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<sst xmlns="http://schemas.openxmlformats.org/spreadsheetml/2006/main" count="1362" uniqueCount="135">
  <si>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200675</t>
  </si>
  <si>
    <t xml:space="preserve"> Embalse de Las Vencias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</si>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</sst>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7321913"/>
        <c:axId val="23244034"/>
      </c:lineChart>
      <c:dateAx>
        <c:axId val="4732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244034"/>
        <c:crosses val="autoZero"/>
        <c:auto val="0"/>
        <c:majorUnit val="1"/>
        <c:majorTimeUnit val="years"/>
        <c:noMultiLvlLbl val="0"/>
      </c:dateAx>
      <c:valAx>
        <c:axId val="23244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21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769571"/>
        <c:axId val="15926140"/>
      </c:lineChart>
      <c:catAx>
        <c:axId val="1769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26140"/>
        <c:crosses val="autoZero"/>
        <c:auto val="1"/>
        <c:lblOffset val="100"/>
        <c:noMultiLvlLbl val="0"/>
      </c:catAx>
      <c:valAx>
        <c:axId val="159261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695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9117533"/>
        <c:axId val="14948934"/>
      </c:lineChart>
      <c:catAx>
        <c:axId val="91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48934"/>
        <c:crosses val="autoZero"/>
        <c:auto val="1"/>
        <c:lblOffset val="100"/>
        <c:noMultiLvlLbl val="0"/>
      </c:catAx>
      <c:valAx>
        <c:axId val="149489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1175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7869715"/>
        <c:axId val="3718572"/>
      </c:lineChart>
      <c:catAx>
        <c:axId val="7869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8572"/>
        <c:crosses val="autoZero"/>
        <c:auto val="1"/>
        <c:lblOffset val="100"/>
        <c:noMultiLvlLbl val="0"/>
      </c:catAx>
      <c:valAx>
        <c:axId val="371857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69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3467149"/>
        <c:axId val="32768886"/>
      </c:lineChart>
      <c:dateAx>
        <c:axId val="33467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768886"/>
        <c:crosses val="autoZero"/>
        <c:auto val="0"/>
        <c:majorUnit val="1"/>
        <c:majorTimeUnit val="years"/>
        <c:noMultiLvlLbl val="0"/>
      </c:dateAx>
      <c:valAx>
        <c:axId val="32768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67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6484519"/>
        <c:axId val="37034080"/>
      </c:barChart>
      <c:catAx>
        <c:axId val="2648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34080"/>
        <c:crosses val="autoZero"/>
        <c:auto val="1"/>
        <c:lblOffset val="100"/>
        <c:tickLblSkip val="1"/>
        <c:noMultiLvlLbl val="0"/>
      </c:catAx>
      <c:valAx>
        <c:axId val="37034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484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4871265"/>
        <c:axId val="46970474"/>
      </c:barChart>
      <c:catAx>
        <c:axId val="64871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70474"/>
        <c:crosses val="autoZero"/>
        <c:auto val="1"/>
        <c:lblOffset val="100"/>
        <c:tickLblSkip val="1"/>
        <c:noMultiLvlLbl val="0"/>
      </c:catAx>
      <c:valAx>
        <c:axId val="46970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871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0081083"/>
        <c:axId val="46512020"/>
      </c:barChart>
      <c:catAx>
        <c:axId val="20081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12020"/>
        <c:crosses val="autoZero"/>
        <c:auto val="1"/>
        <c:lblOffset val="100"/>
        <c:tickLblSkip val="1"/>
        <c:noMultiLvlLbl val="0"/>
      </c:catAx>
      <c:valAx>
        <c:axId val="4651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081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5954997"/>
        <c:axId val="9377246"/>
      </c:barChart>
      <c:catAx>
        <c:axId val="15954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77246"/>
        <c:crosses val="autoZero"/>
        <c:auto val="1"/>
        <c:lblOffset val="100"/>
        <c:tickLblSkip val="1"/>
        <c:noMultiLvlLbl val="0"/>
      </c:catAx>
      <c:valAx>
        <c:axId val="9377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954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7286351"/>
        <c:axId val="21359432"/>
      </c:lineChart>
      <c:catAx>
        <c:axId val="17286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59432"/>
        <c:crosses val="autoZero"/>
        <c:auto val="1"/>
        <c:lblOffset val="100"/>
        <c:noMultiLvlLbl val="0"/>
      </c:catAx>
      <c:valAx>
        <c:axId val="213594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2863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8017161"/>
        <c:axId val="52392402"/>
      </c:lineChart>
      <c:catAx>
        <c:axId val="58017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92402"/>
        <c:crosses val="autoZero"/>
        <c:auto val="1"/>
        <c:lblOffset val="100"/>
        <c:noMultiLvlLbl val="0"/>
      </c:catAx>
      <c:valAx>
        <c:axId val="523924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0171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13</v>
      </c>
      <c r="C2" s="5">
        <v>1940</v>
      </c>
      <c r="D2" s="5">
        <v>10</v>
      </c>
      <c r="E2" s="28">
        <v>0.03372718896</v>
      </c>
      <c r="F2" s="28">
        <v>8.04</v>
      </c>
      <c r="H2" t="s">
        <v>130</v>
      </c>
      <c r="I2" t="s">
        <v>133</v>
      </c>
    </row>
    <row r="3" spans="1:9" ht="12.75">
      <c r="A3" s="30" t="s">
        <v>0</v>
      </c>
      <c r="B3" s="30">
        <v>13</v>
      </c>
      <c r="C3" s="5">
        <v>1940</v>
      </c>
      <c r="D3" s="5">
        <v>11</v>
      </c>
      <c r="E3" s="28">
        <v>0.04229584172</v>
      </c>
      <c r="F3" s="28">
        <v>11.32999998867</v>
      </c>
      <c r="H3" t="s">
        <v>131</v>
      </c>
      <c r="I3" t="s">
        <v>132</v>
      </c>
    </row>
    <row r="4" spans="1:14" ht="12.75">
      <c r="A4" s="30" t="s">
        <v>0</v>
      </c>
      <c r="B4" s="30">
        <v>13</v>
      </c>
      <c r="C4" s="5">
        <v>1940</v>
      </c>
      <c r="D4" s="5">
        <v>12</v>
      </c>
      <c r="E4" s="28">
        <v>0.0541848111</v>
      </c>
      <c r="F4" s="28">
        <v>9.699999990299998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13</v>
      </c>
      <c r="C5" s="5">
        <v>1941</v>
      </c>
      <c r="D5" s="5">
        <v>1</v>
      </c>
      <c r="E5" s="28">
        <v>0.28310376528</v>
      </c>
      <c r="F5" s="28">
        <v>28.98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13</v>
      </c>
      <c r="C6" s="5">
        <v>1941</v>
      </c>
      <c r="D6" s="5">
        <v>2</v>
      </c>
      <c r="E6" s="28">
        <v>0.2923479744</v>
      </c>
      <c r="F6" s="28">
        <v>40.4000000404</v>
      </c>
      <c r="I6" s="26"/>
      <c r="J6" s="36">
        <f>AVERAGE(E2:E793)*12</f>
        <v>0.601591962976667</v>
      </c>
      <c r="K6" s="36">
        <f>AVERAGE(F2:F793)*12</f>
        <v>101.83878788750137</v>
      </c>
      <c r="L6" t="s">
        <v>104</v>
      </c>
    </row>
    <row r="7" spans="1:12" ht="12.75">
      <c r="A7" s="30" t="s">
        <v>0</v>
      </c>
      <c r="B7" s="30">
        <v>13</v>
      </c>
      <c r="C7" s="5">
        <v>1941</v>
      </c>
      <c r="D7" s="5">
        <v>3</v>
      </c>
      <c r="E7" s="28">
        <v>0.22090035744</v>
      </c>
      <c r="F7" s="28">
        <v>30.24</v>
      </c>
      <c r="J7" s="36">
        <f>AVERAGE(E482:E793)*12</f>
        <v>0.4548713366780769</v>
      </c>
      <c r="K7" s="36">
        <f>AVERAGE(F482:F793)*12</f>
        <v>74.16384614279308</v>
      </c>
      <c r="L7" t="s">
        <v>105</v>
      </c>
    </row>
    <row r="8" spans="1:6" ht="12.75">
      <c r="A8" s="30" t="s">
        <v>0</v>
      </c>
      <c r="B8" s="30">
        <v>13</v>
      </c>
      <c r="C8" s="5">
        <v>1941</v>
      </c>
      <c r="D8" s="5">
        <v>4</v>
      </c>
      <c r="E8" s="28">
        <v>0.12992364723</v>
      </c>
      <c r="F8" s="28">
        <v>17.81000001781</v>
      </c>
    </row>
    <row r="9" spans="1:6" ht="12.75">
      <c r="A9" s="30" t="s">
        <v>0</v>
      </c>
      <c r="B9" s="30">
        <v>13</v>
      </c>
      <c r="C9" s="5">
        <v>1941</v>
      </c>
      <c r="D9" s="5">
        <v>5</v>
      </c>
      <c r="E9" s="28">
        <v>0.2514217326</v>
      </c>
      <c r="F9" s="28">
        <v>32.700000065400005</v>
      </c>
    </row>
    <row r="10" spans="1:6" ht="12.75">
      <c r="A10" s="30" t="s">
        <v>0</v>
      </c>
      <c r="B10" s="30">
        <v>13</v>
      </c>
      <c r="C10" s="5">
        <v>1941</v>
      </c>
      <c r="D10" s="5">
        <v>6</v>
      </c>
      <c r="E10" s="28">
        <v>0.12564536319</v>
      </c>
      <c r="F10" s="28">
        <v>14.30999998569</v>
      </c>
    </row>
    <row r="11" spans="1:11" ht="12.75">
      <c r="A11" s="30" t="s">
        <v>0</v>
      </c>
      <c r="B11" s="30">
        <v>13</v>
      </c>
      <c r="C11" s="5">
        <v>1941</v>
      </c>
      <c r="D11" s="5">
        <v>7</v>
      </c>
      <c r="E11" s="28">
        <v>0.02239826285</v>
      </c>
      <c r="F11" s="28">
        <v>2.41</v>
      </c>
      <c r="K11" s="34"/>
    </row>
    <row r="12" spans="1:6" ht="12.75">
      <c r="A12" s="30" t="s">
        <v>0</v>
      </c>
      <c r="B12" s="30">
        <v>13</v>
      </c>
      <c r="C12" s="5">
        <v>1941</v>
      </c>
      <c r="D12" s="5">
        <v>8</v>
      </c>
      <c r="E12" s="28">
        <v>0.02338318896</v>
      </c>
      <c r="F12" s="28">
        <v>2.21999999778</v>
      </c>
    </row>
    <row r="13" spans="1:6" ht="12.75">
      <c r="A13" s="30" t="s">
        <v>0</v>
      </c>
      <c r="B13" s="30">
        <v>13</v>
      </c>
      <c r="C13" s="5">
        <v>1941</v>
      </c>
      <c r="D13" s="5">
        <v>9</v>
      </c>
      <c r="E13" s="28">
        <v>0.0142463235</v>
      </c>
      <c r="F13" s="28">
        <v>1.5</v>
      </c>
    </row>
    <row r="14" spans="1:6" ht="12.75">
      <c r="A14" s="30" t="s">
        <v>0</v>
      </c>
      <c r="B14" s="30">
        <v>13</v>
      </c>
      <c r="C14" s="5">
        <v>1941</v>
      </c>
      <c r="D14" s="5">
        <v>10</v>
      </c>
      <c r="E14" s="28">
        <v>0.01783029074</v>
      </c>
      <c r="F14" s="28">
        <v>1.66000000332</v>
      </c>
    </row>
    <row r="15" spans="1:6" ht="12.75">
      <c r="A15" s="30" t="s">
        <v>0</v>
      </c>
      <c r="B15" s="30">
        <v>13</v>
      </c>
      <c r="C15" s="5">
        <v>1941</v>
      </c>
      <c r="D15" s="5">
        <v>11</v>
      </c>
      <c r="E15" s="28">
        <v>0.01493311614</v>
      </c>
      <c r="F15" s="28">
        <v>3.94000000394</v>
      </c>
    </row>
    <row r="16" spans="1:6" ht="12.75">
      <c r="A16" s="30" t="s">
        <v>0</v>
      </c>
      <c r="B16" s="30">
        <v>13</v>
      </c>
      <c r="C16" s="5">
        <v>1941</v>
      </c>
      <c r="D16" s="5">
        <v>12</v>
      </c>
      <c r="E16" s="28">
        <v>0.01966654335</v>
      </c>
      <c r="F16" s="28">
        <v>3.05</v>
      </c>
    </row>
    <row r="17" spans="1:6" ht="12.75">
      <c r="A17" s="30" t="s">
        <v>0</v>
      </c>
      <c r="B17" s="30">
        <v>13</v>
      </c>
      <c r="C17" s="5">
        <v>1942</v>
      </c>
      <c r="D17" s="5">
        <v>1</v>
      </c>
      <c r="E17" s="28">
        <v>0.02458956729</v>
      </c>
      <c r="F17" s="28">
        <v>5.73</v>
      </c>
    </row>
    <row r="18" spans="1:6" ht="12.75">
      <c r="A18" s="30" t="s">
        <v>0</v>
      </c>
      <c r="B18" s="30">
        <v>13</v>
      </c>
      <c r="C18" s="5">
        <v>1942</v>
      </c>
      <c r="D18" s="5">
        <v>2</v>
      </c>
      <c r="E18" s="28">
        <v>0.0390284004</v>
      </c>
      <c r="F18" s="28">
        <v>6.0700000121399995</v>
      </c>
    </row>
    <row r="19" spans="1:6" ht="12.75">
      <c r="A19" s="30" t="s">
        <v>0</v>
      </c>
      <c r="B19" s="30">
        <v>13</v>
      </c>
      <c r="C19" s="5">
        <v>1942</v>
      </c>
      <c r="D19" s="5">
        <v>3</v>
      </c>
      <c r="E19" s="28">
        <v>0.01877242272</v>
      </c>
      <c r="F19" s="28">
        <v>8.519999991479999</v>
      </c>
    </row>
    <row r="20" spans="1:6" ht="12.75">
      <c r="A20" s="30" t="s">
        <v>0</v>
      </c>
      <c r="B20" s="30">
        <v>13</v>
      </c>
      <c r="C20" s="5">
        <v>1942</v>
      </c>
      <c r="D20" s="5">
        <v>4</v>
      </c>
      <c r="E20" s="28">
        <v>0.0387277681</v>
      </c>
      <c r="F20" s="28">
        <v>9.95000000995</v>
      </c>
    </row>
    <row r="21" spans="1:6" ht="12.75">
      <c r="A21" s="30" t="s">
        <v>0</v>
      </c>
      <c r="B21" s="30">
        <v>13</v>
      </c>
      <c r="C21" s="5">
        <v>1942</v>
      </c>
      <c r="D21" s="5">
        <v>5</v>
      </c>
      <c r="E21" s="28">
        <v>0.03310080903</v>
      </c>
      <c r="F21" s="28">
        <v>6.2100000062100005</v>
      </c>
    </row>
    <row r="22" spans="1:6" ht="12.75">
      <c r="A22" s="30" t="s">
        <v>0</v>
      </c>
      <c r="B22" s="30">
        <v>13</v>
      </c>
      <c r="C22" s="5">
        <v>1942</v>
      </c>
      <c r="D22" s="5">
        <v>6</v>
      </c>
      <c r="E22" s="28">
        <v>0.0168615247</v>
      </c>
      <c r="F22" s="28">
        <v>4.15</v>
      </c>
    </row>
    <row r="23" spans="1:6" ht="12.75">
      <c r="A23" s="30" t="s">
        <v>0</v>
      </c>
      <c r="B23" s="30">
        <v>13</v>
      </c>
      <c r="C23" s="5">
        <v>1942</v>
      </c>
      <c r="D23" s="5">
        <v>7</v>
      </c>
      <c r="E23" s="28">
        <v>0.0278129943</v>
      </c>
      <c r="F23" s="28">
        <v>3.5099999964900004</v>
      </c>
    </row>
    <row r="24" spans="1:6" ht="12.75">
      <c r="A24" s="30" t="s">
        <v>0</v>
      </c>
      <c r="B24" s="30">
        <v>13</v>
      </c>
      <c r="C24" s="5">
        <v>1942</v>
      </c>
      <c r="D24" s="5">
        <v>8</v>
      </c>
      <c r="E24" s="28">
        <v>0.047372009</v>
      </c>
      <c r="F24" s="28">
        <v>8.87</v>
      </c>
    </row>
    <row r="25" spans="1:6" ht="12.75">
      <c r="A25" s="30" t="s">
        <v>0</v>
      </c>
      <c r="B25" s="30">
        <v>13</v>
      </c>
      <c r="C25" s="5">
        <v>1942</v>
      </c>
      <c r="D25" s="5">
        <v>9</v>
      </c>
      <c r="E25" s="28">
        <v>0.0158475988</v>
      </c>
      <c r="F25" s="28">
        <v>4.1</v>
      </c>
    </row>
    <row r="26" spans="1:6" ht="12.75">
      <c r="A26" s="30" t="s">
        <v>0</v>
      </c>
      <c r="B26" s="30">
        <v>13</v>
      </c>
      <c r="C26" s="5">
        <v>1942</v>
      </c>
      <c r="D26" s="5">
        <v>10</v>
      </c>
      <c r="E26" s="28">
        <v>0.00865837047</v>
      </c>
      <c r="F26" s="28">
        <v>3.91000000782</v>
      </c>
    </row>
    <row r="27" spans="1:6" ht="12.75">
      <c r="A27" s="30" t="s">
        <v>0</v>
      </c>
      <c r="B27" s="30">
        <v>13</v>
      </c>
      <c r="C27" s="5">
        <v>1942</v>
      </c>
      <c r="D27" s="5">
        <v>11</v>
      </c>
      <c r="E27" s="28">
        <v>0.02383066938</v>
      </c>
      <c r="F27" s="28">
        <v>4.83</v>
      </c>
    </row>
    <row r="28" spans="1:6" ht="12.75">
      <c r="A28" s="30" t="s">
        <v>0</v>
      </c>
      <c r="B28" s="30">
        <v>13</v>
      </c>
      <c r="C28" s="5">
        <v>1942</v>
      </c>
      <c r="D28" s="5">
        <v>12</v>
      </c>
      <c r="E28" s="28">
        <v>0.01180754471</v>
      </c>
      <c r="F28" s="28">
        <v>4.81</v>
      </c>
    </row>
    <row r="29" spans="1:6" ht="12.75">
      <c r="A29" s="30" t="s">
        <v>0</v>
      </c>
      <c r="B29" s="30">
        <v>13</v>
      </c>
      <c r="C29" s="5">
        <v>1943</v>
      </c>
      <c r="D29" s="5">
        <v>1</v>
      </c>
      <c r="E29" s="28">
        <v>0.06317224637</v>
      </c>
      <c r="F29" s="28">
        <v>13.27</v>
      </c>
    </row>
    <row r="30" spans="1:6" ht="12.75">
      <c r="A30" s="30" t="s">
        <v>0</v>
      </c>
      <c r="B30" s="30">
        <v>13</v>
      </c>
      <c r="C30" s="5">
        <v>1943</v>
      </c>
      <c r="D30" s="5">
        <v>2</v>
      </c>
      <c r="E30" s="28">
        <v>0.03624629976</v>
      </c>
      <c r="F30" s="28">
        <v>6.12000001224</v>
      </c>
    </row>
    <row r="31" spans="1:6" ht="12.75">
      <c r="A31" s="30" t="s">
        <v>0</v>
      </c>
      <c r="B31" s="30">
        <v>13</v>
      </c>
      <c r="C31" s="5">
        <v>1943</v>
      </c>
      <c r="D31" s="5">
        <v>3</v>
      </c>
      <c r="E31" s="28">
        <v>0.02678758656</v>
      </c>
      <c r="F31" s="28">
        <v>7.68</v>
      </c>
    </row>
    <row r="32" spans="1:6" ht="12.75">
      <c r="A32" s="30" t="s">
        <v>0</v>
      </c>
      <c r="B32" s="30">
        <v>13</v>
      </c>
      <c r="C32" s="5">
        <v>1943</v>
      </c>
      <c r="D32" s="5">
        <v>4</v>
      </c>
      <c r="E32" s="28">
        <v>0.04080027512</v>
      </c>
      <c r="F32" s="28">
        <v>11.11</v>
      </c>
    </row>
    <row r="33" spans="1:6" ht="12.75">
      <c r="A33" s="30" t="s">
        <v>0</v>
      </c>
      <c r="B33" s="30">
        <v>13</v>
      </c>
      <c r="C33" s="5">
        <v>1943</v>
      </c>
      <c r="D33" s="5">
        <v>5</v>
      </c>
      <c r="E33" s="28">
        <v>0.04448314607</v>
      </c>
      <c r="F33" s="28">
        <v>9.789999990210001</v>
      </c>
    </row>
    <row r="34" spans="1:6" ht="12.75">
      <c r="A34" s="30" t="s">
        <v>0</v>
      </c>
      <c r="B34" s="30">
        <v>13</v>
      </c>
      <c r="C34" s="5">
        <v>1943</v>
      </c>
      <c r="D34" s="5">
        <v>6</v>
      </c>
      <c r="E34" s="28">
        <v>0.02584183308</v>
      </c>
      <c r="F34" s="28">
        <v>3.22</v>
      </c>
    </row>
    <row r="35" spans="1:6" ht="12.75">
      <c r="A35" s="30" t="s">
        <v>0</v>
      </c>
      <c r="B35" s="30">
        <v>13</v>
      </c>
      <c r="C35" s="5">
        <v>1943</v>
      </c>
      <c r="D35" s="5">
        <v>7</v>
      </c>
      <c r="E35" s="28">
        <v>0.01490779854</v>
      </c>
      <c r="F35" s="28">
        <v>3.21</v>
      </c>
    </row>
    <row r="36" spans="1:6" ht="12.75">
      <c r="A36" s="30" t="s">
        <v>0</v>
      </c>
      <c r="B36" s="30">
        <v>13</v>
      </c>
      <c r="C36" s="5">
        <v>1943</v>
      </c>
      <c r="D36" s="5">
        <v>8</v>
      </c>
      <c r="E36" s="28">
        <v>0.032079645</v>
      </c>
      <c r="F36" s="28">
        <v>3.0000000030000002</v>
      </c>
    </row>
    <row r="37" spans="1:6" ht="12.75">
      <c r="A37" s="30" t="s">
        <v>0</v>
      </c>
      <c r="B37" s="30">
        <v>13</v>
      </c>
      <c r="C37" s="5">
        <v>1943</v>
      </c>
      <c r="D37" s="5">
        <v>9</v>
      </c>
      <c r="E37" s="28">
        <v>0.0239092736</v>
      </c>
      <c r="F37" s="28">
        <v>5.12</v>
      </c>
    </row>
    <row r="38" spans="1:6" ht="12.75">
      <c r="A38" s="30" t="s">
        <v>0</v>
      </c>
      <c r="B38" s="30">
        <v>13</v>
      </c>
      <c r="C38" s="5">
        <v>1943</v>
      </c>
      <c r="D38" s="5">
        <v>10</v>
      </c>
      <c r="E38" s="28">
        <v>0.0133439526</v>
      </c>
      <c r="F38" s="28">
        <v>3.63000000363</v>
      </c>
    </row>
    <row r="39" spans="1:6" ht="12.75">
      <c r="A39" s="30" t="s">
        <v>0</v>
      </c>
      <c r="B39" s="30">
        <v>13</v>
      </c>
      <c r="C39" s="5">
        <v>1943</v>
      </c>
      <c r="D39" s="5">
        <v>11</v>
      </c>
      <c r="E39" s="28">
        <v>0.017440884</v>
      </c>
      <c r="F39" s="28">
        <v>4</v>
      </c>
    </row>
    <row r="40" spans="1:6" ht="12.75">
      <c r="A40" s="30" t="s">
        <v>0</v>
      </c>
      <c r="B40" s="30">
        <v>13</v>
      </c>
      <c r="C40" s="5">
        <v>1943</v>
      </c>
      <c r="D40" s="5">
        <v>12</v>
      </c>
      <c r="E40" s="28">
        <v>0.01294993173</v>
      </c>
      <c r="F40" s="28">
        <v>4.92999999507</v>
      </c>
    </row>
    <row r="41" spans="1:6" ht="12.75">
      <c r="A41" s="30" t="s">
        <v>0</v>
      </c>
      <c r="B41" s="30">
        <v>13</v>
      </c>
      <c r="C41" s="5">
        <v>1944</v>
      </c>
      <c r="D41" s="5">
        <v>1</v>
      </c>
      <c r="E41" s="28">
        <v>0.03068510346</v>
      </c>
      <c r="F41" s="28">
        <v>4.1699999958300005</v>
      </c>
    </row>
    <row r="42" spans="1:6" ht="12.75">
      <c r="A42" s="30" t="s">
        <v>0</v>
      </c>
      <c r="B42" s="30">
        <v>13</v>
      </c>
      <c r="C42" s="5">
        <v>1944</v>
      </c>
      <c r="D42" s="5">
        <v>2</v>
      </c>
      <c r="E42" s="28">
        <v>0.020020072</v>
      </c>
      <c r="F42" s="28">
        <v>3.7999999962000004</v>
      </c>
    </row>
    <row r="43" spans="1:6" ht="12.75">
      <c r="A43" s="30" t="s">
        <v>0</v>
      </c>
      <c r="B43" s="30">
        <v>13</v>
      </c>
      <c r="C43" s="5">
        <v>1944</v>
      </c>
      <c r="D43" s="5">
        <v>3</v>
      </c>
      <c r="E43" s="28">
        <v>0.01524660342</v>
      </c>
      <c r="F43" s="28">
        <v>4.74000000474</v>
      </c>
    </row>
    <row r="44" spans="1:6" ht="12.75">
      <c r="A44" s="30" t="s">
        <v>0</v>
      </c>
      <c r="B44" s="30">
        <v>13</v>
      </c>
      <c r="C44" s="5">
        <v>1944</v>
      </c>
      <c r="D44" s="5">
        <v>4</v>
      </c>
      <c r="E44" s="28">
        <v>0.00933614695</v>
      </c>
      <c r="F44" s="28">
        <v>5.87000001174</v>
      </c>
    </row>
    <row r="45" spans="1:6" ht="12.75">
      <c r="A45" s="30" t="s">
        <v>0</v>
      </c>
      <c r="B45" s="30">
        <v>13</v>
      </c>
      <c r="C45" s="5">
        <v>1944</v>
      </c>
      <c r="D45" s="5">
        <v>5</v>
      </c>
      <c r="E45" s="28">
        <v>0.00717355562</v>
      </c>
      <c r="F45" s="28">
        <v>4.34000000434</v>
      </c>
    </row>
    <row r="46" spans="1:6" ht="12.75">
      <c r="A46" s="30" t="s">
        <v>0</v>
      </c>
      <c r="B46" s="30">
        <v>13</v>
      </c>
      <c r="C46" s="5">
        <v>1944</v>
      </c>
      <c r="D46" s="5">
        <v>6</v>
      </c>
      <c r="E46" s="28">
        <v>0.01333167165</v>
      </c>
      <c r="F46" s="28">
        <v>4.949999995050001</v>
      </c>
    </row>
    <row r="47" spans="1:6" ht="12.75">
      <c r="A47" s="30" t="s">
        <v>0</v>
      </c>
      <c r="B47" s="30">
        <v>13</v>
      </c>
      <c r="C47" s="5">
        <v>1944</v>
      </c>
      <c r="D47" s="5">
        <v>7</v>
      </c>
      <c r="E47" s="28">
        <v>0.02509747208</v>
      </c>
      <c r="F47" s="28">
        <v>3.1599999968400008</v>
      </c>
    </row>
    <row r="48" spans="1:6" ht="12.75">
      <c r="A48" s="30" t="s">
        <v>0</v>
      </c>
      <c r="B48" s="30">
        <v>13</v>
      </c>
      <c r="C48" s="5">
        <v>1944</v>
      </c>
      <c r="D48" s="5">
        <v>8</v>
      </c>
      <c r="E48" s="28">
        <v>0.03053173124</v>
      </c>
      <c r="F48" s="28">
        <v>3.55999999644</v>
      </c>
    </row>
    <row r="49" spans="1:6" ht="12.75">
      <c r="A49" s="30" t="s">
        <v>0</v>
      </c>
      <c r="B49" s="30">
        <v>13</v>
      </c>
      <c r="C49" s="5">
        <v>1944</v>
      </c>
      <c r="D49" s="5">
        <v>9</v>
      </c>
      <c r="E49" s="28">
        <v>0.01259515712</v>
      </c>
      <c r="F49" s="28">
        <v>3.63999999636</v>
      </c>
    </row>
    <row r="50" spans="1:6" ht="12.75">
      <c r="A50" s="30" t="s">
        <v>0</v>
      </c>
      <c r="B50" s="30">
        <v>13</v>
      </c>
      <c r="C50" s="5">
        <v>1944</v>
      </c>
      <c r="D50" s="5">
        <v>10</v>
      </c>
      <c r="E50" s="28">
        <v>0.0085805175</v>
      </c>
      <c r="F50" s="28">
        <v>3.54</v>
      </c>
    </row>
    <row r="51" spans="1:6" ht="12.75">
      <c r="A51" s="30" t="s">
        <v>0</v>
      </c>
      <c r="B51" s="30">
        <v>13</v>
      </c>
      <c r="C51" s="5">
        <v>1944</v>
      </c>
      <c r="D51" s="5">
        <v>11</v>
      </c>
      <c r="E51" s="28">
        <v>0.01032342375</v>
      </c>
      <c r="F51" s="28">
        <v>3.95000000395</v>
      </c>
    </row>
    <row r="52" spans="1:6" ht="12.75">
      <c r="A52" s="30" t="s">
        <v>0</v>
      </c>
      <c r="B52" s="30">
        <v>13</v>
      </c>
      <c r="C52" s="5">
        <v>1944</v>
      </c>
      <c r="D52" s="5">
        <v>12</v>
      </c>
      <c r="E52" s="28">
        <v>0.009019946</v>
      </c>
      <c r="F52" s="28">
        <v>5.200000005200001</v>
      </c>
    </row>
    <row r="53" spans="1:6" ht="12.75">
      <c r="A53" s="30" t="s">
        <v>0</v>
      </c>
      <c r="B53" s="30">
        <v>13</v>
      </c>
      <c r="C53" s="5">
        <v>1945</v>
      </c>
      <c r="D53" s="5">
        <v>1</v>
      </c>
      <c r="E53" s="28">
        <v>0.03937412256</v>
      </c>
      <c r="F53" s="28">
        <v>5.09000000509</v>
      </c>
    </row>
    <row r="54" spans="1:6" ht="12.75">
      <c r="A54" s="30" t="s">
        <v>0</v>
      </c>
      <c r="B54" s="30">
        <v>13</v>
      </c>
      <c r="C54" s="5">
        <v>1945</v>
      </c>
      <c r="D54" s="5">
        <v>2</v>
      </c>
      <c r="E54" s="28">
        <v>0.0161099602</v>
      </c>
      <c r="F54" s="28">
        <v>5.450000005450001</v>
      </c>
    </row>
    <row r="55" spans="1:6" ht="12.75">
      <c r="A55" s="30" t="s">
        <v>0</v>
      </c>
      <c r="B55" s="30">
        <v>13</v>
      </c>
      <c r="C55" s="5">
        <v>1945</v>
      </c>
      <c r="D55" s="5">
        <v>3</v>
      </c>
      <c r="E55" s="28">
        <v>0.01486153809</v>
      </c>
      <c r="F55" s="28">
        <v>4.8300000048300005</v>
      </c>
    </row>
    <row r="56" spans="1:6" ht="12.75">
      <c r="A56" s="30" t="s">
        <v>0</v>
      </c>
      <c r="B56" s="30">
        <v>13</v>
      </c>
      <c r="C56" s="5">
        <v>1945</v>
      </c>
      <c r="D56" s="5">
        <v>4</v>
      </c>
      <c r="E56" s="28">
        <v>0.0126817628</v>
      </c>
      <c r="F56" s="28">
        <v>5.320000005320001</v>
      </c>
    </row>
    <row r="57" spans="1:6" ht="12.75">
      <c r="A57" s="30" t="s">
        <v>0</v>
      </c>
      <c r="B57" s="30">
        <v>13</v>
      </c>
      <c r="C57" s="5">
        <v>1945</v>
      </c>
      <c r="D57" s="5">
        <v>5</v>
      </c>
      <c r="E57" s="28">
        <v>0.0144271259</v>
      </c>
      <c r="F57" s="28">
        <v>6.16999999383</v>
      </c>
    </row>
    <row r="58" spans="1:6" ht="12.75">
      <c r="A58" s="30" t="s">
        <v>0</v>
      </c>
      <c r="B58" s="30">
        <v>13</v>
      </c>
      <c r="C58" s="5">
        <v>1945</v>
      </c>
      <c r="D58" s="5">
        <v>6</v>
      </c>
      <c r="E58" s="28">
        <v>0.0102631575</v>
      </c>
      <c r="F58" s="28">
        <v>4.9799999900400005</v>
      </c>
    </row>
    <row r="59" spans="1:6" ht="12.75">
      <c r="A59" s="30" t="s">
        <v>0</v>
      </c>
      <c r="B59" s="30">
        <v>13</v>
      </c>
      <c r="C59" s="5">
        <v>1945</v>
      </c>
      <c r="D59" s="5">
        <v>7</v>
      </c>
      <c r="E59" s="28">
        <v>0.04442553036</v>
      </c>
      <c r="F59" s="28">
        <v>5.22</v>
      </c>
    </row>
    <row r="60" spans="1:6" ht="12.75">
      <c r="A60" s="30" t="s">
        <v>0</v>
      </c>
      <c r="B60" s="30">
        <v>13</v>
      </c>
      <c r="C60" s="5">
        <v>1945</v>
      </c>
      <c r="D60" s="5">
        <v>8</v>
      </c>
      <c r="E60" s="28">
        <v>0.0332846712</v>
      </c>
      <c r="F60" s="28">
        <v>4.55999999544</v>
      </c>
    </row>
    <row r="61" spans="1:6" ht="12.75">
      <c r="A61" s="30" t="s">
        <v>0</v>
      </c>
      <c r="B61" s="30">
        <v>13</v>
      </c>
      <c r="C61" s="5">
        <v>1945</v>
      </c>
      <c r="D61" s="5">
        <v>9</v>
      </c>
      <c r="E61" s="28">
        <v>0.04587287474</v>
      </c>
      <c r="F61" s="28">
        <v>4.27</v>
      </c>
    </row>
    <row r="62" spans="1:6" ht="12.75">
      <c r="A62" s="30" t="s">
        <v>0</v>
      </c>
      <c r="B62" s="30">
        <v>13</v>
      </c>
      <c r="C62" s="5">
        <v>1945</v>
      </c>
      <c r="D62" s="5">
        <v>10</v>
      </c>
      <c r="E62" s="28">
        <v>0.01747334187</v>
      </c>
      <c r="F62" s="28">
        <v>7.830000007830001</v>
      </c>
    </row>
    <row r="63" spans="1:6" ht="12.75">
      <c r="A63" s="30" t="s">
        <v>0</v>
      </c>
      <c r="B63" s="30">
        <v>13</v>
      </c>
      <c r="C63" s="5">
        <v>1945</v>
      </c>
      <c r="D63" s="5">
        <v>11</v>
      </c>
      <c r="E63" s="28">
        <v>0.01039007007</v>
      </c>
      <c r="F63" s="28">
        <v>8.79000000879</v>
      </c>
    </row>
    <row r="64" spans="1:6" ht="12.75">
      <c r="A64" s="30" t="s">
        <v>0</v>
      </c>
      <c r="B64" s="30">
        <v>13</v>
      </c>
      <c r="C64" s="5">
        <v>1945</v>
      </c>
      <c r="D64" s="5">
        <v>12</v>
      </c>
      <c r="E64" s="28">
        <v>0.04170723856</v>
      </c>
      <c r="F64" s="28">
        <v>15.07999998492</v>
      </c>
    </row>
    <row r="65" spans="1:6" ht="12.75">
      <c r="A65" s="30" t="s">
        <v>0</v>
      </c>
      <c r="B65" s="30">
        <v>13</v>
      </c>
      <c r="C65" s="5">
        <v>1946</v>
      </c>
      <c r="D65" s="5">
        <v>1</v>
      </c>
      <c r="E65" s="28">
        <v>0.06611423046</v>
      </c>
      <c r="F65" s="28">
        <v>9.69</v>
      </c>
    </row>
    <row r="66" spans="1:6" ht="12.75">
      <c r="A66" s="30" t="s">
        <v>0</v>
      </c>
      <c r="B66" s="30">
        <v>13</v>
      </c>
      <c r="C66" s="5">
        <v>1946</v>
      </c>
      <c r="D66" s="5">
        <v>2</v>
      </c>
      <c r="E66" s="28">
        <v>0.02999999922</v>
      </c>
      <c r="F66" s="28">
        <v>6.21999999378</v>
      </c>
    </row>
    <row r="67" spans="1:6" ht="12.75">
      <c r="A67" s="30" t="s">
        <v>0</v>
      </c>
      <c r="B67" s="30">
        <v>13</v>
      </c>
      <c r="C67" s="5">
        <v>1946</v>
      </c>
      <c r="D67" s="5">
        <v>3</v>
      </c>
      <c r="E67" s="28">
        <v>0.03235892634</v>
      </c>
      <c r="F67" s="28">
        <v>9.54000002862</v>
      </c>
    </row>
    <row r="68" spans="1:6" ht="12.75">
      <c r="A68" s="30" t="s">
        <v>0</v>
      </c>
      <c r="B68" s="30">
        <v>13</v>
      </c>
      <c r="C68" s="5">
        <v>1946</v>
      </c>
      <c r="D68" s="5">
        <v>4</v>
      </c>
      <c r="E68" s="28">
        <v>0.059177999</v>
      </c>
      <c r="F68" s="28">
        <v>13.55</v>
      </c>
    </row>
    <row r="69" spans="1:6" ht="12.75">
      <c r="A69" s="30" t="s">
        <v>0</v>
      </c>
      <c r="B69" s="30">
        <v>13</v>
      </c>
      <c r="C69" s="5">
        <v>1946</v>
      </c>
      <c r="D69" s="5">
        <v>5</v>
      </c>
      <c r="E69" s="28">
        <v>0.24849039391</v>
      </c>
      <c r="F69" s="28">
        <v>46.01</v>
      </c>
    </row>
    <row r="70" spans="1:6" ht="12.75">
      <c r="A70" s="30" t="s">
        <v>0</v>
      </c>
      <c r="B70" s="30">
        <v>13</v>
      </c>
      <c r="C70" s="5">
        <v>1946</v>
      </c>
      <c r="D70" s="5">
        <v>6</v>
      </c>
      <c r="E70" s="28">
        <v>0.07775231148</v>
      </c>
      <c r="F70" s="28">
        <v>8.37</v>
      </c>
    </row>
    <row r="71" spans="1:6" ht="12.75">
      <c r="A71" s="30" t="s">
        <v>0</v>
      </c>
      <c r="B71" s="30">
        <v>13</v>
      </c>
      <c r="C71" s="5">
        <v>1946</v>
      </c>
      <c r="D71" s="5">
        <v>7</v>
      </c>
      <c r="E71" s="28">
        <v>0.03755266695</v>
      </c>
      <c r="F71" s="28">
        <v>3.4499999965499994</v>
      </c>
    </row>
    <row r="72" spans="1:6" ht="12.75">
      <c r="A72" s="30" t="s">
        <v>0</v>
      </c>
      <c r="B72" s="30">
        <v>13</v>
      </c>
      <c r="C72" s="5">
        <v>1946</v>
      </c>
      <c r="D72" s="5">
        <v>8</v>
      </c>
      <c r="E72" s="28">
        <v>0.03746803968</v>
      </c>
      <c r="F72" s="28">
        <v>3.54</v>
      </c>
    </row>
    <row r="73" spans="1:6" ht="12.75">
      <c r="A73" s="30" t="s">
        <v>0</v>
      </c>
      <c r="B73" s="30">
        <v>13</v>
      </c>
      <c r="C73" s="5">
        <v>1946</v>
      </c>
      <c r="D73" s="5">
        <v>9</v>
      </c>
      <c r="E73" s="28">
        <v>0.04075525875</v>
      </c>
      <c r="F73" s="28">
        <v>4.3499999913</v>
      </c>
    </row>
    <row r="74" spans="1:6" ht="12.75">
      <c r="A74" s="30" t="s">
        <v>0</v>
      </c>
      <c r="B74" s="30">
        <v>13</v>
      </c>
      <c r="C74" s="5">
        <v>1946</v>
      </c>
      <c r="D74" s="5">
        <v>10</v>
      </c>
      <c r="E74" s="28">
        <v>0.0441753884</v>
      </c>
      <c r="F74" s="28">
        <v>5.720000005719999</v>
      </c>
    </row>
    <row r="75" spans="1:6" ht="12.75">
      <c r="A75" s="30" t="s">
        <v>0</v>
      </c>
      <c r="B75" s="30">
        <v>13</v>
      </c>
      <c r="C75" s="5">
        <v>1946</v>
      </c>
      <c r="D75" s="5">
        <v>11</v>
      </c>
      <c r="E75" s="28">
        <v>0.02125697294</v>
      </c>
      <c r="F75" s="28">
        <v>6.58000000658</v>
      </c>
    </row>
    <row r="76" spans="1:6" ht="12.75">
      <c r="A76" s="30" t="s">
        <v>0</v>
      </c>
      <c r="B76" s="30">
        <v>13</v>
      </c>
      <c r="C76" s="5">
        <v>1946</v>
      </c>
      <c r="D76" s="5">
        <v>12</v>
      </c>
      <c r="E76" s="28">
        <v>0.01626283715</v>
      </c>
      <c r="F76" s="28">
        <v>7.85</v>
      </c>
    </row>
    <row r="77" spans="1:6" ht="12.75">
      <c r="A77" s="30" t="s">
        <v>0</v>
      </c>
      <c r="B77" s="30">
        <v>13</v>
      </c>
      <c r="C77" s="5">
        <v>1947</v>
      </c>
      <c r="D77" s="5">
        <v>1</v>
      </c>
      <c r="E77" s="28">
        <v>0.0288491402</v>
      </c>
      <c r="F77" s="28">
        <v>10.600000010599999</v>
      </c>
    </row>
    <row r="78" spans="1:6" ht="12.75">
      <c r="A78" s="30" t="s">
        <v>0</v>
      </c>
      <c r="B78" s="30">
        <v>13</v>
      </c>
      <c r="C78" s="5">
        <v>1947</v>
      </c>
      <c r="D78" s="5">
        <v>2</v>
      </c>
      <c r="E78" s="28">
        <v>0.41223507159</v>
      </c>
      <c r="F78" s="28">
        <v>60.630000060629996</v>
      </c>
    </row>
    <row r="79" spans="1:6" ht="12.75">
      <c r="A79" s="30" t="s">
        <v>0</v>
      </c>
      <c r="B79" s="30">
        <v>13</v>
      </c>
      <c r="C79" s="5">
        <v>1947</v>
      </c>
      <c r="D79" s="5">
        <v>3</v>
      </c>
      <c r="E79" s="28">
        <v>0.34396205976</v>
      </c>
      <c r="F79" s="28">
        <v>50.06000010012</v>
      </c>
    </row>
    <row r="80" spans="1:6" ht="12.75">
      <c r="A80" s="30" t="s">
        <v>0</v>
      </c>
      <c r="B80" s="30">
        <v>13</v>
      </c>
      <c r="C80" s="5">
        <v>1947</v>
      </c>
      <c r="D80" s="5">
        <v>4</v>
      </c>
      <c r="E80" s="28">
        <v>0.1511705514</v>
      </c>
      <c r="F80" s="28">
        <v>17.05000001705</v>
      </c>
    </row>
    <row r="81" spans="1:6" ht="12.75">
      <c r="A81" s="30" t="s">
        <v>0</v>
      </c>
      <c r="B81" s="30">
        <v>13</v>
      </c>
      <c r="C81" s="5">
        <v>1947</v>
      </c>
      <c r="D81" s="5">
        <v>5</v>
      </c>
      <c r="E81" s="28">
        <v>0.03624412442</v>
      </c>
      <c r="F81" s="28">
        <v>5.93</v>
      </c>
    </row>
    <row r="82" spans="1:6" ht="12.75">
      <c r="A82" s="30" t="s">
        <v>0</v>
      </c>
      <c r="B82" s="30">
        <v>13</v>
      </c>
      <c r="C82" s="5">
        <v>1947</v>
      </c>
      <c r="D82" s="5">
        <v>6</v>
      </c>
      <c r="E82" s="28">
        <v>0.02640926736</v>
      </c>
      <c r="F82" s="28">
        <v>3.4199999965799996</v>
      </c>
    </row>
    <row r="83" spans="1:6" ht="12.75">
      <c r="A83" s="30" t="s">
        <v>0</v>
      </c>
      <c r="B83" s="30">
        <v>13</v>
      </c>
      <c r="C83" s="5">
        <v>1947</v>
      </c>
      <c r="D83" s="5">
        <v>7</v>
      </c>
      <c r="E83" s="28">
        <v>0.0247357056</v>
      </c>
      <c r="F83" s="28">
        <v>3.2000000032</v>
      </c>
    </row>
    <row r="84" spans="1:6" ht="12.75">
      <c r="A84" s="30" t="s">
        <v>0</v>
      </c>
      <c r="B84" s="30">
        <v>13</v>
      </c>
      <c r="C84" s="5">
        <v>1947</v>
      </c>
      <c r="D84" s="5">
        <v>8</v>
      </c>
      <c r="E84" s="28">
        <v>0.02801638881</v>
      </c>
      <c r="F84" s="28">
        <v>3.2699999967300006</v>
      </c>
    </row>
    <row r="85" spans="1:6" ht="12.75">
      <c r="A85" s="30" t="s">
        <v>0</v>
      </c>
      <c r="B85" s="30">
        <v>13</v>
      </c>
      <c r="C85" s="5">
        <v>1947</v>
      </c>
      <c r="D85" s="5">
        <v>9</v>
      </c>
      <c r="E85" s="28">
        <v>0.02379637589</v>
      </c>
      <c r="F85" s="28">
        <v>4.49</v>
      </c>
    </row>
    <row r="86" spans="1:6" ht="12.75">
      <c r="A86" s="30" t="s">
        <v>0</v>
      </c>
      <c r="B86" s="30">
        <v>13</v>
      </c>
      <c r="C86" s="5">
        <v>1947</v>
      </c>
      <c r="D86" s="5">
        <v>10</v>
      </c>
      <c r="E86" s="28">
        <v>0.0118773034</v>
      </c>
      <c r="F86" s="28">
        <v>3.7</v>
      </c>
    </row>
    <row r="87" spans="1:6" ht="12.75">
      <c r="A87" s="30" t="s">
        <v>0</v>
      </c>
      <c r="B87" s="30">
        <v>13</v>
      </c>
      <c r="C87" s="5">
        <v>1947</v>
      </c>
      <c r="D87" s="5">
        <v>11</v>
      </c>
      <c r="E87" s="28">
        <v>0.01205173706</v>
      </c>
      <c r="F87" s="28">
        <v>3.58000000358</v>
      </c>
    </row>
    <row r="88" spans="1:6" ht="12.75">
      <c r="A88" s="30" t="s">
        <v>0</v>
      </c>
      <c r="B88" s="30">
        <v>13</v>
      </c>
      <c r="C88" s="5">
        <v>1947</v>
      </c>
      <c r="D88" s="5">
        <v>12</v>
      </c>
      <c r="E88" s="28">
        <v>0.01038461715</v>
      </c>
      <c r="F88" s="28">
        <v>4.05</v>
      </c>
    </row>
    <row r="89" spans="1:6" ht="12.75">
      <c r="A89" s="30" t="s">
        <v>0</v>
      </c>
      <c r="B89" s="30">
        <v>13</v>
      </c>
      <c r="C89" s="5">
        <v>1948</v>
      </c>
      <c r="D89" s="5">
        <v>1</v>
      </c>
      <c r="E89" s="28">
        <v>0.2396612604</v>
      </c>
      <c r="F89" s="28">
        <v>35.65</v>
      </c>
    </row>
    <row r="90" spans="1:6" ht="12.75">
      <c r="A90" s="30" t="s">
        <v>0</v>
      </c>
      <c r="B90" s="30">
        <v>13</v>
      </c>
      <c r="C90" s="5">
        <v>1948</v>
      </c>
      <c r="D90" s="5">
        <v>2</v>
      </c>
      <c r="E90" s="28">
        <v>0.06002216775</v>
      </c>
      <c r="F90" s="28">
        <v>6.32999998734</v>
      </c>
    </row>
    <row r="91" spans="1:6" ht="12.75">
      <c r="A91" s="30" t="s">
        <v>0</v>
      </c>
      <c r="B91" s="30">
        <v>13</v>
      </c>
      <c r="C91" s="5">
        <v>1948</v>
      </c>
      <c r="D91" s="5">
        <v>3</v>
      </c>
      <c r="E91" s="28">
        <v>0.0340428605</v>
      </c>
      <c r="F91" s="28">
        <v>4.7500000095</v>
      </c>
    </row>
    <row r="92" spans="1:6" ht="12.75">
      <c r="A92" s="30" t="s">
        <v>0</v>
      </c>
      <c r="B92" s="30">
        <v>13</v>
      </c>
      <c r="C92" s="5">
        <v>1948</v>
      </c>
      <c r="D92" s="5">
        <v>4</v>
      </c>
      <c r="E92" s="28">
        <v>0.01800378622</v>
      </c>
      <c r="F92" s="28">
        <v>3.48999999651</v>
      </c>
    </row>
    <row r="93" spans="1:6" ht="12.75">
      <c r="A93" s="30" t="s">
        <v>0</v>
      </c>
      <c r="B93" s="30">
        <v>13</v>
      </c>
      <c r="C93" s="5">
        <v>1948</v>
      </c>
      <c r="D93" s="5">
        <v>5</v>
      </c>
      <c r="E93" s="28">
        <v>0.01671933204</v>
      </c>
      <c r="F93" s="28">
        <v>4.59</v>
      </c>
    </row>
    <row r="94" spans="1:6" ht="12.75">
      <c r="A94" s="30" t="s">
        <v>0</v>
      </c>
      <c r="B94" s="30">
        <v>13</v>
      </c>
      <c r="C94" s="5">
        <v>1948</v>
      </c>
      <c r="D94" s="5">
        <v>6</v>
      </c>
      <c r="E94" s="28">
        <v>0.0294071671</v>
      </c>
      <c r="F94" s="28">
        <v>3.7</v>
      </c>
    </row>
    <row r="95" spans="1:6" ht="12.75">
      <c r="A95" s="30" t="s">
        <v>0</v>
      </c>
      <c r="B95" s="30">
        <v>13</v>
      </c>
      <c r="C95" s="5">
        <v>1948</v>
      </c>
      <c r="D95" s="5">
        <v>7</v>
      </c>
      <c r="E95" s="28">
        <v>0.02944578294</v>
      </c>
      <c r="F95" s="28">
        <v>2.82</v>
      </c>
    </row>
    <row r="96" spans="1:6" ht="12.75">
      <c r="A96" s="30" t="s">
        <v>0</v>
      </c>
      <c r="B96" s="30">
        <v>13</v>
      </c>
      <c r="C96" s="5">
        <v>1948</v>
      </c>
      <c r="D96" s="5">
        <v>8</v>
      </c>
      <c r="E96" s="28">
        <v>0.03836887995</v>
      </c>
      <c r="F96" s="28">
        <v>3.35</v>
      </c>
    </row>
    <row r="97" spans="1:6" ht="12.75">
      <c r="A97" s="30" t="s">
        <v>0</v>
      </c>
      <c r="B97" s="30">
        <v>13</v>
      </c>
      <c r="C97" s="5">
        <v>1948</v>
      </c>
      <c r="D97" s="5">
        <v>9</v>
      </c>
      <c r="E97" s="28">
        <v>0.03973244184</v>
      </c>
      <c r="F97" s="28">
        <v>3.7800000037799997</v>
      </c>
    </row>
    <row r="98" spans="1:6" ht="12.75">
      <c r="A98" s="30" t="s">
        <v>0</v>
      </c>
      <c r="B98" s="30">
        <v>13</v>
      </c>
      <c r="C98" s="5">
        <v>1948</v>
      </c>
      <c r="D98" s="5">
        <v>10</v>
      </c>
      <c r="E98" s="28">
        <v>0.01155717364</v>
      </c>
      <c r="F98" s="28">
        <v>3.8799999961200005</v>
      </c>
    </row>
    <row r="99" spans="1:6" ht="12.75">
      <c r="A99" s="30" t="s">
        <v>0</v>
      </c>
      <c r="B99" s="30">
        <v>13</v>
      </c>
      <c r="C99" s="5">
        <v>1948</v>
      </c>
      <c r="D99" s="5">
        <v>11</v>
      </c>
      <c r="E99" s="28">
        <v>0.02515095303</v>
      </c>
      <c r="F99" s="28">
        <v>3.60999999639</v>
      </c>
    </row>
    <row r="100" spans="1:6" ht="12.75">
      <c r="A100" s="30" t="s">
        <v>0</v>
      </c>
      <c r="B100" s="30">
        <v>13</v>
      </c>
      <c r="C100" s="5">
        <v>1948</v>
      </c>
      <c r="D100" s="5">
        <v>12</v>
      </c>
      <c r="E100" s="28">
        <v>0.0056686032</v>
      </c>
      <c r="F100" s="28">
        <v>4.1600000041600005</v>
      </c>
    </row>
    <row r="101" spans="1:6" ht="12.75">
      <c r="A101" s="30" t="s">
        <v>0</v>
      </c>
      <c r="B101" s="30">
        <v>13</v>
      </c>
      <c r="C101" s="5">
        <v>1949</v>
      </c>
      <c r="D101" s="5">
        <v>1</v>
      </c>
      <c r="E101" s="28">
        <v>0.01771257302</v>
      </c>
      <c r="F101" s="28">
        <v>4.930000004929999</v>
      </c>
    </row>
    <row r="102" spans="1:6" ht="12.75">
      <c r="A102" s="30" t="s">
        <v>0</v>
      </c>
      <c r="B102" s="30">
        <v>13</v>
      </c>
      <c r="C102" s="5">
        <v>1949</v>
      </c>
      <c r="D102" s="5">
        <v>2</v>
      </c>
      <c r="E102" s="28">
        <v>0.0157045129</v>
      </c>
      <c r="F102" s="28">
        <v>4.1</v>
      </c>
    </row>
    <row r="103" spans="1:6" ht="12.75">
      <c r="A103" s="30" t="s">
        <v>0</v>
      </c>
      <c r="B103" s="30">
        <v>13</v>
      </c>
      <c r="C103" s="5">
        <v>1949</v>
      </c>
      <c r="D103" s="5">
        <v>3</v>
      </c>
      <c r="E103" s="28">
        <v>0.01278327654</v>
      </c>
      <c r="F103" s="28">
        <v>4.98</v>
      </c>
    </row>
    <row r="104" spans="1:6" ht="12.75">
      <c r="A104" s="30" t="s">
        <v>0</v>
      </c>
      <c r="B104" s="30">
        <v>13</v>
      </c>
      <c r="C104" s="5">
        <v>1949</v>
      </c>
      <c r="D104" s="5">
        <v>4</v>
      </c>
      <c r="E104" s="28">
        <v>0.0137416104</v>
      </c>
      <c r="F104" s="28">
        <v>5.0400000050400005</v>
      </c>
    </row>
    <row r="105" spans="1:6" ht="12.75">
      <c r="A105" s="30" t="s">
        <v>0</v>
      </c>
      <c r="B105" s="30">
        <v>13</v>
      </c>
      <c r="C105" s="5">
        <v>1949</v>
      </c>
      <c r="D105" s="5">
        <v>5</v>
      </c>
      <c r="E105" s="28">
        <v>0.00686223941</v>
      </c>
      <c r="F105" s="28">
        <v>4.81</v>
      </c>
    </row>
    <row r="106" spans="1:6" ht="12.75">
      <c r="A106" s="30" t="s">
        <v>0</v>
      </c>
      <c r="B106" s="30">
        <v>13</v>
      </c>
      <c r="C106" s="5">
        <v>1949</v>
      </c>
      <c r="D106" s="5">
        <v>6</v>
      </c>
      <c r="E106" s="28">
        <v>0.01127453899</v>
      </c>
      <c r="F106" s="28">
        <v>4.8100000096199995</v>
      </c>
    </row>
    <row r="107" spans="1:6" ht="12.75">
      <c r="A107" s="30" t="s">
        <v>0</v>
      </c>
      <c r="B107" s="30">
        <v>13</v>
      </c>
      <c r="C107" s="5">
        <v>1949</v>
      </c>
      <c r="D107" s="5">
        <v>7</v>
      </c>
      <c r="E107" s="28">
        <v>0.0270633234</v>
      </c>
      <c r="F107" s="28">
        <v>3.98</v>
      </c>
    </row>
    <row r="108" spans="1:6" ht="12.75">
      <c r="A108" s="30" t="s">
        <v>0</v>
      </c>
      <c r="B108" s="30">
        <v>13</v>
      </c>
      <c r="C108" s="5">
        <v>1949</v>
      </c>
      <c r="D108" s="5">
        <v>8</v>
      </c>
      <c r="E108" s="28">
        <v>0.0312727261</v>
      </c>
      <c r="F108" s="28">
        <v>3.01</v>
      </c>
    </row>
    <row r="109" spans="1:6" ht="12.75">
      <c r="A109" s="30" t="s">
        <v>0</v>
      </c>
      <c r="B109" s="30">
        <v>13</v>
      </c>
      <c r="C109" s="5">
        <v>1949</v>
      </c>
      <c r="D109" s="5">
        <v>9</v>
      </c>
      <c r="E109" s="28">
        <v>0.00775739676</v>
      </c>
      <c r="F109" s="28">
        <v>4.36999999563</v>
      </c>
    </row>
    <row r="110" spans="1:6" ht="12.75">
      <c r="A110" s="30" t="s">
        <v>0</v>
      </c>
      <c r="B110" s="30">
        <v>13</v>
      </c>
      <c r="C110" s="5">
        <v>1949</v>
      </c>
      <c r="D110" s="5">
        <v>10</v>
      </c>
      <c r="E110" s="28">
        <v>0.0226865662</v>
      </c>
      <c r="F110" s="28">
        <v>3.8</v>
      </c>
    </row>
    <row r="111" spans="1:6" ht="12.75">
      <c r="A111" s="30" t="s">
        <v>0</v>
      </c>
      <c r="B111" s="30">
        <v>13</v>
      </c>
      <c r="C111" s="5">
        <v>1949</v>
      </c>
      <c r="D111" s="5">
        <v>11</v>
      </c>
      <c r="E111" s="28">
        <v>0.00940761856</v>
      </c>
      <c r="F111" s="28">
        <v>4.64000000464</v>
      </c>
    </row>
    <row r="112" spans="1:6" ht="12.75">
      <c r="A112" s="30" t="s">
        <v>0</v>
      </c>
      <c r="B112" s="30">
        <v>13</v>
      </c>
      <c r="C112" s="5">
        <v>1949</v>
      </c>
      <c r="D112" s="5">
        <v>12</v>
      </c>
      <c r="E112" s="28">
        <v>0.0121693803</v>
      </c>
      <c r="F112" s="28">
        <v>4.9000000049</v>
      </c>
    </row>
    <row r="113" spans="1:6" ht="12.75">
      <c r="A113" s="30" t="s">
        <v>0</v>
      </c>
      <c r="B113" s="30">
        <v>13</v>
      </c>
      <c r="C113" s="5">
        <v>1950</v>
      </c>
      <c r="D113" s="5">
        <v>1</v>
      </c>
      <c r="E113" s="28">
        <v>0.01718120768</v>
      </c>
      <c r="F113" s="28">
        <v>4.15999999168</v>
      </c>
    </row>
    <row r="114" spans="1:6" ht="12.75">
      <c r="A114" s="30" t="s">
        <v>0</v>
      </c>
      <c r="B114" s="30">
        <v>13</v>
      </c>
      <c r="C114" s="5">
        <v>1950</v>
      </c>
      <c r="D114" s="5">
        <v>2</v>
      </c>
      <c r="E114" s="28">
        <v>0.00616232583</v>
      </c>
      <c r="F114" s="28">
        <v>3.69</v>
      </c>
    </row>
    <row r="115" spans="1:6" ht="12.75">
      <c r="A115" s="30" t="s">
        <v>0</v>
      </c>
      <c r="B115" s="30">
        <v>13</v>
      </c>
      <c r="C115" s="5">
        <v>1950</v>
      </c>
      <c r="D115" s="5">
        <v>3</v>
      </c>
      <c r="E115" s="28">
        <v>0.01276745424</v>
      </c>
      <c r="F115" s="28">
        <v>4.08</v>
      </c>
    </row>
    <row r="116" spans="1:6" ht="12.75">
      <c r="A116" s="30" t="s">
        <v>0</v>
      </c>
      <c r="B116" s="30">
        <v>13</v>
      </c>
      <c r="C116" s="5">
        <v>1950</v>
      </c>
      <c r="D116" s="5">
        <v>4</v>
      </c>
      <c r="E116" s="28">
        <v>0.01104091608</v>
      </c>
      <c r="F116" s="28">
        <v>3.6700000073399996</v>
      </c>
    </row>
    <row r="117" spans="1:6" ht="12.75">
      <c r="A117" s="30" t="s">
        <v>0</v>
      </c>
      <c r="B117" s="30">
        <v>13</v>
      </c>
      <c r="C117" s="5">
        <v>1950</v>
      </c>
      <c r="D117" s="5">
        <v>5</v>
      </c>
      <c r="E117" s="28">
        <v>0.00560287306</v>
      </c>
      <c r="F117" s="28">
        <v>3.94</v>
      </c>
    </row>
    <row r="118" spans="1:6" ht="12.75">
      <c r="A118" s="30" t="s">
        <v>0</v>
      </c>
      <c r="B118" s="30">
        <v>13</v>
      </c>
      <c r="C118" s="5">
        <v>1950</v>
      </c>
      <c r="D118" s="5">
        <v>6</v>
      </c>
      <c r="E118" s="28">
        <v>0.01561925475</v>
      </c>
      <c r="F118" s="28">
        <v>5.57</v>
      </c>
    </row>
    <row r="119" spans="1:6" ht="12.75">
      <c r="A119" s="30" t="s">
        <v>0</v>
      </c>
      <c r="B119" s="30">
        <v>13</v>
      </c>
      <c r="C119" s="5">
        <v>1950</v>
      </c>
      <c r="D119" s="5">
        <v>7</v>
      </c>
      <c r="E119" s="28">
        <v>0.0357287865</v>
      </c>
      <c r="F119" s="28">
        <v>5.4999999945</v>
      </c>
    </row>
    <row r="120" spans="1:6" ht="12.75">
      <c r="A120" s="30" t="s">
        <v>0</v>
      </c>
      <c r="B120" s="30">
        <v>13</v>
      </c>
      <c r="C120" s="5">
        <v>1950</v>
      </c>
      <c r="D120" s="5">
        <v>8</v>
      </c>
      <c r="E120" s="28">
        <v>0.0427586224</v>
      </c>
      <c r="F120" s="28">
        <v>4.95999999504</v>
      </c>
    </row>
    <row r="121" spans="1:6" ht="12.75">
      <c r="A121" s="30" t="s">
        <v>0</v>
      </c>
      <c r="B121" s="30">
        <v>13</v>
      </c>
      <c r="C121" s="5">
        <v>1950</v>
      </c>
      <c r="D121" s="5">
        <v>9</v>
      </c>
      <c r="E121" s="28">
        <v>0.02253308226</v>
      </c>
      <c r="F121" s="28">
        <v>2.97999999702</v>
      </c>
    </row>
    <row r="122" spans="1:6" ht="12.75">
      <c r="A122" s="30" t="s">
        <v>0</v>
      </c>
      <c r="B122" s="30">
        <v>13</v>
      </c>
      <c r="C122" s="5">
        <v>1950</v>
      </c>
      <c r="D122" s="5">
        <v>10</v>
      </c>
      <c r="E122" s="28">
        <v>0.01009795085</v>
      </c>
      <c r="F122" s="28">
        <v>4.03</v>
      </c>
    </row>
    <row r="123" spans="1:6" ht="12.75">
      <c r="A123" s="30" t="s">
        <v>0</v>
      </c>
      <c r="B123" s="30">
        <v>13</v>
      </c>
      <c r="C123" s="5">
        <v>1950</v>
      </c>
      <c r="D123" s="5">
        <v>11</v>
      </c>
      <c r="E123" s="28">
        <v>0.00666980292</v>
      </c>
      <c r="F123" s="28">
        <v>4.91000000982</v>
      </c>
    </row>
    <row r="124" spans="1:6" ht="12.75">
      <c r="A124" s="30" t="s">
        <v>0</v>
      </c>
      <c r="B124" s="30">
        <v>13</v>
      </c>
      <c r="C124" s="5">
        <v>1950</v>
      </c>
      <c r="D124" s="5">
        <v>12</v>
      </c>
      <c r="E124" s="28">
        <v>0.0152520341</v>
      </c>
      <c r="F124" s="28">
        <v>6.7</v>
      </c>
    </row>
    <row r="125" spans="1:6" ht="12.75">
      <c r="A125" s="30" t="s">
        <v>0</v>
      </c>
      <c r="B125" s="30">
        <v>13</v>
      </c>
      <c r="C125" s="5">
        <v>1951</v>
      </c>
      <c r="D125" s="5">
        <v>1</v>
      </c>
      <c r="E125" s="28">
        <v>0.06598346211</v>
      </c>
      <c r="F125" s="28">
        <v>16.71000001671</v>
      </c>
    </row>
    <row r="126" spans="1:6" ht="12.75">
      <c r="A126" s="30" t="s">
        <v>0</v>
      </c>
      <c r="B126" s="30">
        <v>13</v>
      </c>
      <c r="C126" s="5">
        <v>1951</v>
      </c>
      <c r="D126" s="5">
        <v>2</v>
      </c>
      <c r="E126" s="28">
        <v>0.19562715159</v>
      </c>
      <c r="F126" s="28">
        <v>25.069999974930003</v>
      </c>
    </row>
    <row r="127" spans="1:6" ht="12.75">
      <c r="A127" s="30" t="s">
        <v>0</v>
      </c>
      <c r="B127" s="30">
        <v>13</v>
      </c>
      <c r="C127" s="5">
        <v>1951</v>
      </c>
      <c r="D127" s="5">
        <v>3</v>
      </c>
      <c r="E127" s="28">
        <v>0.17785018458</v>
      </c>
      <c r="F127" s="28">
        <v>20.39</v>
      </c>
    </row>
    <row r="128" spans="1:6" ht="12.75">
      <c r="A128" s="30" t="s">
        <v>0</v>
      </c>
      <c r="B128" s="30">
        <v>13</v>
      </c>
      <c r="C128" s="5">
        <v>1951</v>
      </c>
      <c r="D128" s="5">
        <v>4</v>
      </c>
      <c r="E128" s="28">
        <v>0.04734232146</v>
      </c>
      <c r="F128" s="28">
        <v>6.51</v>
      </c>
    </row>
    <row r="129" spans="1:6" ht="12.75">
      <c r="A129" s="30" t="s">
        <v>0</v>
      </c>
      <c r="B129" s="30">
        <v>13</v>
      </c>
      <c r="C129" s="5">
        <v>1951</v>
      </c>
      <c r="D129" s="5">
        <v>5</v>
      </c>
      <c r="E129" s="28">
        <v>0.02817973859</v>
      </c>
      <c r="F129" s="28">
        <v>5.21</v>
      </c>
    </row>
    <row r="130" spans="1:6" ht="12.75">
      <c r="A130" s="30" t="s">
        <v>0</v>
      </c>
      <c r="B130" s="30">
        <v>13</v>
      </c>
      <c r="C130" s="5">
        <v>1951</v>
      </c>
      <c r="D130" s="5">
        <v>6</v>
      </c>
      <c r="E130" s="28">
        <v>0.02862690677</v>
      </c>
      <c r="F130" s="28">
        <v>4.97</v>
      </c>
    </row>
    <row r="131" spans="1:6" ht="12.75">
      <c r="A131" s="30" t="s">
        <v>0</v>
      </c>
      <c r="B131" s="30">
        <v>13</v>
      </c>
      <c r="C131" s="5">
        <v>1951</v>
      </c>
      <c r="D131" s="5">
        <v>7</v>
      </c>
      <c r="E131" s="28">
        <v>0.03027225096</v>
      </c>
      <c r="F131" s="28">
        <v>3.9199999960800005</v>
      </c>
    </row>
    <row r="132" spans="1:6" ht="12.75">
      <c r="A132" s="30" t="s">
        <v>0</v>
      </c>
      <c r="B132" s="30">
        <v>13</v>
      </c>
      <c r="C132" s="5">
        <v>1951</v>
      </c>
      <c r="D132" s="5">
        <v>8</v>
      </c>
      <c r="E132" s="28">
        <v>0.0344458608</v>
      </c>
      <c r="F132" s="28">
        <v>4.16</v>
      </c>
    </row>
    <row r="133" spans="1:6" ht="12.75">
      <c r="A133" s="30" t="s">
        <v>0</v>
      </c>
      <c r="B133" s="30">
        <v>13</v>
      </c>
      <c r="C133" s="5">
        <v>1951</v>
      </c>
      <c r="D133" s="5">
        <v>9</v>
      </c>
      <c r="E133" s="28">
        <v>0.02082594891</v>
      </c>
      <c r="F133" s="28">
        <v>5.230000005229999</v>
      </c>
    </row>
    <row r="134" spans="1:6" ht="12.75">
      <c r="A134" s="30" t="s">
        <v>0</v>
      </c>
      <c r="B134" s="30">
        <v>13</v>
      </c>
      <c r="C134" s="5">
        <v>1951</v>
      </c>
      <c r="D134" s="5">
        <v>10</v>
      </c>
      <c r="E134" s="28">
        <v>0.01540037548</v>
      </c>
      <c r="F134" s="28">
        <v>4.760000004759999</v>
      </c>
    </row>
    <row r="135" spans="1:6" ht="12.75">
      <c r="A135" s="30" t="s">
        <v>0</v>
      </c>
      <c r="B135" s="30">
        <v>13</v>
      </c>
      <c r="C135" s="5">
        <v>1951</v>
      </c>
      <c r="D135" s="5">
        <v>11</v>
      </c>
      <c r="E135" s="28">
        <v>0.03518647964</v>
      </c>
      <c r="F135" s="28">
        <v>8.84</v>
      </c>
    </row>
    <row r="136" spans="1:6" ht="12.75">
      <c r="A136" s="30" t="s">
        <v>0</v>
      </c>
      <c r="B136" s="30">
        <v>13</v>
      </c>
      <c r="C136" s="5">
        <v>1951</v>
      </c>
      <c r="D136" s="5">
        <v>12</v>
      </c>
      <c r="E136" s="28">
        <v>0.027072487</v>
      </c>
      <c r="F136" s="28">
        <v>6.4999999935</v>
      </c>
    </row>
    <row r="137" spans="1:6" ht="12.75">
      <c r="A137" s="30" t="s">
        <v>0</v>
      </c>
      <c r="B137" s="30">
        <v>13</v>
      </c>
      <c r="C137" s="5">
        <v>1952</v>
      </c>
      <c r="D137" s="5">
        <v>1</v>
      </c>
      <c r="E137" s="28">
        <v>0.02799051899</v>
      </c>
      <c r="F137" s="28">
        <v>5.63</v>
      </c>
    </row>
    <row r="138" spans="1:6" ht="12.75">
      <c r="A138" s="30" t="s">
        <v>0</v>
      </c>
      <c r="B138" s="30">
        <v>13</v>
      </c>
      <c r="C138" s="5">
        <v>1952</v>
      </c>
      <c r="D138" s="5">
        <v>2</v>
      </c>
      <c r="E138" s="28">
        <v>0.03062476042</v>
      </c>
      <c r="F138" s="28">
        <v>6.739999986519999</v>
      </c>
    </row>
    <row r="139" spans="1:6" ht="12.75">
      <c r="A139" s="30" t="s">
        <v>0</v>
      </c>
      <c r="B139" s="30">
        <v>13</v>
      </c>
      <c r="C139" s="5">
        <v>1952</v>
      </c>
      <c r="D139" s="5">
        <v>3</v>
      </c>
      <c r="E139" s="28">
        <v>0.0161037802</v>
      </c>
      <c r="F139" s="28">
        <v>6.190000006190001</v>
      </c>
    </row>
    <row r="140" spans="1:6" ht="12.75">
      <c r="A140" s="30" t="s">
        <v>0</v>
      </c>
      <c r="B140" s="30">
        <v>13</v>
      </c>
      <c r="C140" s="5">
        <v>1952</v>
      </c>
      <c r="D140" s="5">
        <v>4</v>
      </c>
      <c r="E140" s="28">
        <v>0.03346102156</v>
      </c>
      <c r="F140" s="28">
        <v>8.38000000838</v>
      </c>
    </row>
    <row r="141" spans="1:6" ht="12.75">
      <c r="A141" s="30" t="s">
        <v>0</v>
      </c>
      <c r="B141" s="30">
        <v>13</v>
      </c>
      <c r="C141" s="5">
        <v>1952</v>
      </c>
      <c r="D141" s="5">
        <v>5</v>
      </c>
      <c r="E141" s="28">
        <v>0.0176216876</v>
      </c>
      <c r="F141" s="28">
        <v>4.400000004399999</v>
      </c>
    </row>
    <row r="142" spans="1:6" ht="12.75">
      <c r="A142" s="30" t="s">
        <v>0</v>
      </c>
      <c r="B142" s="30">
        <v>13</v>
      </c>
      <c r="C142" s="5">
        <v>1952</v>
      </c>
      <c r="D142" s="5">
        <v>6</v>
      </c>
      <c r="E142" s="28">
        <v>0.0258025431</v>
      </c>
      <c r="F142" s="28">
        <v>4.25999999148</v>
      </c>
    </row>
    <row r="143" spans="1:6" ht="12.75">
      <c r="A143" s="30" t="s">
        <v>0</v>
      </c>
      <c r="B143" s="30">
        <v>13</v>
      </c>
      <c r="C143" s="5">
        <v>1952</v>
      </c>
      <c r="D143" s="5">
        <v>7</v>
      </c>
      <c r="E143" s="28">
        <v>0.01554597966</v>
      </c>
      <c r="F143" s="28">
        <v>4.78</v>
      </c>
    </row>
    <row r="144" spans="1:6" ht="12.75">
      <c r="A144" s="30" t="s">
        <v>0</v>
      </c>
      <c r="B144" s="30">
        <v>13</v>
      </c>
      <c r="C144" s="5">
        <v>1952</v>
      </c>
      <c r="D144" s="5">
        <v>8</v>
      </c>
      <c r="E144" s="28">
        <v>0.04050423096</v>
      </c>
      <c r="F144" s="28">
        <v>5.519999994480001</v>
      </c>
    </row>
    <row r="145" spans="1:6" ht="12.75">
      <c r="A145" s="30" t="s">
        <v>0</v>
      </c>
      <c r="B145" s="30">
        <v>13</v>
      </c>
      <c r="C145" s="5">
        <v>1952</v>
      </c>
      <c r="D145" s="5">
        <v>9</v>
      </c>
      <c r="E145" s="28">
        <v>0.02589041232</v>
      </c>
      <c r="F145" s="28">
        <v>4.32000000432</v>
      </c>
    </row>
    <row r="146" spans="1:6" ht="12.75">
      <c r="A146" s="30" t="s">
        <v>0</v>
      </c>
      <c r="B146" s="30">
        <v>13</v>
      </c>
      <c r="C146" s="5">
        <v>1952</v>
      </c>
      <c r="D146" s="5">
        <v>10</v>
      </c>
      <c r="E146" s="28">
        <v>0.03571693164</v>
      </c>
      <c r="F146" s="28">
        <v>7.02</v>
      </c>
    </row>
    <row r="147" spans="1:6" ht="12.75">
      <c r="A147" s="30" t="s">
        <v>0</v>
      </c>
      <c r="B147" s="30">
        <v>13</v>
      </c>
      <c r="C147" s="5">
        <v>1952</v>
      </c>
      <c r="D147" s="5">
        <v>11</v>
      </c>
      <c r="E147" s="28">
        <v>0.01824746925</v>
      </c>
      <c r="F147" s="28">
        <v>6.45</v>
      </c>
    </row>
    <row r="148" spans="1:6" ht="12.75">
      <c r="A148" s="30" t="s">
        <v>0</v>
      </c>
      <c r="B148" s="30">
        <v>13</v>
      </c>
      <c r="C148" s="5">
        <v>1952</v>
      </c>
      <c r="D148" s="5">
        <v>12</v>
      </c>
      <c r="E148" s="28">
        <v>0.01385030562</v>
      </c>
      <c r="F148" s="28">
        <v>5.990000011980001</v>
      </c>
    </row>
    <row r="149" spans="1:6" ht="12.75">
      <c r="A149" s="30" t="s">
        <v>0</v>
      </c>
      <c r="B149" s="30">
        <v>13</v>
      </c>
      <c r="C149" s="5">
        <v>1953</v>
      </c>
      <c r="D149" s="5">
        <v>1</v>
      </c>
      <c r="E149" s="28">
        <v>0.03433549976</v>
      </c>
      <c r="F149" s="28">
        <v>6.29</v>
      </c>
    </row>
    <row r="150" spans="1:6" ht="12.75">
      <c r="A150" s="30" t="s">
        <v>0</v>
      </c>
      <c r="B150" s="30">
        <v>13</v>
      </c>
      <c r="C150" s="5">
        <v>1953</v>
      </c>
      <c r="D150" s="5">
        <v>2</v>
      </c>
      <c r="E150" s="28">
        <v>0.01660752042</v>
      </c>
      <c r="F150" s="28">
        <v>5.02</v>
      </c>
    </row>
    <row r="151" spans="1:6" ht="12.75">
      <c r="A151" s="30" t="s">
        <v>0</v>
      </c>
      <c r="B151" s="30">
        <v>13</v>
      </c>
      <c r="C151" s="5">
        <v>1953</v>
      </c>
      <c r="D151" s="5">
        <v>3</v>
      </c>
      <c r="E151" s="28">
        <v>0.014178129</v>
      </c>
      <c r="F151" s="28">
        <v>4.34000000434</v>
      </c>
    </row>
    <row r="152" spans="1:6" ht="12.75">
      <c r="A152" s="30" t="s">
        <v>0</v>
      </c>
      <c r="B152" s="30">
        <v>13</v>
      </c>
      <c r="C152" s="5">
        <v>1953</v>
      </c>
      <c r="D152" s="5">
        <v>4</v>
      </c>
      <c r="E152" s="28">
        <v>0.0096562999</v>
      </c>
      <c r="F152" s="28">
        <v>5.9000000117999996</v>
      </c>
    </row>
    <row r="153" spans="1:6" ht="12.75">
      <c r="A153" s="30" t="s">
        <v>0</v>
      </c>
      <c r="B153" s="30">
        <v>13</v>
      </c>
      <c r="C153" s="5">
        <v>1953</v>
      </c>
      <c r="D153" s="5">
        <v>5</v>
      </c>
      <c r="E153" s="28">
        <v>0.01579977256</v>
      </c>
      <c r="F153" s="28">
        <v>4.8100000096199995</v>
      </c>
    </row>
    <row r="154" spans="1:6" ht="12.75">
      <c r="A154" s="30" t="s">
        <v>0</v>
      </c>
      <c r="B154" s="30">
        <v>13</v>
      </c>
      <c r="C154" s="5">
        <v>1953</v>
      </c>
      <c r="D154" s="5">
        <v>6</v>
      </c>
      <c r="E154" s="28">
        <v>0.00823070164</v>
      </c>
      <c r="F154" s="28">
        <v>4.75999999524</v>
      </c>
    </row>
    <row r="155" spans="1:6" ht="12.75">
      <c r="A155" s="30" t="s">
        <v>0</v>
      </c>
      <c r="B155" s="30">
        <v>13</v>
      </c>
      <c r="C155" s="5">
        <v>1953</v>
      </c>
      <c r="D155" s="5">
        <v>7</v>
      </c>
      <c r="E155" s="28">
        <v>0.0340311122</v>
      </c>
      <c r="F155" s="28">
        <v>4.61</v>
      </c>
    </row>
    <row r="156" spans="1:6" ht="12.75">
      <c r="A156" s="30" t="s">
        <v>0</v>
      </c>
      <c r="B156" s="30">
        <v>13</v>
      </c>
      <c r="C156" s="5">
        <v>1953</v>
      </c>
      <c r="D156" s="5">
        <v>8</v>
      </c>
      <c r="E156" s="28">
        <v>0.0447720729</v>
      </c>
      <c r="F156" s="28">
        <v>4.74</v>
      </c>
    </row>
    <row r="157" spans="1:6" ht="12.75">
      <c r="A157" s="30" t="s">
        <v>0</v>
      </c>
      <c r="B157" s="30">
        <v>13</v>
      </c>
      <c r="C157" s="5">
        <v>1953</v>
      </c>
      <c r="D157" s="5">
        <v>9</v>
      </c>
      <c r="E157" s="28">
        <v>0.03667737815</v>
      </c>
      <c r="F157" s="28">
        <v>7.21</v>
      </c>
    </row>
    <row r="158" spans="1:6" ht="12.75">
      <c r="A158" s="30" t="s">
        <v>0</v>
      </c>
      <c r="B158" s="30">
        <v>13</v>
      </c>
      <c r="C158" s="5">
        <v>1953</v>
      </c>
      <c r="D158" s="5">
        <v>10</v>
      </c>
      <c r="E158" s="28">
        <v>0.01231257897</v>
      </c>
      <c r="F158" s="28">
        <v>7.11000000711</v>
      </c>
    </row>
    <row r="159" spans="1:6" ht="12.75">
      <c r="A159" s="30" t="s">
        <v>0</v>
      </c>
      <c r="B159" s="30">
        <v>13</v>
      </c>
      <c r="C159" s="5">
        <v>1953</v>
      </c>
      <c r="D159" s="5">
        <v>11</v>
      </c>
      <c r="E159" s="28">
        <v>0.04490290992</v>
      </c>
      <c r="F159" s="28">
        <v>8.88000000888</v>
      </c>
    </row>
    <row r="160" spans="1:6" ht="12.75">
      <c r="A160" s="30" t="s">
        <v>0</v>
      </c>
      <c r="B160" s="30">
        <v>13</v>
      </c>
      <c r="C160" s="5">
        <v>1953</v>
      </c>
      <c r="D160" s="5">
        <v>12</v>
      </c>
      <c r="E160" s="28">
        <v>0.01479260244</v>
      </c>
      <c r="F160" s="28">
        <v>9.24</v>
      </c>
    </row>
    <row r="161" spans="1:6" ht="12.75">
      <c r="A161" s="30" t="s">
        <v>0</v>
      </c>
      <c r="B161" s="30">
        <v>13</v>
      </c>
      <c r="C161" s="5">
        <v>1954</v>
      </c>
      <c r="D161" s="5">
        <v>1</v>
      </c>
      <c r="E161" s="28">
        <v>0.02982329952</v>
      </c>
      <c r="F161" s="28">
        <v>8.68000000868</v>
      </c>
    </row>
    <row r="162" spans="1:6" ht="12.75">
      <c r="A162" s="30" t="s">
        <v>0</v>
      </c>
      <c r="B162" s="30">
        <v>13</v>
      </c>
      <c r="C162" s="5">
        <v>1954</v>
      </c>
      <c r="D162" s="5">
        <v>2</v>
      </c>
      <c r="E162" s="28">
        <v>0.02187339</v>
      </c>
      <c r="F162" s="28">
        <v>10.1999999796</v>
      </c>
    </row>
    <row r="163" spans="1:6" ht="12.75">
      <c r="A163" s="30" t="s">
        <v>0</v>
      </c>
      <c r="B163" s="30">
        <v>13</v>
      </c>
      <c r="C163" s="5">
        <v>1954</v>
      </c>
      <c r="D163" s="5">
        <v>3</v>
      </c>
      <c r="E163" s="28">
        <v>0.02736738682</v>
      </c>
      <c r="F163" s="28">
        <v>12.73</v>
      </c>
    </row>
    <row r="164" spans="1:6" ht="12.75">
      <c r="A164" s="30" t="s">
        <v>0</v>
      </c>
      <c r="B164" s="30">
        <v>13</v>
      </c>
      <c r="C164" s="5">
        <v>1954</v>
      </c>
      <c r="D164" s="5">
        <v>4</v>
      </c>
      <c r="E164" s="28">
        <v>0.03094365478</v>
      </c>
      <c r="F164" s="28">
        <v>7.45999999254</v>
      </c>
    </row>
    <row r="165" spans="1:6" ht="12.75">
      <c r="A165" s="30" t="s">
        <v>0</v>
      </c>
      <c r="B165" s="30">
        <v>13</v>
      </c>
      <c r="C165" s="5">
        <v>1954</v>
      </c>
      <c r="D165" s="5">
        <v>5</v>
      </c>
      <c r="E165" s="28">
        <v>0.01649702664</v>
      </c>
      <c r="F165" s="28">
        <v>7.15999999284</v>
      </c>
    </row>
    <row r="166" spans="1:6" ht="12.75">
      <c r="A166" s="30" t="s">
        <v>0</v>
      </c>
      <c r="B166" s="30">
        <v>13</v>
      </c>
      <c r="C166" s="5">
        <v>1954</v>
      </c>
      <c r="D166" s="5">
        <v>6</v>
      </c>
      <c r="E166" s="28">
        <v>0.02714601599</v>
      </c>
      <c r="F166" s="28">
        <v>5.930000005930001</v>
      </c>
    </row>
    <row r="167" spans="1:6" ht="12.75">
      <c r="A167" s="30" t="s">
        <v>0</v>
      </c>
      <c r="B167" s="30">
        <v>13</v>
      </c>
      <c r="C167" s="5">
        <v>1954</v>
      </c>
      <c r="D167" s="5">
        <v>7</v>
      </c>
      <c r="E167" s="28">
        <v>0.04076759774</v>
      </c>
      <c r="F167" s="28">
        <v>5.41999998916</v>
      </c>
    </row>
    <row r="168" spans="1:6" ht="12.75">
      <c r="A168" s="30" t="s">
        <v>0</v>
      </c>
      <c r="B168" s="30">
        <v>13</v>
      </c>
      <c r="C168" s="5">
        <v>1954</v>
      </c>
      <c r="D168" s="5">
        <v>8</v>
      </c>
      <c r="E168" s="28">
        <v>0.06184629262</v>
      </c>
      <c r="F168" s="28">
        <v>7.6300000076300005</v>
      </c>
    </row>
    <row r="169" spans="1:6" ht="12.75">
      <c r="A169" s="30" t="s">
        <v>0</v>
      </c>
      <c r="B169" s="30">
        <v>13</v>
      </c>
      <c r="C169" s="5">
        <v>1954</v>
      </c>
      <c r="D169" s="5">
        <v>9</v>
      </c>
      <c r="E169" s="28">
        <v>0.07335968064</v>
      </c>
      <c r="F169" s="28">
        <v>9.28000000928</v>
      </c>
    </row>
    <row r="170" spans="1:6" ht="12.75">
      <c r="A170" s="30" t="s">
        <v>0</v>
      </c>
      <c r="B170" s="30">
        <v>13</v>
      </c>
      <c r="C170" s="5">
        <v>1954</v>
      </c>
      <c r="D170" s="5">
        <v>10</v>
      </c>
      <c r="E170" s="28">
        <v>0.04441233321</v>
      </c>
      <c r="F170" s="28">
        <v>9.99</v>
      </c>
    </row>
    <row r="171" spans="1:6" ht="12.75">
      <c r="A171" s="30" t="s">
        <v>0</v>
      </c>
      <c r="B171" s="30">
        <v>13</v>
      </c>
      <c r="C171" s="5">
        <v>1954</v>
      </c>
      <c r="D171" s="5">
        <v>11</v>
      </c>
      <c r="E171" s="28">
        <v>0.01405528524</v>
      </c>
      <c r="F171" s="28">
        <v>6.18</v>
      </c>
    </row>
    <row r="172" spans="1:6" ht="12.75">
      <c r="A172" s="30" t="s">
        <v>0</v>
      </c>
      <c r="B172" s="30">
        <v>13</v>
      </c>
      <c r="C172" s="5">
        <v>1954</v>
      </c>
      <c r="D172" s="5">
        <v>12</v>
      </c>
      <c r="E172" s="28">
        <v>0.06271218036</v>
      </c>
      <c r="F172" s="28">
        <v>9.270000018540001</v>
      </c>
    </row>
    <row r="173" spans="1:6" ht="12.75">
      <c r="A173" s="30" t="s">
        <v>0</v>
      </c>
      <c r="B173" s="30">
        <v>13</v>
      </c>
      <c r="C173" s="5">
        <v>1955</v>
      </c>
      <c r="D173" s="5">
        <v>1</v>
      </c>
      <c r="E173" s="28">
        <v>0.09855291292</v>
      </c>
      <c r="F173" s="28">
        <v>17.270000017269997</v>
      </c>
    </row>
    <row r="174" spans="1:6" ht="12.75">
      <c r="A174" s="30" t="s">
        <v>0</v>
      </c>
      <c r="B174" s="30">
        <v>13</v>
      </c>
      <c r="C174" s="5">
        <v>1955</v>
      </c>
      <c r="D174" s="5">
        <v>2</v>
      </c>
      <c r="E174" s="28">
        <v>0.27110745746</v>
      </c>
      <c r="F174" s="28">
        <v>31.78</v>
      </c>
    </row>
    <row r="175" spans="1:6" ht="12.75">
      <c r="A175" s="30" t="s">
        <v>0</v>
      </c>
      <c r="B175" s="30">
        <v>13</v>
      </c>
      <c r="C175" s="5">
        <v>1955</v>
      </c>
      <c r="D175" s="5">
        <v>3</v>
      </c>
      <c r="E175" s="28">
        <v>0.13816951334</v>
      </c>
      <c r="F175" s="28">
        <v>15.739999984259999</v>
      </c>
    </row>
    <row r="176" spans="1:6" ht="12.75">
      <c r="A176" s="30" t="s">
        <v>0</v>
      </c>
      <c r="B176" s="30">
        <v>13</v>
      </c>
      <c r="C176" s="5">
        <v>1955</v>
      </c>
      <c r="D176" s="5">
        <v>4</v>
      </c>
      <c r="E176" s="28">
        <v>0.06787368574</v>
      </c>
      <c r="F176" s="28">
        <v>11.41</v>
      </c>
    </row>
    <row r="177" spans="1:6" ht="12.75">
      <c r="A177" s="30" t="s">
        <v>0</v>
      </c>
      <c r="B177" s="30">
        <v>13</v>
      </c>
      <c r="C177" s="5">
        <v>1955</v>
      </c>
      <c r="D177" s="5">
        <v>5</v>
      </c>
      <c r="E177" s="28">
        <v>0.03475322286</v>
      </c>
      <c r="F177" s="28">
        <v>6.93999998612</v>
      </c>
    </row>
    <row r="178" spans="1:6" ht="12.75">
      <c r="A178" s="30" t="s">
        <v>0</v>
      </c>
      <c r="B178" s="30">
        <v>13</v>
      </c>
      <c r="C178" s="5">
        <v>1955</v>
      </c>
      <c r="D178" s="5">
        <v>6</v>
      </c>
      <c r="E178" s="28">
        <v>0.044648714</v>
      </c>
      <c r="F178" s="28">
        <v>9.25000000925</v>
      </c>
    </row>
    <row r="179" spans="1:6" ht="12.75">
      <c r="A179" s="30" t="s">
        <v>0</v>
      </c>
      <c r="B179" s="30">
        <v>13</v>
      </c>
      <c r="C179" s="5">
        <v>1955</v>
      </c>
      <c r="D179" s="5">
        <v>7</v>
      </c>
      <c r="E179" s="28">
        <v>0.04594831528</v>
      </c>
      <c r="F179" s="28">
        <v>5.81000000581</v>
      </c>
    </row>
    <row r="180" spans="1:6" ht="12.75">
      <c r="A180" s="30" t="s">
        <v>0</v>
      </c>
      <c r="B180" s="30">
        <v>13</v>
      </c>
      <c r="C180" s="5">
        <v>1955</v>
      </c>
      <c r="D180" s="5">
        <v>8</v>
      </c>
      <c r="E180" s="28">
        <v>0.15530085348</v>
      </c>
      <c r="F180" s="28">
        <v>16.25999998374</v>
      </c>
    </row>
    <row r="181" spans="1:6" ht="12.75">
      <c r="A181" s="30" t="s">
        <v>0</v>
      </c>
      <c r="B181" s="30">
        <v>13</v>
      </c>
      <c r="C181" s="5">
        <v>1955</v>
      </c>
      <c r="D181" s="5">
        <v>9</v>
      </c>
      <c r="E181" s="28">
        <v>0.16623517368</v>
      </c>
      <c r="F181" s="28">
        <v>17.519999964959997</v>
      </c>
    </row>
    <row r="182" spans="1:6" ht="12.75">
      <c r="A182" s="30" t="s">
        <v>0</v>
      </c>
      <c r="B182" s="30">
        <v>13</v>
      </c>
      <c r="C182" s="5">
        <v>1955</v>
      </c>
      <c r="D182" s="5">
        <v>10</v>
      </c>
      <c r="E182" s="28">
        <v>0.04626588368</v>
      </c>
      <c r="F182" s="28">
        <v>20.840000041680003</v>
      </c>
    </row>
    <row r="183" spans="1:6" ht="12.75">
      <c r="A183" s="30" t="s">
        <v>0</v>
      </c>
      <c r="B183" s="30">
        <v>13</v>
      </c>
      <c r="C183" s="5">
        <v>1955</v>
      </c>
      <c r="D183" s="5">
        <v>11</v>
      </c>
      <c r="E183" s="28">
        <v>0.18236488296</v>
      </c>
      <c r="F183" s="28">
        <v>65.84</v>
      </c>
    </row>
    <row r="184" spans="1:6" ht="12.75">
      <c r="A184" s="30" t="s">
        <v>0</v>
      </c>
      <c r="B184" s="30">
        <v>13</v>
      </c>
      <c r="C184" s="5">
        <v>1955</v>
      </c>
      <c r="D184" s="5">
        <v>12</v>
      </c>
      <c r="E184" s="28">
        <v>0.20195135046</v>
      </c>
      <c r="F184" s="28">
        <v>48.93999995106</v>
      </c>
    </row>
    <row r="185" spans="1:6" ht="12.75">
      <c r="A185" s="30" t="s">
        <v>0</v>
      </c>
      <c r="B185" s="30">
        <v>13</v>
      </c>
      <c r="C185" s="5">
        <v>1956</v>
      </c>
      <c r="D185" s="5">
        <v>1</v>
      </c>
      <c r="E185" s="28">
        <v>0.26689222686</v>
      </c>
      <c r="F185" s="28">
        <v>45.78000004578</v>
      </c>
    </row>
    <row r="186" spans="1:6" ht="12.75">
      <c r="A186" s="30" t="s">
        <v>0</v>
      </c>
      <c r="B186" s="30">
        <v>13</v>
      </c>
      <c r="C186" s="5">
        <v>1956</v>
      </c>
      <c r="D186" s="5">
        <v>2</v>
      </c>
      <c r="E186" s="28">
        <v>0.2703966043</v>
      </c>
      <c r="F186" s="28">
        <v>26.450000026450002</v>
      </c>
    </row>
    <row r="187" spans="1:6" ht="12.75">
      <c r="A187" s="30" t="s">
        <v>0</v>
      </c>
      <c r="B187" s="30">
        <v>13</v>
      </c>
      <c r="C187" s="5">
        <v>1956</v>
      </c>
      <c r="D187" s="5">
        <v>3</v>
      </c>
      <c r="E187" s="28">
        <v>0.33108053886</v>
      </c>
      <c r="F187" s="28">
        <v>54.27</v>
      </c>
    </row>
    <row r="188" spans="1:6" ht="12.75">
      <c r="A188" s="30" t="s">
        <v>0</v>
      </c>
      <c r="B188" s="30">
        <v>13</v>
      </c>
      <c r="C188" s="5">
        <v>1956</v>
      </c>
      <c r="D188" s="5">
        <v>4</v>
      </c>
      <c r="E188" s="28">
        <v>0.20325056604</v>
      </c>
      <c r="F188" s="28">
        <v>33.96</v>
      </c>
    </row>
    <row r="189" spans="1:6" ht="12.75">
      <c r="A189" s="30" t="s">
        <v>0</v>
      </c>
      <c r="B189" s="30">
        <v>13</v>
      </c>
      <c r="C189" s="5">
        <v>1956</v>
      </c>
      <c r="D189" s="5">
        <v>5</v>
      </c>
      <c r="E189" s="28">
        <v>0.0887677484</v>
      </c>
      <c r="F189" s="28">
        <v>10.479999979039999</v>
      </c>
    </row>
    <row r="190" spans="1:6" ht="12.75">
      <c r="A190" s="30" t="s">
        <v>0</v>
      </c>
      <c r="B190" s="30">
        <v>13</v>
      </c>
      <c r="C190" s="5">
        <v>1956</v>
      </c>
      <c r="D190" s="5">
        <v>6</v>
      </c>
      <c r="E190" s="28">
        <v>0.04025898288</v>
      </c>
      <c r="F190" s="28">
        <v>4.140000004139999</v>
      </c>
    </row>
    <row r="191" spans="1:6" ht="12.75">
      <c r="A191" s="30" t="s">
        <v>0</v>
      </c>
      <c r="B191" s="30">
        <v>13</v>
      </c>
      <c r="C191" s="5">
        <v>1956</v>
      </c>
      <c r="D191" s="5">
        <v>7</v>
      </c>
      <c r="E191" s="28">
        <v>0.04214728587</v>
      </c>
      <c r="F191" s="28">
        <v>3.91</v>
      </c>
    </row>
    <row r="192" spans="1:6" ht="12.75">
      <c r="A192" s="30" t="s">
        <v>0</v>
      </c>
      <c r="B192" s="30">
        <v>13</v>
      </c>
      <c r="C192" s="5">
        <v>1956</v>
      </c>
      <c r="D192" s="5">
        <v>8</v>
      </c>
      <c r="E192" s="28">
        <v>0.04023734666</v>
      </c>
      <c r="F192" s="28">
        <v>3.71</v>
      </c>
    </row>
    <row r="193" spans="1:6" ht="12.75">
      <c r="A193" s="30" t="s">
        <v>0</v>
      </c>
      <c r="B193" s="30">
        <v>13</v>
      </c>
      <c r="C193" s="5">
        <v>1956</v>
      </c>
      <c r="D193" s="5">
        <v>9</v>
      </c>
      <c r="E193" s="28">
        <v>0.02150146836</v>
      </c>
      <c r="F193" s="28">
        <v>3.09</v>
      </c>
    </row>
    <row r="194" spans="1:6" ht="12.75">
      <c r="A194" s="30" t="s">
        <v>0</v>
      </c>
      <c r="B194" s="30">
        <v>13</v>
      </c>
      <c r="C194" s="5">
        <v>1956</v>
      </c>
      <c r="D194" s="5">
        <v>10</v>
      </c>
      <c r="E194" s="28">
        <v>0.0254663595</v>
      </c>
      <c r="F194" s="28">
        <v>4.05000000405</v>
      </c>
    </row>
    <row r="195" spans="1:6" ht="12.75">
      <c r="A195" s="30" t="s">
        <v>0</v>
      </c>
      <c r="B195" s="30">
        <v>13</v>
      </c>
      <c r="C195" s="5">
        <v>1956</v>
      </c>
      <c r="D195" s="5">
        <v>11</v>
      </c>
      <c r="E195" s="28">
        <v>0.0314000883</v>
      </c>
      <c r="F195" s="28">
        <v>6.3</v>
      </c>
    </row>
    <row r="196" spans="1:6" ht="12.75">
      <c r="A196" s="30" t="s">
        <v>0</v>
      </c>
      <c r="B196" s="30">
        <v>13</v>
      </c>
      <c r="C196" s="5">
        <v>1956</v>
      </c>
      <c r="D196" s="5">
        <v>12</v>
      </c>
      <c r="E196" s="28">
        <v>0.01448497875</v>
      </c>
      <c r="F196" s="28">
        <v>3.75</v>
      </c>
    </row>
    <row r="197" spans="1:6" ht="12.75">
      <c r="A197" s="30" t="s">
        <v>0</v>
      </c>
      <c r="B197" s="30">
        <v>13</v>
      </c>
      <c r="C197" s="5">
        <v>1957</v>
      </c>
      <c r="D197" s="5">
        <v>1</v>
      </c>
      <c r="E197" s="28">
        <v>0.02705634467</v>
      </c>
      <c r="F197" s="28">
        <v>3.67000000734</v>
      </c>
    </row>
    <row r="198" spans="1:6" ht="12.75">
      <c r="A198" s="30" t="s">
        <v>0</v>
      </c>
      <c r="B198" s="30">
        <v>13</v>
      </c>
      <c r="C198" s="5">
        <v>1957</v>
      </c>
      <c r="D198" s="5">
        <v>2</v>
      </c>
      <c r="E198" s="28">
        <v>0.00603629143</v>
      </c>
      <c r="F198" s="28">
        <v>3.31</v>
      </c>
    </row>
    <row r="199" spans="1:6" ht="12.75">
      <c r="A199" s="30" t="s">
        <v>0</v>
      </c>
      <c r="B199" s="30">
        <v>13</v>
      </c>
      <c r="C199" s="5">
        <v>1957</v>
      </c>
      <c r="D199" s="5">
        <v>3</v>
      </c>
      <c r="E199" s="28">
        <v>0.01181013579</v>
      </c>
      <c r="F199" s="28">
        <v>4.67000000934</v>
      </c>
    </row>
    <row r="200" spans="1:6" ht="12.75">
      <c r="A200" s="30" t="s">
        <v>0</v>
      </c>
      <c r="B200" s="30">
        <v>13</v>
      </c>
      <c r="C200" s="5">
        <v>1957</v>
      </c>
      <c r="D200" s="5">
        <v>4</v>
      </c>
      <c r="E200" s="28">
        <v>0.01332216178</v>
      </c>
      <c r="F200" s="28">
        <v>4.65999999534</v>
      </c>
    </row>
    <row r="201" spans="1:6" ht="12.75">
      <c r="A201" s="30" t="s">
        <v>0</v>
      </c>
      <c r="B201" s="30">
        <v>13</v>
      </c>
      <c r="C201" s="5">
        <v>1957</v>
      </c>
      <c r="D201" s="5">
        <v>5</v>
      </c>
      <c r="E201" s="28">
        <v>0.01438752466</v>
      </c>
      <c r="F201" s="28">
        <v>6.46</v>
      </c>
    </row>
    <row r="202" spans="1:6" ht="12.75">
      <c r="A202" s="30" t="s">
        <v>0</v>
      </c>
      <c r="B202" s="30">
        <v>13</v>
      </c>
      <c r="C202" s="5">
        <v>1957</v>
      </c>
      <c r="D202" s="5">
        <v>6</v>
      </c>
      <c r="E202" s="28">
        <v>0.02291545272</v>
      </c>
      <c r="F202" s="28">
        <v>7.86</v>
      </c>
    </row>
    <row r="203" spans="1:6" ht="12.75">
      <c r="A203" s="30" t="s">
        <v>0</v>
      </c>
      <c r="B203" s="30">
        <v>13</v>
      </c>
      <c r="C203" s="5">
        <v>1957</v>
      </c>
      <c r="D203" s="5">
        <v>7</v>
      </c>
      <c r="E203" s="28">
        <v>0.02510257125</v>
      </c>
      <c r="F203" s="28">
        <v>3.75</v>
      </c>
    </row>
    <row r="204" spans="1:6" ht="12.75">
      <c r="A204" s="30" t="s">
        <v>0</v>
      </c>
      <c r="B204" s="30">
        <v>13</v>
      </c>
      <c r="C204" s="5">
        <v>1957</v>
      </c>
      <c r="D204" s="5">
        <v>8</v>
      </c>
      <c r="E204" s="28">
        <v>0.02267789192</v>
      </c>
      <c r="F204" s="28">
        <v>3.3399999966599996</v>
      </c>
    </row>
    <row r="205" spans="1:6" ht="12.75">
      <c r="A205" s="30" t="s">
        <v>0</v>
      </c>
      <c r="B205" s="30">
        <v>13</v>
      </c>
      <c r="C205" s="5">
        <v>1957</v>
      </c>
      <c r="D205" s="5">
        <v>9</v>
      </c>
      <c r="E205" s="28">
        <v>0.00989619045</v>
      </c>
      <c r="F205" s="28">
        <v>3.4500000069000003</v>
      </c>
    </row>
    <row r="206" spans="1:6" ht="12.75">
      <c r="A206" s="30" t="s">
        <v>0</v>
      </c>
      <c r="B206" s="30">
        <v>13</v>
      </c>
      <c r="C206" s="5">
        <v>1957</v>
      </c>
      <c r="D206" s="5">
        <v>10</v>
      </c>
      <c r="E206" s="28">
        <v>0.01827463268</v>
      </c>
      <c r="F206" s="28">
        <v>7.16000000716</v>
      </c>
    </row>
    <row r="207" spans="1:6" ht="12.75">
      <c r="A207" s="30" t="s">
        <v>0</v>
      </c>
      <c r="B207" s="30">
        <v>13</v>
      </c>
      <c r="C207" s="5">
        <v>1957</v>
      </c>
      <c r="D207" s="5">
        <v>11</v>
      </c>
      <c r="E207" s="28">
        <v>0.0407427072</v>
      </c>
      <c r="F207" s="28">
        <v>10.23999998976</v>
      </c>
    </row>
    <row r="208" spans="1:6" ht="12.75">
      <c r="A208" s="30" t="s">
        <v>0</v>
      </c>
      <c r="B208" s="30">
        <v>13</v>
      </c>
      <c r="C208" s="5">
        <v>1957</v>
      </c>
      <c r="D208" s="5">
        <v>12</v>
      </c>
      <c r="E208" s="28">
        <v>0.01584611385</v>
      </c>
      <c r="F208" s="28">
        <v>3.81</v>
      </c>
    </row>
    <row r="209" spans="1:6" ht="12.75">
      <c r="A209" s="30" t="s">
        <v>0</v>
      </c>
      <c r="B209" s="30">
        <v>13</v>
      </c>
      <c r="C209" s="5">
        <v>1958</v>
      </c>
      <c r="D209" s="5">
        <v>1</v>
      </c>
      <c r="E209" s="28">
        <v>0.01022960997</v>
      </c>
      <c r="F209" s="28">
        <v>3.81</v>
      </c>
    </row>
    <row r="210" spans="1:6" ht="12.75">
      <c r="A210" s="30" t="s">
        <v>0</v>
      </c>
      <c r="B210" s="30">
        <v>13</v>
      </c>
      <c r="C210" s="5">
        <v>1958</v>
      </c>
      <c r="D210" s="5">
        <v>2</v>
      </c>
      <c r="E210" s="28">
        <v>0.01554446433</v>
      </c>
      <c r="F210" s="28">
        <v>5.71000000571</v>
      </c>
    </row>
    <row r="211" spans="1:6" ht="12.75">
      <c r="A211" s="30" t="s">
        <v>0</v>
      </c>
      <c r="B211" s="30">
        <v>13</v>
      </c>
      <c r="C211" s="5">
        <v>1958</v>
      </c>
      <c r="D211" s="5">
        <v>3</v>
      </c>
      <c r="E211" s="28">
        <v>0.03752243561</v>
      </c>
      <c r="F211" s="28">
        <v>10.39</v>
      </c>
    </row>
    <row r="212" spans="1:6" ht="12.75">
      <c r="A212" s="30" t="s">
        <v>0</v>
      </c>
      <c r="B212" s="30">
        <v>13</v>
      </c>
      <c r="C212" s="5">
        <v>1958</v>
      </c>
      <c r="D212" s="5">
        <v>4</v>
      </c>
      <c r="E212" s="28">
        <v>0.0712941515</v>
      </c>
      <c r="F212" s="28">
        <v>14.300000014299998</v>
      </c>
    </row>
    <row r="213" spans="1:6" ht="12.75">
      <c r="A213" s="30" t="s">
        <v>0</v>
      </c>
      <c r="B213" s="30">
        <v>13</v>
      </c>
      <c r="C213" s="5">
        <v>1958</v>
      </c>
      <c r="D213" s="5">
        <v>5</v>
      </c>
      <c r="E213" s="28">
        <v>0.01391277146</v>
      </c>
      <c r="F213" s="28">
        <v>4.06</v>
      </c>
    </row>
    <row r="214" spans="1:6" ht="12.75">
      <c r="A214" s="30" t="s">
        <v>0</v>
      </c>
      <c r="B214" s="30">
        <v>13</v>
      </c>
      <c r="C214" s="5">
        <v>1958</v>
      </c>
      <c r="D214" s="5">
        <v>6</v>
      </c>
      <c r="E214" s="28">
        <v>0.01078661034</v>
      </c>
      <c r="F214" s="28">
        <v>3.63</v>
      </c>
    </row>
    <row r="215" spans="1:6" ht="12.75">
      <c r="A215" s="30" t="s">
        <v>0</v>
      </c>
      <c r="B215" s="30">
        <v>13</v>
      </c>
      <c r="C215" s="5">
        <v>1958</v>
      </c>
      <c r="D215" s="5">
        <v>7</v>
      </c>
      <c r="E215" s="28">
        <v>0.02119211143</v>
      </c>
      <c r="F215" s="28">
        <v>3.53</v>
      </c>
    </row>
    <row r="216" spans="1:6" ht="12.75">
      <c r="A216" s="30" t="s">
        <v>0</v>
      </c>
      <c r="B216" s="30">
        <v>13</v>
      </c>
      <c r="C216" s="5">
        <v>1958</v>
      </c>
      <c r="D216" s="5">
        <v>8</v>
      </c>
      <c r="E216" s="28">
        <v>0.02332344174</v>
      </c>
      <c r="F216" s="28">
        <v>3.93</v>
      </c>
    </row>
    <row r="217" spans="1:6" ht="12.75">
      <c r="A217" s="30" t="s">
        <v>0</v>
      </c>
      <c r="B217" s="30">
        <v>13</v>
      </c>
      <c r="C217" s="5">
        <v>1958</v>
      </c>
      <c r="D217" s="5">
        <v>9</v>
      </c>
      <c r="E217" s="28">
        <v>0.0144454376</v>
      </c>
      <c r="F217" s="28">
        <v>3.3699999966300003</v>
      </c>
    </row>
    <row r="218" spans="1:6" ht="12.75">
      <c r="A218" s="30" t="s">
        <v>0</v>
      </c>
      <c r="B218" s="30">
        <v>13</v>
      </c>
      <c r="C218" s="5">
        <v>1958</v>
      </c>
      <c r="D218" s="5">
        <v>10</v>
      </c>
      <c r="E218" s="28">
        <v>0.03259488582</v>
      </c>
      <c r="F218" s="28">
        <v>7.76999999223</v>
      </c>
    </row>
    <row r="219" spans="1:6" ht="12.75">
      <c r="A219" s="30" t="s">
        <v>0</v>
      </c>
      <c r="B219" s="30">
        <v>13</v>
      </c>
      <c r="C219" s="5">
        <v>1958</v>
      </c>
      <c r="D219" s="5">
        <v>11</v>
      </c>
      <c r="E219" s="28">
        <v>0.0522151246</v>
      </c>
      <c r="F219" s="28">
        <v>8.63000000863</v>
      </c>
    </row>
    <row r="220" spans="1:6" ht="12.75">
      <c r="A220" s="30" t="s">
        <v>0</v>
      </c>
      <c r="B220" s="30">
        <v>13</v>
      </c>
      <c r="C220" s="5">
        <v>1958</v>
      </c>
      <c r="D220" s="5">
        <v>12</v>
      </c>
      <c r="E220" s="28">
        <v>0.03309894384</v>
      </c>
      <c r="F220" s="28">
        <v>10.31999998968</v>
      </c>
    </row>
    <row r="221" spans="1:6" ht="12.75">
      <c r="A221" s="30" t="s">
        <v>0</v>
      </c>
      <c r="B221" s="30">
        <v>13</v>
      </c>
      <c r="C221" s="5">
        <v>1959</v>
      </c>
      <c r="D221" s="5">
        <v>1</v>
      </c>
      <c r="E221" s="28">
        <v>0.06699889377</v>
      </c>
      <c r="F221" s="28">
        <v>12.51000001251</v>
      </c>
    </row>
    <row r="222" spans="1:6" ht="12.75">
      <c r="A222" s="30" t="s">
        <v>0</v>
      </c>
      <c r="B222" s="30">
        <v>13</v>
      </c>
      <c r="C222" s="5">
        <v>1959</v>
      </c>
      <c r="D222" s="5">
        <v>2</v>
      </c>
      <c r="E222" s="28">
        <v>0.04359921496</v>
      </c>
      <c r="F222" s="28">
        <v>5.84</v>
      </c>
    </row>
    <row r="223" spans="1:6" ht="12.75">
      <c r="A223" s="30" t="s">
        <v>0</v>
      </c>
      <c r="B223" s="30">
        <v>13</v>
      </c>
      <c r="C223" s="5">
        <v>1959</v>
      </c>
      <c r="D223" s="5">
        <v>3</v>
      </c>
      <c r="E223" s="28">
        <v>0.03673205655</v>
      </c>
      <c r="F223" s="28">
        <v>10.850000021700001</v>
      </c>
    </row>
    <row r="224" spans="1:6" ht="12.75">
      <c r="A224" s="30" t="s">
        <v>0</v>
      </c>
      <c r="B224" s="30">
        <v>13</v>
      </c>
      <c r="C224" s="5">
        <v>1959</v>
      </c>
      <c r="D224" s="5">
        <v>4</v>
      </c>
      <c r="E224" s="28">
        <v>0.0386143241</v>
      </c>
      <c r="F224" s="28">
        <v>7.94</v>
      </c>
    </row>
    <row r="225" spans="1:6" ht="12.75">
      <c r="A225" s="30" t="s">
        <v>0</v>
      </c>
      <c r="B225" s="30">
        <v>13</v>
      </c>
      <c r="C225" s="5">
        <v>1959</v>
      </c>
      <c r="D225" s="5">
        <v>5</v>
      </c>
      <c r="E225" s="28">
        <v>0.0248552955</v>
      </c>
      <c r="F225" s="28">
        <v>7.3000000073</v>
      </c>
    </row>
    <row r="226" spans="1:6" ht="12.75">
      <c r="A226" s="30" t="s">
        <v>0</v>
      </c>
      <c r="B226" s="30">
        <v>13</v>
      </c>
      <c r="C226" s="5">
        <v>1959</v>
      </c>
      <c r="D226" s="5">
        <v>6</v>
      </c>
      <c r="E226" s="28">
        <v>0.02116092214</v>
      </c>
      <c r="F226" s="28">
        <v>5.26</v>
      </c>
    </row>
    <row r="227" spans="1:6" ht="12.75">
      <c r="A227" s="30" t="s">
        <v>0</v>
      </c>
      <c r="B227" s="30">
        <v>13</v>
      </c>
      <c r="C227" s="5">
        <v>1959</v>
      </c>
      <c r="D227" s="5">
        <v>7</v>
      </c>
      <c r="E227" s="28">
        <v>0.0465008676</v>
      </c>
      <c r="F227" s="28">
        <v>6.7000000067</v>
      </c>
    </row>
    <row r="228" spans="1:6" ht="12.75">
      <c r="A228" s="30" t="s">
        <v>0</v>
      </c>
      <c r="B228" s="30">
        <v>13</v>
      </c>
      <c r="C228" s="5">
        <v>1959</v>
      </c>
      <c r="D228" s="5">
        <v>8</v>
      </c>
      <c r="E228" s="28">
        <v>0.04963127484</v>
      </c>
      <c r="F228" s="28">
        <v>7.98</v>
      </c>
    </row>
    <row r="229" spans="1:6" ht="12.75">
      <c r="A229" s="30" t="s">
        <v>0</v>
      </c>
      <c r="B229" s="30">
        <v>13</v>
      </c>
      <c r="C229" s="5">
        <v>1959</v>
      </c>
      <c r="D229" s="5">
        <v>9</v>
      </c>
      <c r="E229" s="28">
        <v>0.06038240975</v>
      </c>
      <c r="F229" s="28">
        <v>13.2500000265</v>
      </c>
    </row>
    <row r="230" spans="1:6" ht="12.75">
      <c r="A230" s="30" t="s">
        <v>0</v>
      </c>
      <c r="B230" s="30">
        <v>13</v>
      </c>
      <c r="C230" s="5">
        <v>1959</v>
      </c>
      <c r="D230" s="5">
        <v>10</v>
      </c>
      <c r="E230" s="28">
        <v>0.08342990136</v>
      </c>
      <c r="F230" s="28">
        <v>14.82</v>
      </c>
    </row>
    <row r="231" spans="1:6" ht="12.75">
      <c r="A231" s="30" t="s">
        <v>0</v>
      </c>
      <c r="B231" s="30">
        <v>13</v>
      </c>
      <c r="C231" s="5">
        <v>1959</v>
      </c>
      <c r="D231" s="5">
        <v>11</v>
      </c>
      <c r="E231" s="28">
        <v>0.06964549701</v>
      </c>
      <c r="F231" s="28">
        <v>24.79</v>
      </c>
    </row>
    <row r="232" spans="1:6" ht="12.75">
      <c r="A232" s="30" t="s">
        <v>0</v>
      </c>
      <c r="B232" s="30">
        <v>13</v>
      </c>
      <c r="C232" s="5">
        <v>1959</v>
      </c>
      <c r="D232" s="5">
        <v>12</v>
      </c>
      <c r="E232" s="28">
        <v>0.17373288965</v>
      </c>
      <c r="F232" s="28">
        <v>50.59</v>
      </c>
    </row>
    <row r="233" spans="1:6" ht="12.75">
      <c r="A233" s="30" t="s">
        <v>0</v>
      </c>
      <c r="B233" s="30">
        <v>13</v>
      </c>
      <c r="C233" s="5">
        <v>1960</v>
      </c>
      <c r="D233" s="5">
        <v>1</v>
      </c>
      <c r="E233" s="28">
        <v>0.22963225592</v>
      </c>
      <c r="F233" s="28">
        <v>32.47</v>
      </c>
    </row>
    <row r="234" spans="1:6" ht="12.75">
      <c r="A234" s="30" t="s">
        <v>0</v>
      </c>
      <c r="B234" s="30">
        <v>13</v>
      </c>
      <c r="C234" s="5">
        <v>1960</v>
      </c>
      <c r="D234" s="5">
        <v>2</v>
      </c>
      <c r="E234" s="28">
        <v>0.35555817298</v>
      </c>
      <c r="F234" s="28">
        <v>47.540000047540005</v>
      </c>
    </row>
    <row r="235" spans="1:6" ht="12.75">
      <c r="A235" s="30" t="s">
        <v>0</v>
      </c>
      <c r="B235" s="30">
        <v>13</v>
      </c>
      <c r="C235" s="5">
        <v>1960</v>
      </c>
      <c r="D235" s="5">
        <v>3</v>
      </c>
      <c r="E235" s="28">
        <v>0.18779556777</v>
      </c>
      <c r="F235" s="28">
        <v>29.01000002901</v>
      </c>
    </row>
    <row r="236" spans="1:6" ht="12.75">
      <c r="A236" s="30" t="s">
        <v>0</v>
      </c>
      <c r="B236" s="30">
        <v>13</v>
      </c>
      <c r="C236" s="5">
        <v>1960</v>
      </c>
      <c r="D236" s="5">
        <v>4</v>
      </c>
      <c r="E236" s="28">
        <v>0.07117989586</v>
      </c>
      <c r="F236" s="28">
        <v>7.459999992539999</v>
      </c>
    </row>
    <row r="237" spans="1:6" ht="12.75">
      <c r="A237" s="30" t="s">
        <v>0</v>
      </c>
      <c r="B237" s="30">
        <v>13</v>
      </c>
      <c r="C237" s="5">
        <v>1960</v>
      </c>
      <c r="D237" s="5">
        <v>5</v>
      </c>
      <c r="E237" s="28">
        <v>0.02451074157</v>
      </c>
      <c r="F237" s="28">
        <v>4.30999999569</v>
      </c>
    </row>
    <row r="238" spans="1:6" ht="12.75">
      <c r="A238" s="30" t="s">
        <v>0</v>
      </c>
      <c r="B238" s="30">
        <v>13</v>
      </c>
      <c r="C238" s="5">
        <v>1960</v>
      </c>
      <c r="D238" s="5">
        <v>6</v>
      </c>
      <c r="E238" s="28">
        <v>0.0256922931</v>
      </c>
      <c r="F238" s="28">
        <v>3.7</v>
      </c>
    </row>
    <row r="239" spans="1:6" ht="12.75">
      <c r="A239" s="30" t="s">
        <v>0</v>
      </c>
      <c r="B239" s="30">
        <v>13</v>
      </c>
      <c r="C239" s="5">
        <v>1960</v>
      </c>
      <c r="D239" s="5">
        <v>7</v>
      </c>
      <c r="E239" s="28">
        <v>0.03522039444</v>
      </c>
      <c r="F239" s="28">
        <v>4.41</v>
      </c>
    </row>
    <row r="240" spans="1:6" ht="12.75">
      <c r="A240" s="30" t="s">
        <v>0</v>
      </c>
      <c r="B240" s="30">
        <v>13</v>
      </c>
      <c r="C240" s="5">
        <v>1960</v>
      </c>
      <c r="D240" s="5">
        <v>8</v>
      </c>
      <c r="E240" s="28">
        <v>0.03348658005</v>
      </c>
      <c r="F240" s="28">
        <v>3.85</v>
      </c>
    </row>
    <row r="241" spans="1:6" ht="12.75">
      <c r="A241" s="30" t="s">
        <v>0</v>
      </c>
      <c r="B241" s="30">
        <v>13</v>
      </c>
      <c r="C241" s="5">
        <v>1960</v>
      </c>
      <c r="D241" s="5">
        <v>9</v>
      </c>
      <c r="E241" s="28">
        <v>0.01520666576</v>
      </c>
      <c r="F241" s="28">
        <v>3.5800000035800004</v>
      </c>
    </row>
    <row r="242" spans="1:6" ht="12.75">
      <c r="A242" s="30" t="s">
        <v>0</v>
      </c>
      <c r="B242" s="30">
        <v>13</v>
      </c>
      <c r="C242" s="5">
        <v>1960</v>
      </c>
      <c r="D242" s="5">
        <v>10</v>
      </c>
      <c r="E242" s="28">
        <v>0.05079591825</v>
      </c>
      <c r="F242" s="28">
        <v>8.25</v>
      </c>
    </row>
    <row r="243" spans="1:6" ht="12.75">
      <c r="A243" s="30" t="s">
        <v>0</v>
      </c>
      <c r="B243" s="30">
        <v>13</v>
      </c>
      <c r="C243" s="5">
        <v>1960</v>
      </c>
      <c r="D243" s="5">
        <v>11</v>
      </c>
      <c r="E243" s="28">
        <v>0.22305700909</v>
      </c>
      <c r="F243" s="28">
        <v>31.929999936140003</v>
      </c>
    </row>
    <row r="244" spans="1:6" ht="12.75">
      <c r="A244" s="30" t="s">
        <v>0</v>
      </c>
      <c r="B244" s="30">
        <v>13</v>
      </c>
      <c r="C244" s="5">
        <v>1960</v>
      </c>
      <c r="D244" s="5">
        <v>12</v>
      </c>
      <c r="E244" s="28">
        <v>0.2157786944</v>
      </c>
      <c r="F244" s="28">
        <v>31.2999999687</v>
      </c>
    </row>
    <row r="245" spans="1:6" ht="12.75">
      <c r="A245" s="30" t="s">
        <v>0</v>
      </c>
      <c r="B245" s="30">
        <v>13</v>
      </c>
      <c r="C245" s="5">
        <v>1961</v>
      </c>
      <c r="D245" s="5">
        <v>1</v>
      </c>
      <c r="E245" s="28">
        <v>0.39475494096</v>
      </c>
      <c r="F245" s="28">
        <v>38.76</v>
      </c>
    </row>
    <row r="246" spans="1:6" ht="12.75">
      <c r="A246" s="30" t="s">
        <v>0</v>
      </c>
      <c r="B246" s="30">
        <v>13</v>
      </c>
      <c r="C246" s="5">
        <v>1961</v>
      </c>
      <c r="D246" s="5">
        <v>2</v>
      </c>
      <c r="E246" s="28">
        <v>0.13327174025</v>
      </c>
      <c r="F246" s="28">
        <v>11.89000001189</v>
      </c>
    </row>
    <row r="247" spans="1:6" ht="12.75">
      <c r="A247" s="30" t="s">
        <v>0</v>
      </c>
      <c r="B247" s="30">
        <v>13</v>
      </c>
      <c r="C247" s="5">
        <v>1961</v>
      </c>
      <c r="D247" s="5">
        <v>3</v>
      </c>
      <c r="E247" s="28">
        <v>0.083199312</v>
      </c>
      <c r="F247" s="28">
        <v>7.28999999271</v>
      </c>
    </row>
    <row r="248" spans="1:6" ht="12.75">
      <c r="A248" s="30" t="s">
        <v>0</v>
      </c>
      <c r="B248" s="30">
        <v>13</v>
      </c>
      <c r="C248" s="5">
        <v>1961</v>
      </c>
      <c r="D248" s="5">
        <v>4</v>
      </c>
      <c r="E248" s="28">
        <v>0.0397606514</v>
      </c>
      <c r="F248" s="28">
        <v>7.3999999926</v>
      </c>
    </row>
    <row r="249" spans="1:6" ht="12.75">
      <c r="A249" s="30" t="s">
        <v>0</v>
      </c>
      <c r="B249" s="30">
        <v>13</v>
      </c>
      <c r="C249" s="5">
        <v>1961</v>
      </c>
      <c r="D249" s="5">
        <v>5</v>
      </c>
      <c r="E249" s="28">
        <v>0.03863877666</v>
      </c>
      <c r="F249" s="28">
        <v>5.73</v>
      </c>
    </row>
    <row r="250" spans="1:6" ht="12.75">
      <c r="A250" s="30" t="s">
        <v>0</v>
      </c>
      <c r="B250" s="30">
        <v>13</v>
      </c>
      <c r="C250" s="5">
        <v>1961</v>
      </c>
      <c r="D250" s="5">
        <v>6</v>
      </c>
      <c r="E250" s="28">
        <v>0.046538113</v>
      </c>
      <c r="F250" s="28">
        <v>5.260000010520001</v>
      </c>
    </row>
    <row r="251" spans="1:6" ht="12.75">
      <c r="A251" s="30" t="s">
        <v>0</v>
      </c>
      <c r="B251" s="30">
        <v>13</v>
      </c>
      <c r="C251" s="5">
        <v>1961</v>
      </c>
      <c r="D251" s="5">
        <v>7</v>
      </c>
      <c r="E251" s="28">
        <v>0.04064833755</v>
      </c>
      <c r="F251" s="28">
        <v>3.81</v>
      </c>
    </row>
    <row r="252" spans="1:6" ht="12.75">
      <c r="A252" s="30" t="s">
        <v>0</v>
      </c>
      <c r="B252" s="30">
        <v>13</v>
      </c>
      <c r="C252" s="5">
        <v>1961</v>
      </c>
      <c r="D252" s="5">
        <v>8</v>
      </c>
      <c r="E252" s="28">
        <v>0.02437295917</v>
      </c>
      <c r="F252" s="28">
        <v>3.4300000034300004</v>
      </c>
    </row>
    <row r="253" spans="1:6" ht="12.75">
      <c r="A253" s="30" t="s">
        <v>0</v>
      </c>
      <c r="B253" s="30">
        <v>13</v>
      </c>
      <c r="C253" s="5">
        <v>1961</v>
      </c>
      <c r="D253" s="5">
        <v>9</v>
      </c>
      <c r="E253" s="28">
        <v>0.01598765294</v>
      </c>
      <c r="F253" s="28">
        <v>4.34</v>
      </c>
    </row>
    <row r="254" spans="1:6" ht="12.75">
      <c r="A254" s="30" t="s">
        <v>0</v>
      </c>
      <c r="B254" s="30">
        <v>13</v>
      </c>
      <c r="C254" s="5">
        <v>1961</v>
      </c>
      <c r="D254" s="5">
        <v>10</v>
      </c>
      <c r="E254" s="28">
        <v>0.0342315838</v>
      </c>
      <c r="F254" s="28">
        <v>6.5499999869</v>
      </c>
    </row>
    <row r="255" spans="1:6" ht="12.75">
      <c r="A255" s="30" t="s">
        <v>0</v>
      </c>
      <c r="B255" s="30">
        <v>13</v>
      </c>
      <c r="C255" s="5">
        <v>1961</v>
      </c>
      <c r="D255" s="5">
        <v>11</v>
      </c>
      <c r="E255" s="28">
        <v>0.0300372069</v>
      </c>
      <c r="F255" s="28">
        <v>17.95</v>
      </c>
    </row>
    <row r="256" spans="1:6" ht="12.75">
      <c r="A256" s="30" t="s">
        <v>0</v>
      </c>
      <c r="B256" s="30">
        <v>13</v>
      </c>
      <c r="C256" s="5">
        <v>1961</v>
      </c>
      <c r="D256" s="5">
        <v>12</v>
      </c>
      <c r="E256" s="28">
        <v>0.09778381623</v>
      </c>
      <c r="F256" s="28">
        <v>21.410000021410003</v>
      </c>
    </row>
    <row r="257" spans="1:6" ht="12.75">
      <c r="A257" s="30" t="s">
        <v>0</v>
      </c>
      <c r="B257" s="30">
        <v>13</v>
      </c>
      <c r="C257" s="5">
        <v>1962</v>
      </c>
      <c r="D257" s="5">
        <v>1</v>
      </c>
      <c r="E257" s="28">
        <v>0.35301584318</v>
      </c>
      <c r="F257" s="28">
        <v>34.580000034579996</v>
      </c>
    </row>
    <row r="258" spans="1:6" ht="12.75">
      <c r="A258" s="30" t="s">
        <v>0</v>
      </c>
      <c r="B258" s="30">
        <v>13</v>
      </c>
      <c r="C258" s="5">
        <v>1962</v>
      </c>
      <c r="D258" s="5">
        <v>2</v>
      </c>
      <c r="E258" s="28">
        <v>0.0642200523</v>
      </c>
      <c r="F258" s="28">
        <v>7.95</v>
      </c>
    </row>
    <row r="259" spans="1:6" ht="12.75">
      <c r="A259" s="30" t="s">
        <v>0</v>
      </c>
      <c r="B259" s="30">
        <v>13</v>
      </c>
      <c r="C259" s="5">
        <v>1962</v>
      </c>
      <c r="D259" s="5">
        <v>3</v>
      </c>
      <c r="E259" s="28">
        <v>0.15083192449</v>
      </c>
      <c r="F259" s="28">
        <v>21.189999978810004</v>
      </c>
    </row>
    <row r="260" spans="1:6" ht="12.75">
      <c r="A260" s="30" t="s">
        <v>0</v>
      </c>
      <c r="B260" s="30">
        <v>13</v>
      </c>
      <c r="C260" s="5">
        <v>1962</v>
      </c>
      <c r="D260" s="5">
        <v>4</v>
      </c>
      <c r="E260" s="28">
        <v>0.07141061686</v>
      </c>
      <c r="F260" s="28">
        <v>11.530000011530001</v>
      </c>
    </row>
    <row r="261" spans="1:6" ht="12.75">
      <c r="A261" s="30" t="s">
        <v>0</v>
      </c>
      <c r="B261" s="30">
        <v>13</v>
      </c>
      <c r="C261" s="5">
        <v>1962</v>
      </c>
      <c r="D261" s="5">
        <v>5</v>
      </c>
      <c r="E261" s="28">
        <v>0.10698591104</v>
      </c>
      <c r="F261" s="28">
        <v>13.28</v>
      </c>
    </row>
    <row r="262" spans="1:6" ht="12.75">
      <c r="A262" s="30" t="s">
        <v>0</v>
      </c>
      <c r="B262" s="30">
        <v>13</v>
      </c>
      <c r="C262" s="5">
        <v>1962</v>
      </c>
      <c r="D262" s="5">
        <v>6</v>
      </c>
      <c r="E262" s="28">
        <v>0.0534143808</v>
      </c>
      <c r="F262" s="28">
        <v>8.16000001632</v>
      </c>
    </row>
    <row r="263" spans="1:6" ht="12.75">
      <c r="A263" s="30" t="s">
        <v>0</v>
      </c>
      <c r="B263" s="30">
        <v>13</v>
      </c>
      <c r="C263" s="5">
        <v>1962</v>
      </c>
      <c r="D263" s="5">
        <v>7</v>
      </c>
      <c r="E263" s="28">
        <v>0.05508861705</v>
      </c>
      <c r="F263" s="28">
        <v>5.910000005910001</v>
      </c>
    </row>
    <row r="264" spans="1:6" ht="12.75">
      <c r="A264" s="30" t="s">
        <v>0</v>
      </c>
      <c r="B264" s="30">
        <v>13</v>
      </c>
      <c r="C264" s="5">
        <v>1962</v>
      </c>
      <c r="D264" s="5">
        <v>8</v>
      </c>
      <c r="E264" s="28">
        <v>0.05486731503</v>
      </c>
      <c r="F264" s="28">
        <v>5.19</v>
      </c>
    </row>
    <row r="265" spans="1:6" ht="12.75">
      <c r="A265" s="30" t="s">
        <v>0</v>
      </c>
      <c r="B265" s="30">
        <v>13</v>
      </c>
      <c r="C265" s="5">
        <v>1962</v>
      </c>
      <c r="D265" s="5">
        <v>9</v>
      </c>
      <c r="E265" s="28">
        <v>0.02861391241</v>
      </c>
      <c r="F265" s="28">
        <v>4.49</v>
      </c>
    </row>
    <row r="266" spans="1:6" ht="12.75">
      <c r="A266" s="30" t="s">
        <v>0</v>
      </c>
      <c r="B266" s="30">
        <v>13</v>
      </c>
      <c r="C266" s="5">
        <v>1962</v>
      </c>
      <c r="D266" s="5">
        <v>10</v>
      </c>
      <c r="E266" s="28">
        <v>0.02750272816</v>
      </c>
      <c r="F266" s="28">
        <v>7.7600000077599995</v>
      </c>
    </row>
    <row r="267" spans="1:6" ht="12.75">
      <c r="A267" s="30" t="s">
        <v>0</v>
      </c>
      <c r="B267" s="30">
        <v>13</v>
      </c>
      <c r="C267" s="5">
        <v>1962</v>
      </c>
      <c r="D267" s="5">
        <v>11</v>
      </c>
      <c r="E267" s="28">
        <v>0.03261809</v>
      </c>
      <c r="F267" s="28">
        <v>9.950000009950001</v>
      </c>
    </row>
    <row r="268" spans="1:6" ht="12.75">
      <c r="A268" s="30" t="s">
        <v>0</v>
      </c>
      <c r="B268" s="30">
        <v>13</v>
      </c>
      <c r="C268" s="5">
        <v>1962</v>
      </c>
      <c r="D268" s="5">
        <v>12</v>
      </c>
      <c r="E268" s="28">
        <v>0.0170246384</v>
      </c>
      <c r="F268" s="28">
        <v>7.7</v>
      </c>
    </row>
    <row r="269" spans="1:6" ht="12.75">
      <c r="A269" s="30" t="s">
        <v>0</v>
      </c>
      <c r="B269" s="30">
        <v>13</v>
      </c>
      <c r="C269" s="5">
        <v>1963</v>
      </c>
      <c r="D269" s="5">
        <v>1</v>
      </c>
      <c r="E269" s="28">
        <v>0.08448112971</v>
      </c>
      <c r="F269" s="28">
        <v>17.91</v>
      </c>
    </row>
    <row r="270" spans="1:6" ht="12.75">
      <c r="A270" s="30" t="s">
        <v>0</v>
      </c>
      <c r="B270" s="30">
        <v>13</v>
      </c>
      <c r="C270" s="5">
        <v>1963</v>
      </c>
      <c r="D270" s="5">
        <v>2</v>
      </c>
      <c r="E270" s="28">
        <v>0.185408241</v>
      </c>
      <c r="F270" s="28">
        <v>23.25</v>
      </c>
    </row>
    <row r="271" spans="1:6" ht="12.75">
      <c r="A271" s="30" t="s">
        <v>0</v>
      </c>
      <c r="B271" s="30">
        <v>13</v>
      </c>
      <c r="C271" s="5">
        <v>1963</v>
      </c>
      <c r="D271" s="5">
        <v>3</v>
      </c>
      <c r="E271" s="28">
        <v>0.1249460254</v>
      </c>
      <c r="F271" s="28">
        <v>16.15</v>
      </c>
    </row>
    <row r="272" spans="1:6" ht="12.75">
      <c r="A272" s="30" t="s">
        <v>0</v>
      </c>
      <c r="B272" s="30">
        <v>13</v>
      </c>
      <c r="C272" s="5">
        <v>1963</v>
      </c>
      <c r="D272" s="5">
        <v>4</v>
      </c>
      <c r="E272" s="28">
        <v>0.08608097712</v>
      </c>
      <c r="F272" s="28">
        <v>12.33999997532</v>
      </c>
    </row>
    <row r="273" spans="1:6" ht="12.75">
      <c r="A273" s="30" t="s">
        <v>0</v>
      </c>
      <c r="B273" s="30">
        <v>13</v>
      </c>
      <c r="C273" s="5">
        <v>1963</v>
      </c>
      <c r="D273" s="5">
        <v>5</v>
      </c>
      <c r="E273" s="28">
        <v>0.03527918968</v>
      </c>
      <c r="F273" s="28">
        <v>5.56</v>
      </c>
    </row>
    <row r="274" spans="1:6" ht="12.75">
      <c r="A274" s="30" t="s">
        <v>0</v>
      </c>
      <c r="B274" s="30">
        <v>13</v>
      </c>
      <c r="C274" s="5">
        <v>1963</v>
      </c>
      <c r="D274" s="5">
        <v>6</v>
      </c>
      <c r="E274" s="28">
        <v>0.03415019775</v>
      </c>
      <c r="F274" s="28">
        <v>7.55</v>
      </c>
    </row>
    <row r="275" spans="1:6" ht="12.75">
      <c r="A275" s="30" t="s">
        <v>0</v>
      </c>
      <c r="B275" s="30">
        <v>13</v>
      </c>
      <c r="C275" s="5">
        <v>1963</v>
      </c>
      <c r="D275" s="5">
        <v>7</v>
      </c>
      <c r="E275" s="28">
        <v>0.04553742939</v>
      </c>
      <c r="F275" s="28">
        <v>5.7899999942100004</v>
      </c>
    </row>
    <row r="276" spans="1:6" ht="12.75">
      <c r="A276" s="30" t="s">
        <v>0</v>
      </c>
      <c r="B276" s="30">
        <v>13</v>
      </c>
      <c r="C276" s="5">
        <v>1963</v>
      </c>
      <c r="D276" s="5">
        <v>8</v>
      </c>
      <c r="E276" s="28">
        <v>0.04924886087</v>
      </c>
      <c r="F276" s="28">
        <v>5.83</v>
      </c>
    </row>
    <row r="277" spans="1:6" ht="12.75">
      <c r="A277" s="30" t="s">
        <v>0</v>
      </c>
      <c r="B277" s="30">
        <v>13</v>
      </c>
      <c r="C277" s="5">
        <v>1963</v>
      </c>
      <c r="D277" s="5">
        <v>9</v>
      </c>
      <c r="E277" s="28">
        <v>0.03511165304</v>
      </c>
      <c r="F277" s="28">
        <v>6.939999993060001</v>
      </c>
    </row>
    <row r="278" spans="1:6" ht="12.75">
      <c r="A278" s="30" t="s">
        <v>0</v>
      </c>
      <c r="B278" s="30">
        <v>13</v>
      </c>
      <c r="C278" s="5">
        <v>1963</v>
      </c>
      <c r="D278" s="5">
        <v>10</v>
      </c>
      <c r="E278" s="28">
        <v>0.06818632464</v>
      </c>
      <c r="F278" s="28">
        <v>10.32000001032</v>
      </c>
    </row>
    <row r="279" spans="1:6" ht="12.75">
      <c r="A279" s="30" t="s">
        <v>0</v>
      </c>
      <c r="B279" s="30">
        <v>13</v>
      </c>
      <c r="C279" s="5">
        <v>1963</v>
      </c>
      <c r="D279" s="5">
        <v>11</v>
      </c>
      <c r="E279" s="28">
        <v>0.13845266724</v>
      </c>
      <c r="F279" s="28">
        <v>16.89</v>
      </c>
    </row>
    <row r="280" spans="1:6" ht="12.75">
      <c r="A280" s="30" t="s">
        <v>0</v>
      </c>
      <c r="B280" s="30">
        <v>13</v>
      </c>
      <c r="C280" s="5">
        <v>1963</v>
      </c>
      <c r="D280" s="5">
        <v>12</v>
      </c>
      <c r="E280" s="28">
        <v>0.10940522826</v>
      </c>
      <c r="F280" s="28">
        <v>24.27</v>
      </c>
    </row>
    <row r="281" spans="1:6" ht="12.75">
      <c r="A281" s="30" t="s">
        <v>0</v>
      </c>
      <c r="B281" s="30">
        <v>13</v>
      </c>
      <c r="C281" s="5">
        <v>1964</v>
      </c>
      <c r="D281" s="5">
        <v>1</v>
      </c>
      <c r="E281" s="28">
        <v>0.11204582184</v>
      </c>
      <c r="F281" s="28">
        <v>9.77999999022</v>
      </c>
    </row>
    <row r="282" spans="1:6" ht="12.75">
      <c r="A282" s="30" t="s">
        <v>0</v>
      </c>
      <c r="B282" s="30">
        <v>13</v>
      </c>
      <c r="C282" s="5">
        <v>1964</v>
      </c>
      <c r="D282" s="5">
        <v>2</v>
      </c>
      <c r="E282" s="28">
        <v>0.10262259045</v>
      </c>
      <c r="F282" s="28">
        <v>14.55</v>
      </c>
    </row>
    <row r="283" spans="1:6" ht="12.75">
      <c r="A283" s="30" t="s">
        <v>0</v>
      </c>
      <c r="B283" s="30">
        <v>13</v>
      </c>
      <c r="C283" s="5">
        <v>1964</v>
      </c>
      <c r="D283" s="5">
        <v>3</v>
      </c>
      <c r="E283" s="28">
        <v>0.22537814208</v>
      </c>
      <c r="F283" s="28">
        <v>26.670000026669996</v>
      </c>
    </row>
    <row r="284" spans="1:6" ht="12.75">
      <c r="A284" s="30" t="s">
        <v>0</v>
      </c>
      <c r="B284" s="30">
        <v>13</v>
      </c>
      <c r="C284" s="5">
        <v>1964</v>
      </c>
      <c r="D284" s="5">
        <v>4</v>
      </c>
      <c r="E284" s="28">
        <v>0.15706931992</v>
      </c>
      <c r="F284" s="28">
        <v>19.54</v>
      </c>
    </row>
    <row r="285" spans="1:6" ht="12.75">
      <c r="A285" s="30" t="s">
        <v>0</v>
      </c>
      <c r="B285" s="30">
        <v>13</v>
      </c>
      <c r="C285" s="5">
        <v>1964</v>
      </c>
      <c r="D285" s="5">
        <v>5</v>
      </c>
      <c r="E285" s="28">
        <v>0.0476787514</v>
      </c>
      <c r="F285" s="28">
        <v>5.56</v>
      </c>
    </row>
    <row r="286" spans="1:6" ht="12.75">
      <c r="A286" s="30" t="s">
        <v>0</v>
      </c>
      <c r="B286" s="30">
        <v>13</v>
      </c>
      <c r="C286" s="5">
        <v>1964</v>
      </c>
      <c r="D286" s="5">
        <v>6</v>
      </c>
      <c r="E286" s="28">
        <v>0.02485004022</v>
      </c>
      <c r="F286" s="28">
        <v>4.22999999154</v>
      </c>
    </row>
    <row r="287" spans="1:6" ht="12.75">
      <c r="A287" s="30" t="s">
        <v>0</v>
      </c>
      <c r="B287" s="30">
        <v>13</v>
      </c>
      <c r="C287" s="5">
        <v>1964</v>
      </c>
      <c r="D287" s="5">
        <v>7</v>
      </c>
      <c r="E287" s="28">
        <v>0.03885381664</v>
      </c>
      <c r="F287" s="28">
        <v>4.23999999152</v>
      </c>
    </row>
    <row r="288" spans="1:6" ht="12.75">
      <c r="A288" s="30" t="s">
        <v>0</v>
      </c>
      <c r="B288" s="30">
        <v>13</v>
      </c>
      <c r="C288" s="5">
        <v>1964</v>
      </c>
      <c r="D288" s="5">
        <v>8</v>
      </c>
      <c r="E288" s="28">
        <v>0.06223048128</v>
      </c>
      <c r="F288" s="28">
        <v>5.58000000558</v>
      </c>
    </row>
    <row r="289" spans="1:6" ht="12.75">
      <c r="A289" s="30" t="s">
        <v>0</v>
      </c>
      <c r="B289" s="30">
        <v>13</v>
      </c>
      <c r="C289" s="5">
        <v>1964</v>
      </c>
      <c r="D289" s="5">
        <v>9</v>
      </c>
      <c r="E289" s="28">
        <v>0.0401960802</v>
      </c>
      <c r="F289" s="28">
        <v>4.1000000041</v>
      </c>
    </row>
    <row r="290" spans="1:6" ht="12.75">
      <c r="A290" s="30" t="s">
        <v>0</v>
      </c>
      <c r="B290" s="30">
        <v>13</v>
      </c>
      <c r="C290" s="5">
        <v>1964</v>
      </c>
      <c r="D290" s="5">
        <v>10</v>
      </c>
      <c r="E290" s="28">
        <v>0.02949374275</v>
      </c>
      <c r="F290" s="28">
        <v>4.610000004610001</v>
      </c>
    </row>
    <row r="291" spans="1:6" ht="12.75">
      <c r="A291" s="30" t="s">
        <v>0</v>
      </c>
      <c r="B291" s="30">
        <v>13</v>
      </c>
      <c r="C291" s="5">
        <v>1964</v>
      </c>
      <c r="D291" s="5">
        <v>11</v>
      </c>
      <c r="E291" s="28">
        <v>0.09479833664</v>
      </c>
      <c r="F291" s="28">
        <v>11.36000001136</v>
      </c>
    </row>
    <row r="292" spans="1:6" ht="12.75">
      <c r="A292" s="30" t="s">
        <v>0</v>
      </c>
      <c r="B292" s="30">
        <v>13</v>
      </c>
      <c r="C292" s="5">
        <v>1964</v>
      </c>
      <c r="D292" s="5">
        <v>12</v>
      </c>
      <c r="E292" s="28">
        <v>0.0255892656</v>
      </c>
      <c r="F292" s="28">
        <v>6.4499999871</v>
      </c>
    </row>
    <row r="293" spans="1:6" ht="12.75">
      <c r="A293" s="30" t="s">
        <v>0</v>
      </c>
      <c r="B293" s="30">
        <v>13</v>
      </c>
      <c r="C293" s="5">
        <v>1965</v>
      </c>
      <c r="D293" s="5">
        <v>1</v>
      </c>
      <c r="E293" s="28">
        <v>0.01974280558</v>
      </c>
      <c r="F293" s="28">
        <v>8.11</v>
      </c>
    </row>
    <row r="294" spans="1:6" ht="12.75">
      <c r="A294" s="30" t="s">
        <v>0</v>
      </c>
      <c r="B294" s="30">
        <v>13</v>
      </c>
      <c r="C294" s="5">
        <v>1965</v>
      </c>
      <c r="D294" s="5">
        <v>2</v>
      </c>
      <c r="E294" s="28">
        <v>0.06517010494</v>
      </c>
      <c r="F294" s="28">
        <v>8.61999998276</v>
      </c>
    </row>
    <row r="295" spans="1:6" ht="12.75">
      <c r="A295" s="30" t="s">
        <v>0</v>
      </c>
      <c r="B295" s="30">
        <v>13</v>
      </c>
      <c r="C295" s="5">
        <v>1965</v>
      </c>
      <c r="D295" s="5">
        <v>3</v>
      </c>
      <c r="E295" s="28">
        <v>0.05168838884</v>
      </c>
      <c r="F295" s="28">
        <v>17.929999982069997</v>
      </c>
    </row>
    <row r="296" spans="1:6" ht="12.75">
      <c r="A296" s="30" t="s">
        <v>0</v>
      </c>
      <c r="B296" s="30">
        <v>13</v>
      </c>
      <c r="C296" s="5">
        <v>1965</v>
      </c>
      <c r="D296" s="5">
        <v>4</v>
      </c>
      <c r="E296" s="28">
        <v>0.04613978538</v>
      </c>
      <c r="F296" s="28">
        <v>7.02</v>
      </c>
    </row>
    <row r="297" spans="1:6" ht="12.75">
      <c r="A297" s="30" t="s">
        <v>0</v>
      </c>
      <c r="B297" s="30">
        <v>13</v>
      </c>
      <c r="C297" s="5">
        <v>1965</v>
      </c>
      <c r="D297" s="5">
        <v>5</v>
      </c>
      <c r="E297" s="28">
        <v>0.01406156212</v>
      </c>
      <c r="F297" s="28">
        <v>3.5599999928799995</v>
      </c>
    </row>
    <row r="298" spans="1:6" ht="12.75">
      <c r="A298" s="30" t="s">
        <v>0</v>
      </c>
      <c r="B298" s="30">
        <v>13</v>
      </c>
      <c r="C298" s="5">
        <v>1965</v>
      </c>
      <c r="D298" s="5">
        <v>6</v>
      </c>
      <c r="E298" s="28">
        <v>0.01978395957</v>
      </c>
      <c r="F298" s="28">
        <v>3.33000000333</v>
      </c>
    </row>
    <row r="299" spans="1:6" ht="12.75">
      <c r="A299" s="30" t="s">
        <v>0</v>
      </c>
      <c r="B299" s="30">
        <v>13</v>
      </c>
      <c r="C299" s="5">
        <v>1965</v>
      </c>
      <c r="D299" s="5">
        <v>7</v>
      </c>
      <c r="E299" s="28">
        <v>0.0207800974</v>
      </c>
      <c r="F299" s="28">
        <v>1.9899999980099998</v>
      </c>
    </row>
    <row r="300" spans="1:6" ht="12.75">
      <c r="A300" s="30" t="s">
        <v>0</v>
      </c>
      <c r="B300" s="30">
        <v>13</v>
      </c>
      <c r="C300" s="5">
        <v>1965</v>
      </c>
      <c r="D300" s="5">
        <v>8</v>
      </c>
      <c r="E300" s="28">
        <v>0.02501270171</v>
      </c>
      <c r="F300" s="28">
        <v>2.11000000211</v>
      </c>
    </row>
    <row r="301" spans="1:6" ht="12.75">
      <c r="A301" s="30" t="s">
        <v>0</v>
      </c>
      <c r="B301" s="30">
        <v>13</v>
      </c>
      <c r="C301" s="5">
        <v>1965</v>
      </c>
      <c r="D301" s="5">
        <v>9</v>
      </c>
      <c r="E301" s="28">
        <v>0.00901275388</v>
      </c>
      <c r="F301" s="28">
        <v>2.12</v>
      </c>
    </row>
    <row r="302" spans="1:6" ht="12.75">
      <c r="A302" s="30" t="s">
        <v>0</v>
      </c>
      <c r="B302" s="30">
        <v>13</v>
      </c>
      <c r="C302" s="5">
        <v>1965</v>
      </c>
      <c r="D302" s="5">
        <v>10</v>
      </c>
      <c r="E302" s="28">
        <v>0.00710362861</v>
      </c>
      <c r="F302" s="28">
        <v>4.030000004030001</v>
      </c>
    </row>
    <row r="303" spans="1:6" ht="12.75">
      <c r="A303" s="30" t="s">
        <v>0</v>
      </c>
      <c r="B303" s="30">
        <v>13</v>
      </c>
      <c r="C303" s="5">
        <v>1965</v>
      </c>
      <c r="D303" s="5">
        <v>11</v>
      </c>
      <c r="E303" s="28">
        <v>0.05967080739</v>
      </c>
      <c r="F303" s="28">
        <v>20.47000002047</v>
      </c>
    </row>
    <row r="304" spans="1:6" ht="12.75">
      <c r="A304" s="30" t="s">
        <v>0</v>
      </c>
      <c r="B304" s="30">
        <v>13</v>
      </c>
      <c r="C304" s="5">
        <v>1965</v>
      </c>
      <c r="D304" s="5">
        <v>12</v>
      </c>
      <c r="E304" s="28">
        <v>0.08910337625</v>
      </c>
      <c r="F304" s="28">
        <v>26.89</v>
      </c>
    </row>
    <row r="305" spans="1:6" ht="12.75">
      <c r="A305" s="30" t="s">
        <v>0</v>
      </c>
      <c r="B305" s="30">
        <v>13</v>
      </c>
      <c r="C305" s="5">
        <v>1966</v>
      </c>
      <c r="D305" s="5">
        <v>1</v>
      </c>
      <c r="E305" s="28">
        <v>0.37115896416</v>
      </c>
      <c r="F305" s="28">
        <v>64.23000006423</v>
      </c>
    </row>
    <row r="306" spans="1:6" ht="12.75">
      <c r="A306" s="30" t="s">
        <v>0</v>
      </c>
      <c r="B306" s="30">
        <v>13</v>
      </c>
      <c r="C306" s="5">
        <v>1966</v>
      </c>
      <c r="D306" s="5">
        <v>2</v>
      </c>
      <c r="E306" s="28">
        <v>0.39469998528</v>
      </c>
      <c r="F306" s="28">
        <v>38.32000003832</v>
      </c>
    </row>
    <row r="307" spans="1:6" ht="12.75">
      <c r="A307" s="30" t="s">
        <v>0</v>
      </c>
      <c r="B307" s="30">
        <v>13</v>
      </c>
      <c r="C307" s="5">
        <v>1966</v>
      </c>
      <c r="D307" s="5">
        <v>3</v>
      </c>
      <c r="E307" s="28">
        <v>0.2270067611</v>
      </c>
      <c r="F307" s="28">
        <v>22.899999977100002</v>
      </c>
    </row>
    <row r="308" spans="1:6" ht="12.75">
      <c r="A308" s="30" t="s">
        <v>0</v>
      </c>
      <c r="B308" s="30">
        <v>13</v>
      </c>
      <c r="C308" s="5">
        <v>1966</v>
      </c>
      <c r="D308" s="5">
        <v>4</v>
      </c>
      <c r="E308" s="28">
        <v>0.12273648567</v>
      </c>
      <c r="F308" s="28">
        <v>18.77000001877</v>
      </c>
    </row>
    <row r="309" spans="1:6" ht="12.75">
      <c r="A309" s="30" t="s">
        <v>0</v>
      </c>
      <c r="B309" s="30">
        <v>13</v>
      </c>
      <c r="C309" s="5">
        <v>1966</v>
      </c>
      <c r="D309" s="5">
        <v>5</v>
      </c>
      <c r="E309" s="28">
        <v>0.05923804428</v>
      </c>
      <c r="F309" s="28">
        <v>7.29000000729</v>
      </c>
    </row>
    <row r="310" spans="1:6" ht="12.75">
      <c r="A310" s="30" t="s">
        <v>0</v>
      </c>
      <c r="B310" s="30">
        <v>13</v>
      </c>
      <c r="C310" s="5">
        <v>1966</v>
      </c>
      <c r="D310" s="5">
        <v>6</v>
      </c>
      <c r="E310" s="28">
        <v>0.03767511979</v>
      </c>
      <c r="F310" s="28">
        <v>4.970000014909999</v>
      </c>
    </row>
    <row r="311" spans="1:6" ht="12.75">
      <c r="A311" s="30" t="s">
        <v>0</v>
      </c>
      <c r="B311" s="30">
        <v>13</v>
      </c>
      <c r="C311" s="5">
        <v>1966</v>
      </c>
      <c r="D311" s="5">
        <v>7</v>
      </c>
      <c r="E311" s="28">
        <v>0.04462525262</v>
      </c>
      <c r="F311" s="28">
        <v>4.42000000442</v>
      </c>
    </row>
    <row r="312" spans="1:6" ht="12.75">
      <c r="A312" s="30" t="s">
        <v>0</v>
      </c>
      <c r="B312" s="30">
        <v>13</v>
      </c>
      <c r="C312" s="5">
        <v>1966</v>
      </c>
      <c r="D312" s="5">
        <v>8</v>
      </c>
      <c r="E312" s="28">
        <v>0.0501905313</v>
      </c>
      <c r="F312" s="28">
        <v>4.55</v>
      </c>
    </row>
    <row r="313" spans="1:6" ht="12.75">
      <c r="A313" s="30" t="s">
        <v>0</v>
      </c>
      <c r="B313" s="30">
        <v>13</v>
      </c>
      <c r="C313" s="5">
        <v>1966</v>
      </c>
      <c r="D313" s="5">
        <v>9</v>
      </c>
      <c r="E313" s="28">
        <v>0.0220760658</v>
      </c>
      <c r="F313" s="28">
        <v>3.42</v>
      </c>
    </row>
    <row r="314" spans="1:6" ht="12.75">
      <c r="A314" s="30" t="s">
        <v>0</v>
      </c>
      <c r="B314" s="30">
        <v>13</v>
      </c>
      <c r="C314" s="5">
        <v>1966</v>
      </c>
      <c r="D314" s="5">
        <v>10</v>
      </c>
      <c r="E314" s="28">
        <v>0.08910282938</v>
      </c>
      <c r="F314" s="28">
        <v>24.379999975620002</v>
      </c>
    </row>
    <row r="315" spans="1:6" ht="12.75">
      <c r="A315" s="30" t="s">
        <v>0</v>
      </c>
      <c r="B315" s="30">
        <v>13</v>
      </c>
      <c r="C315" s="5">
        <v>1966</v>
      </c>
      <c r="D315" s="5">
        <v>11</v>
      </c>
      <c r="E315" s="28">
        <v>0.11678794002</v>
      </c>
      <c r="F315" s="28">
        <v>30.22</v>
      </c>
    </row>
    <row r="316" spans="1:6" ht="12.75">
      <c r="A316" s="30" t="s">
        <v>0</v>
      </c>
      <c r="B316" s="30">
        <v>13</v>
      </c>
      <c r="C316" s="5">
        <v>1966</v>
      </c>
      <c r="D316" s="5">
        <v>12</v>
      </c>
      <c r="E316" s="28">
        <v>0.10744843389</v>
      </c>
      <c r="F316" s="28">
        <v>10.13</v>
      </c>
    </row>
    <row r="317" spans="1:6" ht="12.75">
      <c r="A317" s="30" t="s">
        <v>0</v>
      </c>
      <c r="B317" s="30">
        <v>13</v>
      </c>
      <c r="C317" s="5">
        <v>1967</v>
      </c>
      <c r="D317" s="5">
        <v>1</v>
      </c>
      <c r="E317" s="28">
        <v>0.04276059357</v>
      </c>
      <c r="F317" s="28">
        <v>8.87000000887</v>
      </c>
    </row>
    <row r="318" spans="1:6" ht="12.75">
      <c r="A318" s="30" t="s">
        <v>0</v>
      </c>
      <c r="B318" s="30">
        <v>13</v>
      </c>
      <c r="C318" s="5">
        <v>1967</v>
      </c>
      <c r="D318" s="5">
        <v>2</v>
      </c>
      <c r="E318" s="28">
        <v>0.103108582</v>
      </c>
      <c r="F318" s="28">
        <v>19.16</v>
      </c>
    </row>
    <row r="319" spans="1:6" ht="12.75">
      <c r="A319" s="30" t="s">
        <v>0</v>
      </c>
      <c r="B319" s="30">
        <v>13</v>
      </c>
      <c r="C319" s="5">
        <v>1967</v>
      </c>
      <c r="D319" s="5">
        <v>3</v>
      </c>
      <c r="E319" s="28">
        <v>0.07142768076</v>
      </c>
      <c r="F319" s="28">
        <v>17.16999998283</v>
      </c>
    </row>
    <row r="320" spans="1:6" ht="12.75">
      <c r="A320" s="30" t="s">
        <v>0</v>
      </c>
      <c r="B320" s="30">
        <v>13</v>
      </c>
      <c r="C320" s="5">
        <v>1967</v>
      </c>
      <c r="D320" s="5">
        <v>4</v>
      </c>
      <c r="E320" s="28">
        <v>0.0339216132</v>
      </c>
      <c r="F320" s="28">
        <v>8.7000000087</v>
      </c>
    </row>
    <row r="321" spans="1:6" ht="12.75">
      <c r="A321" s="30" t="s">
        <v>0</v>
      </c>
      <c r="B321" s="30">
        <v>13</v>
      </c>
      <c r="C321" s="5">
        <v>1967</v>
      </c>
      <c r="D321" s="5">
        <v>5</v>
      </c>
      <c r="E321" s="28">
        <v>0.01859675118</v>
      </c>
      <c r="F321" s="28">
        <v>8.67</v>
      </c>
    </row>
    <row r="322" spans="1:6" ht="12.75">
      <c r="A322" s="30" t="s">
        <v>0</v>
      </c>
      <c r="B322" s="30">
        <v>13</v>
      </c>
      <c r="C322" s="5">
        <v>1967</v>
      </c>
      <c r="D322" s="5">
        <v>6</v>
      </c>
      <c r="E322" s="28">
        <v>0.0241192403</v>
      </c>
      <c r="F322" s="28">
        <v>4.4499999911</v>
      </c>
    </row>
    <row r="323" spans="1:6" ht="12.75">
      <c r="A323" s="30" t="s">
        <v>0</v>
      </c>
      <c r="B323" s="30">
        <v>13</v>
      </c>
      <c r="C323" s="5">
        <v>1967</v>
      </c>
      <c r="D323" s="5">
        <v>7</v>
      </c>
      <c r="E323" s="28">
        <v>0.03697137444</v>
      </c>
      <c r="F323" s="28">
        <v>4.62</v>
      </c>
    </row>
    <row r="324" spans="1:6" ht="12.75">
      <c r="A324" s="30" t="s">
        <v>0</v>
      </c>
      <c r="B324" s="30">
        <v>13</v>
      </c>
      <c r="C324" s="5">
        <v>1967</v>
      </c>
      <c r="D324" s="5">
        <v>8</v>
      </c>
      <c r="E324" s="28">
        <v>0.040590927</v>
      </c>
      <c r="F324" s="28">
        <v>5.07</v>
      </c>
    </row>
    <row r="325" spans="1:6" ht="12.75">
      <c r="A325" s="30" t="s">
        <v>0</v>
      </c>
      <c r="B325" s="30">
        <v>13</v>
      </c>
      <c r="C325" s="5">
        <v>1967</v>
      </c>
      <c r="D325" s="5">
        <v>9</v>
      </c>
      <c r="E325" s="28">
        <v>0.054147312</v>
      </c>
      <c r="F325" s="28">
        <v>5.0999999949</v>
      </c>
    </row>
    <row r="326" spans="1:6" ht="12.75">
      <c r="A326" s="30" t="s">
        <v>0</v>
      </c>
      <c r="B326" s="30">
        <v>13</v>
      </c>
      <c r="C326" s="5">
        <v>1967</v>
      </c>
      <c r="D326" s="5">
        <v>10</v>
      </c>
      <c r="E326" s="28">
        <v>0.024596858</v>
      </c>
      <c r="F326" s="28">
        <v>7.15000000715</v>
      </c>
    </row>
    <row r="327" spans="1:6" ht="12.75">
      <c r="A327" s="30" t="s">
        <v>0</v>
      </c>
      <c r="B327" s="30">
        <v>13</v>
      </c>
      <c r="C327" s="5">
        <v>1967</v>
      </c>
      <c r="D327" s="5">
        <v>11</v>
      </c>
      <c r="E327" s="28">
        <v>0.02426904428</v>
      </c>
      <c r="F327" s="28">
        <v>9.88</v>
      </c>
    </row>
    <row r="328" spans="1:6" ht="12.75">
      <c r="A328" s="30" t="s">
        <v>0</v>
      </c>
      <c r="B328" s="30">
        <v>13</v>
      </c>
      <c r="C328" s="5">
        <v>1967</v>
      </c>
      <c r="D328" s="5">
        <v>12</v>
      </c>
      <c r="E328" s="28">
        <v>0.09112405133</v>
      </c>
      <c r="F328" s="28">
        <v>13.12999998687</v>
      </c>
    </row>
    <row r="329" spans="1:6" ht="12.75">
      <c r="A329" s="30" t="s">
        <v>0</v>
      </c>
      <c r="B329" s="30">
        <v>13</v>
      </c>
      <c r="C329" s="5">
        <v>1968</v>
      </c>
      <c r="D329" s="5">
        <v>1</v>
      </c>
      <c r="E329" s="28">
        <v>0.09904614876</v>
      </c>
      <c r="F329" s="28">
        <v>10.44000001044</v>
      </c>
    </row>
    <row r="330" spans="1:6" ht="12.75">
      <c r="A330" s="30" t="s">
        <v>0</v>
      </c>
      <c r="B330" s="30">
        <v>13</v>
      </c>
      <c r="C330" s="5">
        <v>1968</v>
      </c>
      <c r="D330" s="5">
        <v>2</v>
      </c>
      <c r="E330" s="28">
        <v>0.04408407042</v>
      </c>
      <c r="F330" s="28">
        <v>12.62</v>
      </c>
    </row>
    <row r="331" spans="1:6" ht="12.75">
      <c r="A331" s="30" t="s">
        <v>0</v>
      </c>
      <c r="B331" s="30">
        <v>13</v>
      </c>
      <c r="C331" s="5">
        <v>1968</v>
      </c>
      <c r="D331" s="5">
        <v>3</v>
      </c>
      <c r="E331" s="28">
        <v>0.07028827036</v>
      </c>
      <c r="F331" s="28">
        <v>13.64</v>
      </c>
    </row>
    <row r="332" spans="1:6" ht="12.75">
      <c r="A332" s="30" t="s">
        <v>0</v>
      </c>
      <c r="B332" s="30">
        <v>13</v>
      </c>
      <c r="C332" s="5">
        <v>1968</v>
      </c>
      <c r="D332" s="5">
        <v>4</v>
      </c>
      <c r="E332" s="28">
        <v>0.0406846362</v>
      </c>
      <c r="F332" s="28">
        <v>10.65999998934</v>
      </c>
    </row>
    <row r="333" spans="1:6" ht="12.75">
      <c r="A333" s="30" t="s">
        <v>0</v>
      </c>
      <c r="B333" s="30">
        <v>13</v>
      </c>
      <c r="C333" s="5">
        <v>1968</v>
      </c>
      <c r="D333" s="5">
        <v>5</v>
      </c>
      <c r="E333" s="28">
        <v>0.02474131085</v>
      </c>
      <c r="F333" s="28">
        <v>7.97</v>
      </c>
    </row>
    <row r="334" spans="1:6" ht="12.75">
      <c r="A334" s="30" t="s">
        <v>0</v>
      </c>
      <c r="B334" s="30">
        <v>13</v>
      </c>
      <c r="C334" s="5">
        <v>1968</v>
      </c>
      <c r="D334" s="5">
        <v>6</v>
      </c>
      <c r="E334" s="28">
        <v>0.023409195</v>
      </c>
      <c r="F334" s="28">
        <v>3.5300000035299997</v>
      </c>
    </row>
    <row r="335" spans="1:6" ht="12.75">
      <c r="A335" s="30" t="s">
        <v>0</v>
      </c>
      <c r="B335" s="30">
        <v>13</v>
      </c>
      <c r="C335" s="5">
        <v>1968</v>
      </c>
      <c r="D335" s="5">
        <v>7</v>
      </c>
      <c r="E335" s="28">
        <v>0.04229548128</v>
      </c>
      <c r="F335" s="28">
        <v>5.070000015209999</v>
      </c>
    </row>
    <row r="336" spans="1:6" ht="12.75">
      <c r="A336" s="30" t="s">
        <v>0</v>
      </c>
      <c r="B336" s="30">
        <v>13</v>
      </c>
      <c r="C336" s="5">
        <v>1968</v>
      </c>
      <c r="D336" s="5">
        <v>8</v>
      </c>
      <c r="E336" s="28">
        <v>0.04592529524</v>
      </c>
      <c r="F336" s="28">
        <v>5.41</v>
      </c>
    </row>
    <row r="337" spans="1:6" ht="12.75">
      <c r="A337" s="30" t="s">
        <v>0</v>
      </c>
      <c r="B337" s="30">
        <v>13</v>
      </c>
      <c r="C337" s="5">
        <v>1968</v>
      </c>
      <c r="D337" s="5">
        <v>9</v>
      </c>
      <c r="E337" s="28">
        <v>0.06183702675</v>
      </c>
      <c r="F337" s="28">
        <v>6.750000006750001</v>
      </c>
    </row>
    <row r="338" spans="1:6" ht="12.75">
      <c r="A338" s="30" t="s">
        <v>0</v>
      </c>
      <c r="B338" s="30">
        <v>13</v>
      </c>
      <c r="C338" s="5">
        <v>1968</v>
      </c>
      <c r="D338" s="5">
        <v>10</v>
      </c>
      <c r="E338" s="28">
        <v>0.05390262795</v>
      </c>
      <c r="F338" s="28">
        <v>4.650000004650001</v>
      </c>
    </row>
    <row r="339" spans="1:6" ht="12.75">
      <c r="A339" s="30" t="s">
        <v>0</v>
      </c>
      <c r="B339" s="30">
        <v>13</v>
      </c>
      <c r="C339" s="5">
        <v>1968</v>
      </c>
      <c r="D339" s="5">
        <v>11</v>
      </c>
      <c r="E339" s="28">
        <v>0.01833585805</v>
      </c>
      <c r="F339" s="28">
        <v>7.45000000745</v>
      </c>
    </row>
    <row r="340" spans="1:6" ht="12.75">
      <c r="A340" s="30" t="s">
        <v>0</v>
      </c>
      <c r="B340" s="30">
        <v>13</v>
      </c>
      <c r="C340" s="5">
        <v>1968</v>
      </c>
      <c r="D340" s="5">
        <v>12</v>
      </c>
      <c r="E340" s="28">
        <v>0.01490025717</v>
      </c>
      <c r="F340" s="28">
        <v>9.709999990290001</v>
      </c>
    </row>
    <row r="341" spans="1:6" ht="12.75">
      <c r="A341" s="30" t="s">
        <v>0</v>
      </c>
      <c r="B341" s="30">
        <v>13</v>
      </c>
      <c r="C341" s="5">
        <v>1969</v>
      </c>
      <c r="D341" s="5">
        <v>1</v>
      </c>
      <c r="E341" s="28">
        <v>0.05128956175</v>
      </c>
      <c r="F341" s="28">
        <v>12.25</v>
      </c>
    </row>
    <row r="342" spans="1:6" ht="12.75">
      <c r="A342" s="30" t="s">
        <v>0</v>
      </c>
      <c r="B342" s="30">
        <v>13</v>
      </c>
      <c r="C342" s="5">
        <v>1969</v>
      </c>
      <c r="D342" s="5">
        <v>2</v>
      </c>
      <c r="E342" s="28">
        <v>0.03121823658</v>
      </c>
      <c r="F342" s="28">
        <v>8.86000000886</v>
      </c>
    </row>
    <row r="343" spans="1:6" ht="12.75">
      <c r="A343" s="30" t="s">
        <v>0</v>
      </c>
      <c r="B343" s="30">
        <v>13</v>
      </c>
      <c r="C343" s="5">
        <v>1969</v>
      </c>
      <c r="D343" s="5">
        <v>3</v>
      </c>
      <c r="E343" s="28">
        <v>0.18018637664</v>
      </c>
      <c r="F343" s="28">
        <v>31.18999996881</v>
      </c>
    </row>
    <row r="344" spans="1:6" ht="12.75">
      <c r="A344" s="30" t="s">
        <v>0</v>
      </c>
      <c r="B344" s="30">
        <v>13</v>
      </c>
      <c r="C344" s="5">
        <v>1969</v>
      </c>
      <c r="D344" s="5">
        <v>4</v>
      </c>
      <c r="E344" s="28">
        <v>0.0619081245</v>
      </c>
      <c r="F344" s="28">
        <v>10.95</v>
      </c>
    </row>
    <row r="345" spans="1:6" ht="12.75">
      <c r="A345" s="30" t="s">
        <v>0</v>
      </c>
      <c r="B345" s="30">
        <v>13</v>
      </c>
      <c r="C345" s="5">
        <v>1969</v>
      </c>
      <c r="D345" s="5">
        <v>5</v>
      </c>
      <c r="E345" s="28">
        <v>0.068617947</v>
      </c>
      <c r="F345" s="28">
        <v>16.3</v>
      </c>
    </row>
    <row r="346" spans="1:6" ht="12.75">
      <c r="A346" s="30" t="s">
        <v>0</v>
      </c>
      <c r="B346" s="30">
        <v>13</v>
      </c>
      <c r="C346" s="5">
        <v>1969</v>
      </c>
      <c r="D346" s="5">
        <v>6</v>
      </c>
      <c r="E346" s="28">
        <v>0.06171442368</v>
      </c>
      <c r="F346" s="28">
        <v>8.320000016640002</v>
      </c>
    </row>
    <row r="347" spans="1:6" ht="12.75">
      <c r="A347" s="30" t="s">
        <v>0</v>
      </c>
      <c r="B347" s="30">
        <v>13</v>
      </c>
      <c r="C347" s="5">
        <v>1969</v>
      </c>
      <c r="D347" s="5">
        <v>7</v>
      </c>
      <c r="E347" s="28">
        <v>0.0532413108</v>
      </c>
      <c r="F347" s="28">
        <v>5.4</v>
      </c>
    </row>
    <row r="348" spans="1:6" ht="12.75">
      <c r="A348" s="30" t="s">
        <v>0</v>
      </c>
      <c r="B348" s="30">
        <v>13</v>
      </c>
      <c r="C348" s="5">
        <v>1969</v>
      </c>
      <c r="D348" s="5">
        <v>8</v>
      </c>
      <c r="E348" s="28">
        <v>0.05395630887</v>
      </c>
      <c r="F348" s="28">
        <v>5.13000000513</v>
      </c>
    </row>
    <row r="349" spans="1:6" ht="12.75">
      <c r="A349" s="30" t="s">
        <v>0</v>
      </c>
      <c r="B349" s="30">
        <v>13</v>
      </c>
      <c r="C349" s="5">
        <v>1969</v>
      </c>
      <c r="D349" s="5">
        <v>9</v>
      </c>
      <c r="E349" s="28">
        <v>0.03180463263</v>
      </c>
      <c r="F349" s="28">
        <v>8.57000001714</v>
      </c>
    </row>
    <row r="350" spans="1:6" ht="12.75">
      <c r="A350" s="30" t="s">
        <v>0</v>
      </c>
      <c r="B350" s="30">
        <v>13</v>
      </c>
      <c r="C350" s="5">
        <v>1969</v>
      </c>
      <c r="D350" s="5">
        <v>10</v>
      </c>
      <c r="E350" s="28">
        <v>0.0649589476</v>
      </c>
      <c r="F350" s="28">
        <v>8.599999991399999</v>
      </c>
    </row>
    <row r="351" spans="1:6" ht="12.75">
      <c r="A351" s="30" t="s">
        <v>0</v>
      </c>
      <c r="B351" s="30">
        <v>13</v>
      </c>
      <c r="C351" s="5">
        <v>1969</v>
      </c>
      <c r="D351" s="5">
        <v>11</v>
      </c>
      <c r="E351" s="28">
        <v>0.01996143536</v>
      </c>
      <c r="F351" s="28">
        <v>5.84</v>
      </c>
    </row>
    <row r="352" spans="1:6" ht="12.75">
      <c r="A352" s="30" t="s">
        <v>0</v>
      </c>
      <c r="B352" s="30">
        <v>13</v>
      </c>
      <c r="C352" s="5">
        <v>1969</v>
      </c>
      <c r="D352" s="5">
        <v>12</v>
      </c>
      <c r="E352" s="28">
        <v>0.03230632416</v>
      </c>
      <c r="F352" s="28">
        <v>9.07</v>
      </c>
    </row>
    <row r="353" spans="1:6" ht="12.75">
      <c r="A353" s="30" t="s">
        <v>0</v>
      </c>
      <c r="B353" s="30">
        <v>13</v>
      </c>
      <c r="C353" s="5">
        <v>1970</v>
      </c>
      <c r="D353" s="5">
        <v>1</v>
      </c>
      <c r="E353" s="28">
        <v>0.14779758316</v>
      </c>
      <c r="F353" s="28">
        <v>26.68999997331</v>
      </c>
    </row>
    <row r="354" spans="1:6" ht="12.75">
      <c r="A354" s="30" t="s">
        <v>0</v>
      </c>
      <c r="B354" s="30">
        <v>13</v>
      </c>
      <c r="C354" s="5">
        <v>1970</v>
      </c>
      <c r="D354" s="5">
        <v>2</v>
      </c>
      <c r="E354" s="28">
        <v>0.16537769325</v>
      </c>
      <c r="F354" s="28">
        <v>14.75</v>
      </c>
    </row>
    <row r="355" spans="1:6" ht="12.75">
      <c r="A355" s="30" t="s">
        <v>0</v>
      </c>
      <c r="B355" s="30">
        <v>13</v>
      </c>
      <c r="C355" s="5">
        <v>1970</v>
      </c>
      <c r="D355" s="5">
        <v>3</v>
      </c>
      <c r="E355" s="28">
        <v>0.07083806444</v>
      </c>
      <c r="F355" s="28">
        <v>8.69</v>
      </c>
    </row>
    <row r="356" spans="1:6" ht="12.75">
      <c r="A356" s="30" t="s">
        <v>0</v>
      </c>
      <c r="B356" s="30">
        <v>13</v>
      </c>
      <c r="C356" s="5">
        <v>1970</v>
      </c>
      <c r="D356" s="5">
        <v>4</v>
      </c>
      <c r="E356" s="28">
        <v>0.05649693985</v>
      </c>
      <c r="F356" s="28">
        <v>6.550000013100001</v>
      </c>
    </row>
    <row r="357" spans="1:6" ht="12.75">
      <c r="A357" s="30" t="s">
        <v>0</v>
      </c>
      <c r="B357" s="30">
        <v>13</v>
      </c>
      <c r="C357" s="5">
        <v>1970</v>
      </c>
      <c r="D357" s="5">
        <v>5</v>
      </c>
      <c r="E357" s="28">
        <v>0.0268931722</v>
      </c>
      <c r="F357" s="28">
        <v>6.98000001396</v>
      </c>
    </row>
    <row r="358" spans="1:6" ht="12.75">
      <c r="A358" s="30" t="s">
        <v>0</v>
      </c>
      <c r="B358" s="30">
        <v>13</v>
      </c>
      <c r="C358" s="5">
        <v>1970</v>
      </c>
      <c r="D358" s="5">
        <v>6</v>
      </c>
      <c r="E358" s="28">
        <v>0.0245243275</v>
      </c>
      <c r="F358" s="28">
        <v>4.25</v>
      </c>
    </row>
    <row r="359" spans="1:6" ht="12.75">
      <c r="A359" s="30" t="s">
        <v>0</v>
      </c>
      <c r="B359" s="30">
        <v>13</v>
      </c>
      <c r="C359" s="5">
        <v>1970</v>
      </c>
      <c r="D359" s="5">
        <v>7</v>
      </c>
      <c r="E359" s="28">
        <v>0.02509839364</v>
      </c>
      <c r="F359" s="28">
        <v>3.5899999964099996</v>
      </c>
    </row>
    <row r="360" spans="1:6" ht="12.75">
      <c r="A360" s="30" t="s">
        <v>0</v>
      </c>
      <c r="B360" s="30">
        <v>13</v>
      </c>
      <c r="C360" s="5">
        <v>1970</v>
      </c>
      <c r="D360" s="5">
        <v>8</v>
      </c>
      <c r="E360" s="28">
        <v>0.0554513466</v>
      </c>
      <c r="F360" s="28">
        <v>6.45000000645</v>
      </c>
    </row>
    <row r="361" spans="1:6" ht="12.75">
      <c r="A361" s="30" t="s">
        <v>0</v>
      </c>
      <c r="B361" s="30">
        <v>13</v>
      </c>
      <c r="C361" s="5">
        <v>1970</v>
      </c>
      <c r="D361" s="5">
        <v>9</v>
      </c>
      <c r="E361" s="28">
        <v>0.04288288368</v>
      </c>
      <c r="F361" s="28">
        <v>3.64</v>
      </c>
    </row>
    <row r="362" spans="1:6" ht="12.75">
      <c r="A362" s="30" t="s">
        <v>0</v>
      </c>
      <c r="B362" s="30">
        <v>13</v>
      </c>
      <c r="C362" s="5">
        <v>1970</v>
      </c>
      <c r="D362" s="5">
        <v>10</v>
      </c>
      <c r="E362" s="28">
        <v>0.1510869535</v>
      </c>
      <c r="F362" s="28">
        <v>13.9000000139</v>
      </c>
    </row>
    <row r="363" spans="1:6" ht="12.75">
      <c r="A363" s="30" t="s">
        <v>0</v>
      </c>
      <c r="B363" s="30">
        <v>13</v>
      </c>
      <c r="C363" s="5">
        <v>1970</v>
      </c>
      <c r="D363" s="5">
        <v>11</v>
      </c>
      <c r="E363" s="28">
        <v>0.00651972284</v>
      </c>
      <c r="F363" s="28">
        <v>4.12</v>
      </c>
    </row>
    <row r="364" spans="1:6" ht="12.75">
      <c r="A364" s="30" t="s">
        <v>0</v>
      </c>
      <c r="B364" s="30">
        <v>13</v>
      </c>
      <c r="C364" s="5">
        <v>1970</v>
      </c>
      <c r="D364" s="5">
        <v>12</v>
      </c>
      <c r="E364" s="28">
        <v>0.0145136649</v>
      </c>
      <c r="F364" s="28">
        <v>5.7</v>
      </c>
    </row>
    <row r="365" spans="1:6" ht="12.75">
      <c r="A365" s="30" t="s">
        <v>0</v>
      </c>
      <c r="B365" s="30">
        <v>13</v>
      </c>
      <c r="C365" s="5">
        <v>1971</v>
      </c>
      <c r="D365" s="5">
        <v>1</v>
      </c>
      <c r="E365" s="28">
        <v>0.01538424278</v>
      </c>
      <c r="F365" s="28">
        <v>6.77</v>
      </c>
    </row>
    <row r="366" spans="1:6" ht="12.75">
      <c r="A366" s="30" t="s">
        <v>0</v>
      </c>
      <c r="B366" s="30">
        <v>13</v>
      </c>
      <c r="C366" s="5">
        <v>1971</v>
      </c>
      <c r="D366" s="5">
        <v>2</v>
      </c>
      <c r="E366" s="28">
        <v>0.02716060045</v>
      </c>
      <c r="F366" s="28">
        <v>5.15</v>
      </c>
    </row>
    <row r="367" spans="1:6" ht="12.75">
      <c r="A367" s="30" t="s">
        <v>0</v>
      </c>
      <c r="B367" s="30">
        <v>13</v>
      </c>
      <c r="C367" s="5">
        <v>1971</v>
      </c>
      <c r="D367" s="5">
        <v>3</v>
      </c>
      <c r="E367" s="28">
        <v>0.02265049565</v>
      </c>
      <c r="F367" s="28">
        <v>5.88999999411</v>
      </c>
    </row>
    <row r="368" spans="1:6" ht="12.75">
      <c r="A368" s="30" t="s">
        <v>0</v>
      </c>
      <c r="B368" s="30">
        <v>13</v>
      </c>
      <c r="C368" s="5">
        <v>1971</v>
      </c>
      <c r="D368" s="5">
        <v>4</v>
      </c>
      <c r="E368" s="28">
        <v>0.03151757978</v>
      </c>
      <c r="F368" s="28">
        <v>11.50999998849</v>
      </c>
    </row>
    <row r="369" spans="1:6" ht="12.75">
      <c r="A369" s="30" t="s">
        <v>0</v>
      </c>
      <c r="B369" s="30">
        <v>13</v>
      </c>
      <c r="C369" s="5">
        <v>1971</v>
      </c>
      <c r="D369" s="5">
        <v>5</v>
      </c>
      <c r="E369" s="28">
        <v>0.06151572025</v>
      </c>
      <c r="F369" s="28">
        <v>18.469999981529998</v>
      </c>
    </row>
    <row r="370" spans="1:6" ht="12.75">
      <c r="A370" s="30" t="s">
        <v>0</v>
      </c>
      <c r="B370" s="30">
        <v>13</v>
      </c>
      <c r="C370" s="5">
        <v>1971</v>
      </c>
      <c r="D370" s="5">
        <v>6</v>
      </c>
      <c r="E370" s="28">
        <v>0.09727530228</v>
      </c>
      <c r="F370" s="28">
        <v>15.030000015029998</v>
      </c>
    </row>
    <row r="371" spans="1:6" ht="12.75">
      <c r="A371" s="30" t="s">
        <v>0</v>
      </c>
      <c r="B371" s="30">
        <v>13</v>
      </c>
      <c r="C371" s="5">
        <v>1971</v>
      </c>
      <c r="D371" s="5">
        <v>7</v>
      </c>
      <c r="E371" s="28">
        <v>0.04502185584</v>
      </c>
      <c r="F371" s="28">
        <v>4.940000009880001</v>
      </c>
    </row>
    <row r="372" spans="1:6" ht="12.75">
      <c r="A372" s="30" t="s">
        <v>0</v>
      </c>
      <c r="B372" s="30">
        <v>13</v>
      </c>
      <c r="C372" s="5">
        <v>1971</v>
      </c>
      <c r="D372" s="5">
        <v>8</v>
      </c>
      <c r="E372" s="28">
        <v>0.04649572675</v>
      </c>
      <c r="F372" s="28">
        <v>4.25000000425</v>
      </c>
    </row>
    <row r="373" spans="1:6" ht="12.75">
      <c r="A373" s="30" t="s">
        <v>0</v>
      </c>
      <c r="B373" s="30">
        <v>13</v>
      </c>
      <c r="C373" s="5">
        <v>1971</v>
      </c>
      <c r="D373" s="5">
        <v>9</v>
      </c>
      <c r="E373" s="28">
        <v>0.06164737012</v>
      </c>
      <c r="F373" s="28">
        <v>6.44</v>
      </c>
    </row>
    <row r="374" spans="1:6" ht="12.75">
      <c r="A374" s="30" t="s">
        <v>0</v>
      </c>
      <c r="B374" s="30">
        <v>13</v>
      </c>
      <c r="C374" s="5">
        <v>1971</v>
      </c>
      <c r="D374" s="5">
        <v>10</v>
      </c>
      <c r="E374" s="28">
        <v>0.067528468</v>
      </c>
      <c r="F374" s="28">
        <v>5.92999999407</v>
      </c>
    </row>
    <row r="375" spans="1:6" ht="12.75">
      <c r="A375" s="30" t="s">
        <v>0</v>
      </c>
      <c r="B375" s="30">
        <v>13</v>
      </c>
      <c r="C375" s="5">
        <v>1971</v>
      </c>
      <c r="D375" s="5">
        <v>11</v>
      </c>
      <c r="E375" s="28">
        <v>0.03304994283</v>
      </c>
      <c r="F375" s="28">
        <v>7.0900000070900004</v>
      </c>
    </row>
    <row r="376" spans="1:6" ht="12.75">
      <c r="A376" s="30" t="s">
        <v>0</v>
      </c>
      <c r="B376" s="30">
        <v>13</v>
      </c>
      <c r="C376" s="5">
        <v>1971</v>
      </c>
      <c r="D376" s="5">
        <v>12</v>
      </c>
      <c r="E376" s="28">
        <v>0.0086503874</v>
      </c>
      <c r="F376" s="28">
        <v>4.33000000433</v>
      </c>
    </row>
    <row r="377" spans="1:6" ht="12.75">
      <c r="A377" s="30" t="s">
        <v>0</v>
      </c>
      <c r="B377" s="30">
        <v>13</v>
      </c>
      <c r="C377" s="5">
        <v>1972</v>
      </c>
      <c r="D377" s="5">
        <v>1</v>
      </c>
      <c r="E377" s="28">
        <v>0.01706065068</v>
      </c>
      <c r="F377" s="28">
        <v>6.68999999331</v>
      </c>
    </row>
    <row r="378" spans="1:6" ht="12.75">
      <c r="A378" s="30" t="s">
        <v>0</v>
      </c>
      <c r="B378" s="30">
        <v>13</v>
      </c>
      <c r="C378" s="5">
        <v>1972</v>
      </c>
      <c r="D378" s="5">
        <v>2</v>
      </c>
      <c r="E378" s="28">
        <v>0.06475806792</v>
      </c>
      <c r="F378" s="28">
        <v>28.08</v>
      </c>
    </row>
    <row r="379" spans="1:6" ht="12.75">
      <c r="A379" s="30" t="s">
        <v>0</v>
      </c>
      <c r="B379" s="30">
        <v>13</v>
      </c>
      <c r="C379" s="5">
        <v>1972</v>
      </c>
      <c r="D379" s="5">
        <v>3</v>
      </c>
      <c r="E379" s="28">
        <v>0.11027290776</v>
      </c>
      <c r="F379" s="28">
        <v>33.08000003308</v>
      </c>
    </row>
    <row r="380" spans="1:6" ht="12.75">
      <c r="A380" s="30" t="s">
        <v>0</v>
      </c>
      <c r="B380" s="30">
        <v>13</v>
      </c>
      <c r="C380" s="5">
        <v>1972</v>
      </c>
      <c r="D380" s="5">
        <v>4</v>
      </c>
      <c r="E380" s="28">
        <v>0.10101391184</v>
      </c>
      <c r="F380" s="28">
        <v>17.320000017319998</v>
      </c>
    </row>
    <row r="381" spans="1:6" ht="12.75">
      <c r="A381" s="30" t="s">
        <v>0</v>
      </c>
      <c r="B381" s="30">
        <v>13</v>
      </c>
      <c r="C381" s="5">
        <v>1972</v>
      </c>
      <c r="D381" s="5">
        <v>5</v>
      </c>
      <c r="E381" s="28">
        <v>0.04779423168</v>
      </c>
      <c r="F381" s="28">
        <v>12.48000001248</v>
      </c>
    </row>
    <row r="382" spans="1:6" ht="12.75">
      <c r="A382" s="30" t="s">
        <v>0</v>
      </c>
      <c r="B382" s="30">
        <v>13</v>
      </c>
      <c r="C382" s="5">
        <v>1972</v>
      </c>
      <c r="D382" s="5">
        <v>6</v>
      </c>
      <c r="E382" s="28">
        <v>0.03143805175</v>
      </c>
      <c r="F382" s="28">
        <v>7.25000000725</v>
      </c>
    </row>
    <row r="383" spans="1:6" ht="12.75">
      <c r="A383" s="30" t="s">
        <v>0</v>
      </c>
      <c r="B383" s="30">
        <v>13</v>
      </c>
      <c r="C383" s="5">
        <v>1972</v>
      </c>
      <c r="D383" s="5">
        <v>7</v>
      </c>
      <c r="E383" s="28">
        <v>0.02535361928</v>
      </c>
      <c r="F383" s="28">
        <v>4.46</v>
      </c>
    </row>
    <row r="384" spans="1:6" ht="12.75">
      <c r="A384" s="30" t="s">
        <v>0</v>
      </c>
      <c r="B384" s="30">
        <v>13</v>
      </c>
      <c r="C384" s="5">
        <v>1972</v>
      </c>
      <c r="D384" s="5">
        <v>8</v>
      </c>
      <c r="E384" s="28">
        <v>0.0495689652</v>
      </c>
      <c r="F384" s="28">
        <v>6.210000006209999</v>
      </c>
    </row>
    <row r="385" spans="1:6" ht="12.75">
      <c r="A385" s="30" t="s">
        <v>0</v>
      </c>
      <c r="B385" s="30">
        <v>13</v>
      </c>
      <c r="C385" s="5">
        <v>1972</v>
      </c>
      <c r="D385" s="5">
        <v>9</v>
      </c>
      <c r="E385" s="28">
        <v>0.01278437083</v>
      </c>
      <c r="F385" s="28">
        <v>5.17000000517</v>
      </c>
    </row>
    <row r="386" spans="1:6" ht="12.75">
      <c r="A386" s="30" t="s">
        <v>0</v>
      </c>
      <c r="B386" s="30">
        <v>13</v>
      </c>
      <c r="C386" s="5">
        <v>1972</v>
      </c>
      <c r="D386" s="5">
        <v>10</v>
      </c>
      <c r="E386" s="28">
        <v>0.02364789474</v>
      </c>
      <c r="F386" s="28">
        <v>12.33999998766</v>
      </c>
    </row>
    <row r="387" spans="1:6" ht="12.75">
      <c r="A387" s="30" t="s">
        <v>0</v>
      </c>
      <c r="B387" s="30">
        <v>13</v>
      </c>
      <c r="C387" s="5">
        <v>1972</v>
      </c>
      <c r="D387" s="5">
        <v>11</v>
      </c>
      <c r="E387" s="28">
        <v>0.03144730006</v>
      </c>
      <c r="F387" s="28">
        <v>11.99</v>
      </c>
    </row>
    <row r="388" spans="1:6" ht="12.75">
      <c r="A388" s="30" t="s">
        <v>0</v>
      </c>
      <c r="B388" s="30">
        <v>13</v>
      </c>
      <c r="C388" s="5">
        <v>1972</v>
      </c>
      <c r="D388" s="5">
        <v>12</v>
      </c>
      <c r="E388" s="28">
        <v>0.0728611827</v>
      </c>
      <c r="F388" s="28">
        <v>17.7</v>
      </c>
    </row>
    <row r="389" spans="1:6" ht="12.75">
      <c r="A389" s="30" t="s">
        <v>0</v>
      </c>
      <c r="B389" s="30">
        <v>13</v>
      </c>
      <c r="C389" s="5">
        <v>1973</v>
      </c>
      <c r="D389" s="5">
        <v>1</v>
      </c>
      <c r="E389" s="28">
        <v>0.04800532012</v>
      </c>
      <c r="F389" s="28">
        <v>9.55999999044</v>
      </c>
    </row>
    <row r="390" spans="1:6" ht="12.75">
      <c r="A390" s="30" t="s">
        <v>0</v>
      </c>
      <c r="B390" s="30">
        <v>13</v>
      </c>
      <c r="C390" s="5">
        <v>1973</v>
      </c>
      <c r="D390" s="5">
        <v>2</v>
      </c>
      <c r="E390" s="28">
        <v>0.04523693122</v>
      </c>
      <c r="F390" s="28">
        <v>7.54000000754</v>
      </c>
    </row>
    <row r="391" spans="1:6" ht="12.75">
      <c r="A391" s="30" t="s">
        <v>0</v>
      </c>
      <c r="B391" s="30">
        <v>13</v>
      </c>
      <c r="C391" s="5">
        <v>1973</v>
      </c>
      <c r="D391" s="5">
        <v>3</v>
      </c>
      <c r="E391" s="28">
        <v>0.0649732671</v>
      </c>
      <c r="F391" s="28">
        <v>12.15</v>
      </c>
    </row>
    <row r="392" spans="1:6" ht="12.75">
      <c r="A392" s="30" t="s">
        <v>0</v>
      </c>
      <c r="B392" s="30">
        <v>13</v>
      </c>
      <c r="C392" s="5">
        <v>1973</v>
      </c>
      <c r="D392" s="5">
        <v>4</v>
      </c>
      <c r="E392" s="28">
        <v>0.0599478632</v>
      </c>
      <c r="F392" s="28">
        <v>8.08</v>
      </c>
    </row>
    <row r="393" spans="1:6" ht="12.75">
      <c r="A393" s="30" t="s">
        <v>0</v>
      </c>
      <c r="B393" s="30">
        <v>13</v>
      </c>
      <c r="C393" s="5">
        <v>1973</v>
      </c>
      <c r="D393" s="5">
        <v>5</v>
      </c>
      <c r="E393" s="28">
        <v>0.02068402732</v>
      </c>
      <c r="F393" s="28">
        <v>8.03</v>
      </c>
    </row>
    <row r="394" spans="1:6" ht="12.75">
      <c r="A394" s="30" t="s">
        <v>0</v>
      </c>
      <c r="B394" s="30">
        <v>13</v>
      </c>
      <c r="C394" s="5">
        <v>1973</v>
      </c>
      <c r="D394" s="5">
        <v>6</v>
      </c>
      <c r="E394" s="28">
        <v>0.0224606464</v>
      </c>
      <c r="F394" s="28">
        <v>6.3999999936</v>
      </c>
    </row>
    <row r="395" spans="1:6" ht="12.75">
      <c r="A395" s="30" t="s">
        <v>0</v>
      </c>
      <c r="B395" s="30">
        <v>13</v>
      </c>
      <c r="C395" s="5">
        <v>1973</v>
      </c>
      <c r="D395" s="5">
        <v>7</v>
      </c>
      <c r="E395" s="28">
        <v>0.01918586064</v>
      </c>
      <c r="F395" s="28">
        <v>3.9800000079599998</v>
      </c>
    </row>
    <row r="396" spans="1:6" ht="12.75">
      <c r="A396" s="30" t="s">
        <v>0</v>
      </c>
      <c r="B396" s="30">
        <v>13</v>
      </c>
      <c r="C396" s="5">
        <v>1973</v>
      </c>
      <c r="D396" s="5">
        <v>8</v>
      </c>
      <c r="E396" s="28">
        <v>0.04808223135</v>
      </c>
      <c r="F396" s="28">
        <v>6.97</v>
      </c>
    </row>
    <row r="397" spans="1:6" ht="12.75">
      <c r="A397" s="30" t="s">
        <v>0</v>
      </c>
      <c r="B397" s="30">
        <v>13</v>
      </c>
      <c r="C397" s="5">
        <v>1973</v>
      </c>
      <c r="D397" s="5">
        <v>9</v>
      </c>
      <c r="E397" s="28">
        <v>0.0813559296</v>
      </c>
      <c r="F397" s="28">
        <v>7.68000000768</v>
      </c>
    </row>
    <row r="398" spans="1:6" ht="12.75">
      <c r="A398" s="30" t="s">
        <v>0</v>
      </c>
      <c r="B398" s="30">
        <v>13</v>
      </c>
      <c r="C398" s="5">
        <v>1973</v>
      </c>
      <c r="D398" s="5">
        <v>10</v>
      </c>
      <c r="E398" s="28">
        <v>0.01250700852</v>
      </c>
      <c r="F398" s="28">
        <v>4.46</v>
      </c>
    </row>
    <row r="399" spans="1:6" ht="12.75">
      <c r="A399" s="30" t="s">
        <v>0</v>
      </c>
      <c r="B399" s="30">
        <v>13</v>
      </c>
      <c r="C399" s="5">
        <v>1973</v>
      </c>
      <c r="D399" s="5">
        <v>11</v>
      </c>
      <c r="E399" s="28">
        <v>0.01267272936</v>
      </c>
      <c r="F399" s="28">
        <v>4.9199999950799995</v>
      </c>
    </row>
    <row r="400" spans="1:6" ht="12.75">
      <c r="A400" s="30" t="s">
        <v>0</v>
      </c>
      <c r="B400" s="30">
        <v>13</v>
      </c>
      <c r="C400" s="5">
        <v>1973</v>
      </c>
      <c r="D400" s="5">
        <v>12</v>
      </c>
      <c r="E400" s="28">
        <v>0.00882440496</v>
      </c>
      <c r="F400" s="28">
        <v>5.16000001032</v>
      </c>
    </row>
    <row r="401" spans="1:6" ht="12.75">
      <c r="A401" s="30" t="s">
        <v>0</v>
      </c>
      <c r="B401" s="30">
        <v>13</v>
      </c>
      <c r="C401" s="5">
        <v>1974</v>
      </c>
      <c r="D401" s="5">
        <v>1</v>
      </c>
      <c r="E401" s="28">
        <v>0.04290150361</v>
      </c>
      <c r="F401" s="28">
        <v>12.109999987890001</v>
      </c>
    </row>
    <row r="402" spans="1:6" ht="12.75">
      <c r="A402" s="30" t="s">
        <v>0</v>
      </c>
      <c r="B402" s="30">
        <v>13</v>
      </c>
      <c r="C402" s="5">
        <v>1974</v>
      </c>
      <c r="D402" s="5">
        <v>2</v>
      </c>
      <c r="E402" s="28">
        <v>0.0820731003</v>
      </c>
      <c r="F402" s="28">
        <v>16.19</v>
      </c>
    </row>
    <row r="403" spans="1:6" ht="12.75">
      <c r="A403" s="30" t="s">
        <v>0</v>
      </c>
      <c r="B403" s="30">
        <v>13</v>
      </c>
      <c r="C403" s="5">
        <v>1974</v>
      </c>
      <c r="D403" s="5">
        <v>3</v>
      </c>
      <c r="E403" s="28">
        <v>0.0962689986</v>
      </c>
      <c r="F403" s="28">
        <v>18.42</v>
      </c>
    </row>
    <row r="404" spans="1:6" ht="12.75">
      <c r="A404" s="30" t="s">
        <v>0</v>
      </c>
      <c r="B404" s="30">
        <v>13</v>
      </c>
      <c r="C404" s="5">
        <v>1974</v>
      </c>
      <c r="D404" s="5">
        <v>4</v>
      </c>
      <c r="E404" s="28">
        <v>0.0742595256</v>
      </c>
      <c r="F404" s="28">
        <v>10.8000000324</v>
      </c>
    </row>
    <row r="405" spans="1:6" ht="12.75">
      <c r="A405" s="30" t="s">
        <v>0</v>
      </c>
      <c r="B405" s="30">
        <v>13</v>
      </c>
      <c r="C405" s="5">
        <v>1974</v>
      </c>
      <c r="D405" s="5">
        <v>5</v>
      </c>
      <c r="E405" s="28">
        <v>0.0594291828</v>
      </c>
      <c r="F405" s="28">
        <v>9.210000009209999</v>
      </c>
    </row>
    <row r="406" spans="1:6" ht="12.75">
      <c r="A406" s="30" t="s">
        <v>0</v>
      </c>
      <c r="B406" s="30">
        <v>13</v>
      </c>
      <c r="C406" s="5">
        <v>1974</v>
      </c>
      <c r="D406" s="5">
        <v>6</v>
      </c>
      <c r="E406" s="28">
        <v>0.02057975076</v>
      </c>
      <c r="F406" s="28">
        <v>4.43999998668</v>
      </c>
    </row>
    <row r="407" spans="1:6" ht="12.75">
      <c r="A407" s="30" t="s">
        <v>0</v>
      </c>
      <c r="B407" s="30">
        <v>13</v>
      </c>
      <c r="C407" s="5">
        <v>1974</v>
      </c>
      <c r="D407" s="5">
        <v>7</v>
      </c>
      <c r="E407" s="28">
        <v>0.02625667616</v>
      </c>
      <c r="F407" s="28">
        <v>4.1600000041600005</v>
      </c>
    </row>
    <row r="408" spans="1:6" ht="12.75">
      <c r="A408" s="30" t="s">
        <v>0</v>
      </c>
      <c r="B408" s="30">
        <v>13</v>
      </c>
      <c r="C408" s="5">
        <v>1974</v>
      </c>
      <c r="D408" s="5">
        <v>8</v>
      </c>
      <c r="E408" s="28">
        <v>0.03033717687</v>
      </c>
      <c r="F408" s="28">
        <v>3.63000000363</v>
      </c>
    </row>
    <row r="409" spans="1:6" ht="12.75">
      <c r="A409" s="30" t="s">
        <v>0</v>
      </c>
      <c r="B409" s="30">
        <v>13</v>
      </c>
      <c r="C409" s="5">
        <v>1974</v>
      </c>
      <c r="D409" s="5">
        <v>9</v>
      </c>
      <c r="E409" s="28">
        <v>0.03152694636</v>
      </c>
      <c r="F409" s="28">
        <v>3.51</v>
      </c>
    </row>
    <row r="410" spans="1:6" ht="12.75">
      <c r="A410" s="30" t="s">
        <v>0</v>
      </c>
      <c r="B410" s="30">
        <v>13</v>
      </c>
      <c r="C410" s="5">
        <v>1974</v>
      </c>
      <c r="D410" s="5">
        <v>10</v>
      </c>
      <c r="E410" s="28">
        <v>0.02610460357</v>
      </c>
      <c r="F410" s="28">
        <v>3.67</v>
      </c>
    </row>
    <row r="411" spans="1:6" ht="12.75">
      <c r="A411" s="30" t="s">
        <v>0</v>
      </c>
      <c r="B411" s="30">
        <v>13</v>
      </c>
      <c r="C411" s="5">
        <v>1974</v>
      </c>
      <c r="D411" s="5">
        <v>11</v>
      </c>
      <c r="E411" s="28">
        <v>0.01661832936</v>
      </c>
      <c r="F411" s="28">
        <v>5.729999994269999</v>
      </c>
    </row>
    <row r="412" spans="1:6" ht="12.75">
      <c r="A412" s="30" t="s">
        <v>0</v>
      </c>
      <c r="B412" s="30">
        <v>13</v>
      </c>
      <c r="C412" s="5">
        <v>1974</v>
      </c>
      <c r="D412" s="5">
        <v>12</v>
      </c>
      <c r="E412" s="28">
        <v>0.06743978892</v>
      </c>
      <c r="F412" s="28">
        <v>7.5600000075599985</v>
      </c>
    </row>
    <row r="413" spans="1:6" ht="12.75">
      <c r="A413" s="30" t="s">
        <v>0</v>
      </c>
      <c r="B413" s="30">
        <v>13</v>
      </c>
      <c r="C413" s="5">
        <v>1975</v>
      </c>
      <c r="D413" s="5">
        <v>1</v>
      </c>
      <c r="E413" s="28">
        <v>0.00996932826</v>
      </c>
      <c r="F413" s="28">
        <v>7.83</v>
      </c>
    </row>
    <row r="414" spans="1:6" ht="12.75">
      <c r="A414" s="30" t="s">
        <v>0</v>
      </c>
      <c r="B414" s="30">
        <v>13</v>
      </c>
      <c r="C414" s="5">
        <v>1975</v>
      </c>
      <c r="D414" s="5">
        <v>2</v>
      </c>
      <c r="E414" s="28">
        <v>0.0280041258</v>
      </c>
      <c r="F414" s="28">
        <v>8.25999999174</v>
      </c>
    </row>
    <row r="415" spans="1:6" ht="12.75">
      <c r="A415" s="30" t="s">
        <v>0</v>
      </c>
      <c r="B415" s="30">
        <v>13</v>
      </c>
      <c r="C415" s="5">
        <v>1975</v>
      </c>
      <c r="D415" s="5">
        <v>3</v>
      </c>
      <c r="E415" s="28">
        <v>0.0229784255</v>
      </c>
      <c r="F415" s="28">
        <v>8.3</v>
      </c>
    </row>
    <row r="416" spans="1:6" ht="12.75">
      <c r="A416" s="30" t="s">
        <v>0</v>
      </c>
      <c r="B416" s="30">
        <v>13</v>
      </c>
      <c r="C416" s="5">
        <v>1975</v>
      </c>
      <c r="D416" s="5">
        <v>4</v>
      </c>
      <c r="E416" s="28">
        <v>0.03008478359</v>
      </c>
      <c r="F416" s="28">
        <v>13.33</v>
      </c>
    </row>
    <row r="417" spans="1:6" ht="12.75">
      <c r="A417" s="30" t="s">
        <v>0</v>
      </c>
      <c r="B417" s="30">
        <v>13</v>
      </c>
      <c r="C417" s="5">
        <v>1975</v>
      </c>
      <c r="D417" s="5">
        <v>5</v>
      </c>
      <c r="E417" s="28">
        <v>0.05831750028</v>
      </c>
      <c r="F417" s="28">
        <v>14.82</v>
      </c>
    </row>
    <row r="418" spans="1:6" ht="12.75">
      <c r="A418" s="30" t="s">
        <v>0</v>
      </c>
      <c r="B418" s="30">
        <v>13</v>
      </c>
      <c r="C418" s="5">
        <v>1975</v>
      </c>
      <c r="D418" s="5">
        <v>6</v>
      </c>
      <c r="E418" s="28">
        <v>0.03937399857</v>
      </c>
      <c r="F418" s="28">
        <v>9.090000009090001</v>
      </c>
    </row>
    <row r="419" spans="1:6" ht="12.75">
      <c r="A419" s="30" t="s">
        <v>0</v>
      </c>
      <c r="B419" s="30">
        <v>13</v>
      </c>
      <c r="C419" s="5">
        <v>1975</v>
      </c>
      <c r="D419" s="5">
        <v>7</v>
      </c>
      <c r="E419" s="28">
        <v>0.04750289252</v>
      </c>
      <c r="F419" s="28">
        <v>7.239999985520001</v>
      </c>
    </row>
    <row r="420" spans="1:6" ht="12.75">
      <c r="A420" s="30" t="s">
        <v>0</v>
      </c>
      <c r="B420" s="30">
        <v>13</v>
      </c>
      <c r="C420" s="5">
        <v>1975</v>
      </c>
      <c r="D420" s="5">
        <v>8</v>
      </c>
      <c r="E420" s="28">
        <v>0.04860061741</v>
      </c>
      <c r="F420" s="28">
        <v>7.0099999859799995</v>
      </c>
    </row>
    <row r="421" spans="1:6" ht="12.75">
      <c r="A421" s="30" t="s">
        <v>0</v>
      </c>
      <c r="B421" s="30">
        <v>13</v>
      </c>
      <c r="C421" s="5">
        <v>1975</v>
      </c>
      <c r="D421" s="5">
        <v>9</v>
      </c>
      <c r="E421" s="28">
        <v>0.02501548448</v>
      </c>
      <c r="F421" s="28">
        <v>4.68999999531</v>
      </c>
    </row>
    <row r="422" spans="1:6" ht="12.75">
      <c r="A422" s="30" t="s">
        <v>0</v>
      </c>
      <c r="B422" s="30">
        <v>13</v>
      </c>
      <c r="C422" s="5">
        <v>1975</v>
      </c>
      <c r="D422" s="5">
        <v>10</v>
      </c>
      <c r="E422" s="28">
        <v>0.02378509029</v>
      </c>
      <c r="F422" s="28">
        <v>3.51000000351</v>
      </c>
    </row>
    <row r="423" spans="1:6" ht="12.75">
      <c r="A423" s="30" t="s">
        <v>0</v>
      </c>
      <c r="B423" s="30">
        <v>13</v>
      </c>
      <c r="C423" s="5">
        <v>1975</v>
      </c>
      <c r="D423" s="5">
        <v>11</v>
      </c>
      <c r="E423" s="28">
        <v>0.01371027148</v>
      </c>
      <c r="F423" s="28">
        <v>3.7300000037299994</v>
      </c>
    </row>
    <row r="424" spans="1:6" ht="12.75">
      <c r="A424" s="30" t="s">
        <v>0</v>
      </c>
      <c r="B424" s="30">
        <v>13</v>
      </c>
      <c r="C424" s="5">
        <v>1975</v>
      </c>
      <c r="D424" s="5">
        <v>12</v>
      </c>
      <c r="E424" s="28">
        <v>0.01284492312</v>
      </c>
      <c r="F424" s="28">
        <v>4.77</v>
      </c>
    </row>
    <row r="425" spans="1:6" ht="12.75">
      <c r="A425" s="30" t="s">
        <v>0</v>
      </c>
      <c r="B425" s="30">
        <v>13</v>
      </c>
      <c r="C425" s="5">
        <v>1976</v>
      </c>
      <c r="D425" s="5">
        <v>1</v>
      </c>
      <c r="E425" s="28">
        <v>0.02064331337</v>
      </c>
      <c r="F425" s="28">
        <v>4.63000000926</v>
      </c>
    </row>
    <row r="426" spans="1:6" ht="12.75">
      <c r="A426" s="30" t="s">
        <v>0</v>
      </c>
      <c r="B426" s="30">
        <v>13</v>
      </c>
      <c r="C426" s="5">
        <v>1976</v>
      </c>
      <c r="D426" s="5">
        <v>2</v>
      </c>
      <c r="E426" s="28">
        <v>0.02888985444</v>
      </c>
      <c r="F426" s="28">
        <v>4.74</v>
      </c>
    </row>
    <row r="427" spans="1:6" ht="12.75">
      <c r="A427" s="30" t="s">
        <v>0</v>
      </c>
      <c r="B427" s="30">
        <v>13</v>
      </c>
      <c r="C427" s="5">
        <v>1976</v>
      </c>
      <c r="D427" s="5">
        <v>3</v>
      </c>
      <c r="E427" s="28">
        <v>0.02688436048</v>
      </c>
      <c r="F427" s="28">
        <v>6.41000000641</v>
      </c>
    </row>
    <row r="428" spans="1:6" ht="12.75">
      <c r="A428" s="30" t="s">
        <v>0</v>
      </c>
      <c r="B428" s="30">
        <v>13</v>
      </c>
      <c r="C428" s="5">
        <v>1976</v>
      </c>
      <c r="D428" s="5">
        <v>4</v>
      </c>
      <c r="E428" s="28">
        <v>0.0188460536</v>
      </c>
      <c r="F428" s="28">
        <v>8.8</v>
      </c>
    </row>
    <row r="429" spans="1:6" ht="12.75">
      <c r="A429" s="30" t="s">
        <v>0</v>
      </c>
      <c r="B429" s="30">
        <v>13</v>
      </c>
      <c r="C429" s="5">
        <v>1976</v>
      </c>
      <c r="D429" s="5">
        <v>5</v>
      </c>
      <c r="E429" s="28">
        <v>0.02983784112</v>
      </c>
      <c r="F429" s="28">
        <v>8.28000001656</v>
      </c>
    </row>
    <row r="430" spans="1:6" ht="12.75">
      <c r="A430" s="30" t="s">
        <v>0</v>
      </c>
      <c r="B430" s="30">
        <v>13</v>
      </c>
      <c r="C430" s="5">
        <v>1976</v>
      </c>
      <c r="D430" s="5">
        <v>6</v>
      </c>
      <c r="E430" s="28">
        <v>0.02255102161</v>
      </c>
      <c r="F430" s="28">
        <v>4.03</v>
      </c>
    </row>
    <row r="431" spans="1:6" ht="12.75">
      <c r="A431" s="30" t="s">
        <v>0</v>
      </c>
      <c r="B431" s="30">
        <v>13</v>
      </c>
      <c r="C431" s="5">
        <v>1976</v>
      </c>
      <c r="D431" s="5">
        <v>7</v>
      </c>
      <c r="E431" s="28">
        <v>0.01795355416</v>
      </c>
      <c r="F431" s="28">
        <v>4.8799999951199995</v>
      </c>
    </row>
    <row r="432" spans="1:6" ht="12.75">
      <c r="A432" s="30" t="s">
        <v>0</v>
      </c>
      <c r="B432" s="30">
        <v>13</v>
      </c>
      <c r="C432" s="5">
        <v>1976</v>
      </c>
      <c r="D432" s="5">
        <v>8</v>
      </c>
      <c r="E432" s="28">
        <v>0.0189514556</v>
      </c>
      <c r="F432" s="28">
        <v>4.87999999024</v>
      </c>
    </row>
    <row r="433" spans="1:6" ht="12.75">
      <c r="A433" s="30" t="s">
        <v>0</v>
      </c>
      <c r="B433" s="30">
        <v>13</v>
      </c>
      <c r="C433" s="5">
        <v>1976</v>
      </c>
      <c r="D433" s="5">
        <v>9</v>
      </c>
      <c r="E433" s="28">
        <v>0.0129510745</v>
      </c>
      <c r="F433" s="28">
        <v>3.25</v>
      </c>
    </row>
    <row r="434" spans="1:6" ht="12.75">
      <c r="A434" s="30" t="s">
        <v>0</v>
      </c>
      <c r="B434" s="30">
        <v>13</v>
      </c>
      <c r="C434" s="5">
        <v>1976</v>
      </c>
      <c r="D434" s="5">
        <v>10</v>
      </c>
      <c r="E434" s="28">
        <v>0.01278037603</v>
      </c>
      <c r="F434" s="28">
        <v>5.470000005469999</v>
      </c>
    </row>
    <row r="435" spans="1:6" ht="12.75">
      <c r="A435" s="30" t="s">
        <v>0</v>
      </c>
      <c r="B435" s="30">
        <v>13</v>
      </c>
      <c r="C435" s="5">
        <v>1976</v>
      </c>
      <c r="D435" s="5">
        <v>11</v>
      </c>
      <c r="E435" s="28">
        <v>0.03390588252</v>
      </c>
      <c r="F435" s="28">
        <v>10.940000021880001</v>
      </c>
    </row>
    <row r="436" spans="1:6" ht="12.75">
      <c r="A436" s="30" t="s">
        <v>0</v>
      </c>
      <c r="B436" s="30">
        <v>13</v>
      </c>
      <c r="C436" s="5">
        <v>1976</v>
      </c>
      <c r="D436" s="5">
        <v>12</v>
      </c>
      <c r="E436" s="28">
        <v>0.05082720452</v>
      </c>
      <c r="F436" s="28">
        <v>12.07</v>
      </c>
    </row>
    <row r="437" spans="1:6" ht="12.75">
      <c r="A437" s="30" t="s">
        <v>0</v>
      </c>
      <c r="B437" s="30">
        <v>13</v>
      </c>
      <c r="C437" s="5">
        <v>1977</v>
      </c>
      <c r="D437" s="5">
        <v>1</v>
      </c>
      <c r="E437" s="28">
        <v>0.3149156264</v>
      </c>
      <c r="F437" s="28">
        <v>28.14999997185</v>
      </c>
    </row>
    <row r="438" spans="1:6" ht="12.75">
      <c r="A438" s="30" t="s">
        <v>0</v>
      </c>
      <c r="B438" s="30">
        <v>13</v>
      </c>
      <c r="C438" s="5">
        <v>1977</v>
      </c>
      <c r="D438" s="5">
        <v>2</v>
      </c>
      <c r="E438" s="28">
        <v>0.23009539526</v>
      </c>
      <c r="F438" s="28">
        <v>28.060000028060003</v>
      </c>
    </row>
    <row r="439" spans="1:6" ht="12.75">
      <c r="A439" s="30" t="s">
        <v>0</v>
      </c>
      <c r="B439" s="30">
        <v>13</v>
      </c>
      <c r="C439" s="5">
        <v>1977</v>
      </c>
      <c r="D439" s="5">
        <v>3</v>
      </c>
      <c r="E439" s="28">
        <v>0.17581490628</v>
      </c>
      <c r="F439" s="28">
        <v>15.87</v>
      </c>
    </row>
    <row r="440" spans="1:6" ht="12.75">
      <c r="A440" s="30" t="s">
        <v>0</v>
      </c>
      <c r="B440" s="30">
        <v>13</v>
      </c>
      <c r="C440" s="5">
        <v>1977</v>
      </c>
      <c r="D440" s="5">
        <v>4</v>
      </c>
      <c r="E440" s="28">
        <v>0.10145128896</v>
      </c>
      <c r="F440" s="28">
        <v>11.32</v>
      </c>
    </row>
    <row r="441" spans="1:6" ht="12.75">
      <c r="A441" s="30" t="s">
        <v>0</v>
      </c>
      <c r="B441" s="30">
        <v>13</v>
      </c>
      <c r="C441" s="5">
        <v>1977</v>
      </c>
      <c r="D441" s="5">
        <v>5</v>
      </c>
      <c r="E441" s="28">
        <v>0.05256384428</v>
      </c>
      <c r="F441" s="28">
        <v>12.58</v>
      </c>
    </row>
    <row r="442" spans="1:6" ht="12.75">
      <c r="A442" s="30" t="s">
        <v>0</v>
      </c>
      <c r="B442" s="30">
        <v>13</v>
      </c>
      <c r="C442" s="5">
        <v>1977</v>
      </c>
      <c r="D442" s="5">
        <v>6</v>
      </c>
      <c r="E442" s="28">
        <v>0.06883930924</v>
      </c>
      <c r="F442" s="28">
        <v>13.729999986269998</v>
      </c>
    </row>
    <row r="443" spans="1:6" ht="12.75">
      <c r="A443" s="30" t="s">
        <v>0</v>
      </c>
      <c r="B443" s="30">
        <v>13</v>
      </c>
      <c r="C443" s="5">
        <v>1977</v>
      </c>
      <c r="D443" s="5">
        <v>7</v>
      </c>
      <c r="E443" s="28">
        <v>0.0444609411</v>
      </c>
      <c r="F443" s="28">
        <v>8.09</v>
      </c>
    </row>
    <row r="444" spans="1:6" ht="12.75">
      <c r="A444" s="30" t="s">
        <v>0</v>
      </c>
      <c r="B444" s="30">
        <v>13</v>
      </c>
      <c r="C444" s="5">
        <v>1977</v>
      </c>
      <c r="D444" s="5">
        <v>8</v>
      </c>
      <c r="E444" s="28">
        <v>0.03840909306</v>
      </c>
      <c r="F444" s="28">
        <v>5.07000000507</v>
      </c>
    </row>
    <row r="445" spans="1:6" ht="12.75">
      <c r="A445" s="30" t="s">
        <v>0</v>
      </c>
      <c r="B445" s="30">
        <v>13</v>
      </c>
      <c r="C445" s="5">
        <v>1977</v>
      </c>
      <c r="D445" s="5">
        <v>9</v>
      </c>
      <c r="E445" s="28">
        <v>0.03766472904</v>
      </c>
      <c r="F445" s="28">
        <v>4.56</v>
      </c>
    </row>
    <row r="446" spans="1:6" ht="12.75">
      <c r="A446" s="30" t="s">
        <v>0</v>
      </c>
      <c r="B446" s="30">
        <v>13</v>
      </c>
      <c r="C446" s="5">
        <v>1977</v>
      </c>
      <c r="D446" s="5">
        <v>10</v>
      </c>
      <c r="E446" s="28">
        <v>0.02388115225</v>
      </c>
      <c r="F446" s="28">
        <v>4.75</v>
      </c>
    </row>
    <row r="447" spans="1:6" ht="12.75">
      <c r="A447" s="30" t="s">
        <v>0</v>
      </c>
      <c r="B447" s="30">
        <v>13</v>
      </c>
      <c r="C447" s="5">
        <v>1977</v>
      </c>
      <c r="D447" s="5">
        <v>11</v>
      </c>
      <c r="E447" s="28">
        <v>0.03831270004</v>
      </c>
      <c r="F447" s="28">
        <v>4.7900000047899995</v>
      </c>
    </row>
    <row r="448" spans="1:6" ht="12.75">
      <c r="A448" s="30" t="s">
        <v>0</v>
      </c>
      <c r="B448" s="30">
        <v>13</v>
      </c>
      <c r="C448" s="5">
        <v>1977</v>
      </c>
      <c r="D448" s="5">
        <v>12</v>
      </c>
      <c r="E448" s="28">
        <v>0.02216020695</v>
      </c>
      <c r="F448" s="28">
        <v>9.02999999097</v>
      </c>
    </row>
    <row r="449" spans="1:6" ht="12.75">
      <c r="A449" s="30" t="s">
        <v>0</v>
      </c>
      <c r="B449" s="30">
        <v>13</v>
      </c>
      <c r="C449" s="5">
        <v>1978</v>
      </c>
      <c r="D449" s="5">
        <v>1</v>
      </c>
      <c r="E449" s="28">
        <v>0.06049600245</v>
      </c>
      <c r="F449" s="28">
        <v>13.95000001395</v>
      </c>
    </row>
    <row r="450" spans="1:6" ht="12.75">
      <c r="A450" s="30" t="s">
        <v>0</v>
      </c>
      <c r="B450" s="30">
        <v>13</v>
      </c>
      <c r="C450" s="5">
        <v>1978</v>
      </c>
      <c r="D450" s="5">
        <v>2</v>
      </c>
      <c r="E450" s="28">
        <v>0.16791865156</v>
      </c>
      <c r="F450" s="28">
        <v>25.96</v>
      </c>
    </row>
    <row r="451" spans="1:6" ht="12.75">
      <c r="A451" s="30" t="s">
        <v>0</v>
      </c>
      <c r="B451" s="30">
        <v>13</v>
      </c>
      <c r="C451" s="5">
        <v>1978</v>
      </c>
      <c r="D451" s="5">
        <v>3</v>
      </c>
      <c r="E451" s="28">
        <v>0.18653456115</v>
      </c>
      <c r="F451" s="28">
        <v>27.090000027090007</v>
      </c>
    </row>
    <row r="452" spans="1:6" ht="12.75">
      <c r="A452" s="30" t="s">
        <v>0</v>
      </c>
      <c r="B452" s="30">
        <v>13</v>
      </c>
      <c r="C452" s="5">
        <v>1978</v>
      </c>
      <c r="D452" s="5">
        <v>4</v>
      </c>
      <c r="E452" s="28">
        <v>0.12088989234</v>
      </c>
      <c r="F452" s="28">
        <v>20.60999995878</v>
      </c>
    </row>
    <row r="453" spans="1:6" ht="12.75">
      <c r="A453" s="30" t="s">
        <v>0</v>
      </c>
      <c r="B453" s="30">
        <v>13</v>
      </c>
      <c r="C453" s="5">
        <v>1978</v>
      </c>
      <c r="D453" s="5">
        <v>5</v>
      </c>
      <c r="E453" s="28">
        <v>0.15307953275</v>
      </c>
      <c r="F453" s="28">
        <v>22.250000022250003</v>
      </c>
    </row>
    <row r="454" spans="1:6" ht="12.75">
      <c r="A454" s="30" t="s">
        <v>0</v>
      </c>
      <c r="B454" s="30">
        <v>13</v>
      </c>
      <c r="C454" s="5">
        <v>1978</v>
      </c>
      <c r="D454" s="5">
        <v>6</v>
      </c>
      <c r="E454" s="28">
        <v>0.07822141138</v>
      </c>
      <c r="F454" s="28">
        <v>12.25999998774</v>
      </c>
    </row>
    <row r="455" spans="1:6" ht="12.75">
      <c r="A455" s="30" t="s">
        <v>0</v>
      </c>
      <c r="B455" s="30">
        <v>13</v>
      </c>
      <c r="C455" s="5">
        <v>1978</v>
      </c>
      <c r="D455" s="5">
        <v>7</v>
      </c>
      <c r="E455" s="28">
        <v>0.05840589635</v>
      </c>
      <c r="F455" s="28">
        <v>6.31000000631</v>
      </c>
    </row>
    <row r="456" spans="1:6" ht="12.75">
      <c r="A456" s="30" t="s">
        <v>0</v>
      </c>
      <c r="B456" s="30">
        <v>13</v>
      </c>
      <c r="C456" s="5">
        <v>1978</v>
      </c>
      <c r="D456" s="5">
        <v>8</v>
      </c>
      <c r="E456" s="28">
        <v>0.04628109096</v>
      </c>
      <c r="F456" s="28">
        <v>4.68</v>
      </c>
    </row>
    <row r="457" spans="1:6" ht="12.75">
      <c r="A457" s="30" t="s">
        <v>0</v>
      </c>
      <c r="B457" s="30">
        <v>13</v>
      </c>
      <c r="C457" s="5">
        <v>1978</v>
      </c>
      <c r="D457" s="5">
        <v>9</v>
      </c>
      <c r="E457" s="28">
        <v>0.03814948137</v>
      </c>
      <c r="F457" s="28">
        <v>4.29000000429</v>
      </c>
    </row>
    <row r="458" spans="1:6" ht="12.75">
      <c r="A458" s="30" t="s">
        <v>0</v>
      </c>
      <c r="B458" s="30">
        <v>13</v>
      </c>
      <c r="C458" s="5">
        <v>1978</v>
      </c>
      <c r="D458" s="5">
        <v>10</v>
      </c>
      <c r="E458" s="28">
        <v>0.06129519054</v>
      </c>
      <c r="F458" s="28">
        <v>5.51</v>
      </c>
    </row>
    <row r="459" spans="1:6" ht="12.75">
      <c r="A459" s="30" t="s">
        <v>0</v>
      </c>
      <c r="B459" s="30">
        <v>13</v>
      </c>
      <c r="C459" s="5">
        <v>1978</v>
      </c>
      <c r="D459" s="5">
        <v>11</v>
      </c>
      <c r="E459" s="28">
        <v>0.03785112408</v>
      </c>
      <c r="F459" s="28">
        <v>5.39</v>
      </c>
    </row>
    <row r="460" spans="1:6" ht="12.75">
      <c r="A460" s="30" t="s">
        <v>0</v>
      </c>
      <c r="B460" s="30">
        <v>13</v>
      </c>
      <c r="C460" s="5">
        <v>1978</v>
      </c>
      <c r="D460" s="5">
        <v>12</v>
      </c>
      <c r="E460" s="28">
        <v>0.02664825388</v>
      </c>
      <c r="F460" s="28">
        <v>5.21000000521</v>
      </c>
    </row>
    <row r="461" spans="1:6" ht="12.75">
      <c r="A461" s="30" t="s">
        <v>0</v>
      </c>
      <c r="B461" s="30">
        <v>13</v>
      </c>
      <c r="C461" s="5">
        <v>1979</v>
      </c>
      <c r="D461" s="5">
        <v>1</v>
      </c>
      <c r="E461" s="28">
        <v>0.0534465432</v>
      </c>
      <c r="F461" s="28">
        <v>10.72000001072</v>
      </c>
    </row>
    <row r="462" spans="1:6" ht="12.75">
      <c r="A462" s="30" t="s">
        <v>0</v>
      </c>
      <c r="B462" s="30">
        <v>13</v>
      </c>
      <c r="C462" s="5">
        <v>1979</v>
      </c>
      <c r="D462" s="5">
        <v>2</v>
      </c>
      <c r="E462" s="28">
        <v>0.22780272408</v>
      </c>
      <c r="F462" s="28">
        <v>30.09</v>
      </c>
    </row>
    <row r="463" spans="1:6" ht="12.75">
      <c r="A463" s="30" t="s">
        <v>0</v>
      </c>
      <c r="B463" s="30">
        <v>13</v>
      </c>
      <c r="C463" s="5">
        <v>1979</v>
      </c>
      <c r="D463" s="5">
        <v>3</v>
      </c>
      <c r="E463" s="28">
        <v>0.14980871304</v>
      </c>
      <c r="F463" s="28">
        <v>17.730000017729996</v>
      </c>
    </row>
    <row r="464" spans="1:6" ht="12.75">
      <c r="A464" s="30" t="s">
        <v>0</v>
      </c>
      <c r="B464" s="30">
        <v>13</v>
      </c>
      <c r="C464" s="5">
        <v>1979</v>
      </c>
      <c r="D464" s="5">
        <v>4</v>
      </c>
      <c r="E464" s="28">
        <v>0.18307753356</v>
      </c>
      <c r="F464" s="28">
        <v>22.52</v>
      </c>
    </row>
    <row r="465" spans="1:6" ht="12.75">
      <c r="A465" s="30" t="s">
        <v>0</v>
      </c>
      <c r="B465" s="30">
        <v>13</v>
      </c>
      <c r="C465" s="5">
        <v>1979</v>
      </c>
      <c r="D465" s="5">
        <v>5</v>
      </c>
      <c r="E465" s="28">
        <v>0.03193562016</v>
      </c>
      <c r="F465" s="28">
        <v>4.22999999577</v>
      </c>
    </row>
    <row r="466" spans="1:6" ht="12.75">
      <c r="A466" s="30" t="s">
        <v>0</v>
      </c>
      <c r="B466" s="30">
        <v>13</v>
      </c>
      <c r="C466" s="5">
        <v>1979</v>
      </c>
      <c r="D466" s="5">
        <v>6</v>
      </c>
      <c r="E466" s="28">
        <v>0.02337622365</v>
      </c>
      <c r="F466" s="28">
        <v>3.45</v>
      </c>
    </row>
    <row r="467" spans="1:6" ht="12.75">
      <c r="A467" s="30" t="s">
        <v>0</v>
      </c>
      <c r="B467" s="30">
        <v>13</v>
      </c>
      <c r="C467" s="5">
        <v>1979</v>
      </c>
      <c r="D467" s="5">
        <v>7</v>
      </c>
      <c r="E467" s="28">
        <v>0.0247680421</v>
      </c>
      <c r="F467" s="28">
        <v>3.0999999969000003</v>
      </c>
    </row>
    <row r="468" spans="1:6" ht="12.75">
      <c r="A468" s="30" t="s">
        <v>0</v>
      </c>
      <c r="B468" s="30">
        <v>13</v>
      </c>
      <c r="C468" s="5">
        <v>1979</v>
      </c>
      <c r="D468" s="5">
        <v>8</v>
      </c>
      <c r="E468" s="28">
        <v>0.043875</v>
      </c>
      <c r="F468" s="28">
        <v>4.5</v>
      </c>
    </row>
    <row r="469" spans="1:6" ht="12.75">
      <c r="A469" s="30" t="s">
        <v>0</v>
      </c>
      <c r="B469" s="30">
        <v>13</v>
      </c>
      <c r="C469" s="5">
        <v>1979</v>
      </c>
      <c r="D469" s="5">
        <v>9</v>
      </c>
      <c r="E469" s="28">
        <v>0.03044950699</v>
      </c>
      <c r="F469" s="28">
        <v>5.81</v>
      </c>
    </row>
    <row r="470" spans="1:6" ht="12.75">
      <c r="A470" s="30" t="s">
        <v>0</v>
      </c>
      <c r="B470" s="30">
        <v>13</v>
      </c>
      <c r="C470" s="5">
        <v>1979</v>
      </c>
      <c r="D470" s="5">
        <v>10</v>
      </c>
      <c r="E470" s="28">
        <v>0.03106679202</v>
      </c>
      <c r="F470" s="28">
        <v>11.33</v>
      </c>
    </row>
    <row r="471" spans="1:6" ht="12.75">
      <c r="A471" s="30" t="s">
        <v>0</v>
      </c>
      <c r="B471" s="30">
        <v>13</v>
      </c>
      <c r="C471" s="5">
        <v>1979</v>
      </c>
      <c r="D471" s="5">
        <v>11</v>
      </c>
      <c r="E471" s="28">
        <v>0.0769839274</v>
      </c>
      <c r="F471" s="28">
        <v>17.3</v>
      </c>
    </row>
    <row r="472" spans="1:6" ht="12.75">
      <c r="A472" s="30" t="s">
        <v>0</v>
      </c>
      <c r="B472" s="30">
        <v>13</v>
      </c>
      <c r="C472" s="5">
        <v>1979</v>
      </c>
      <c r="D472" s="5">
        <v>12</v>
      </c>
      <c r="E472" s="28">
        <v>0.0369388682</v>
      </c>
      <c r="F472" s="28">
        <v>11.050000011049999</v>
      </c>
    </row>
    <row r="473" spans="1:6" ht="12.75">
      <c r="A473" s="30" t="s">
        <v>0</v>
      </c>
      <c r="B473" s="30">
        <v>13</v>
      </c>
      <c r="C473" s="5">
        <v>1980</v>
      </c>
      <c r="D473" s="5">
        <v>1</v>
      </c>
      <c r="E473" s="28">
        <v>0.06562881875</v>
      </c>
      <c r="F473" s="28">
        <v>13.75000001375</v>
      </c>
    </row>
    <row r="474" spans="1:6" ht="12.75">
      <c r="A474" s="30" t="s">
        <v>0</v>
      </c>
      <c r="B474" s="30">
        <v>13</v>
      </c>
      <c r="C474" s="5">
        <v>1980</v>
      </c>
      <c r="D474" s="5">
        <v>2</v>
      </c>
      <c r="E474" s="28">
        <v>0.04841056682</v>
      </c>
      <c r="F474" s="28">
        <v>10.339999979320002</v>
      </c>
    </row>
    <row r="475" spans="1:6" ht="12.75">
      <c r="A475" s="30" t="s">
        <v>0</v>
      </c>
      <c r="B475" s="30">
        <v>13</v>
      </c>
      <c r="C475" s="5">
        <v>1980</v>
      </c>
      <c r="D475" s="5">
        <v>3</v>
      </c>
      <c r="E475" s="28">
        <v>0.08147152098</v>
      </c>
      <c r="F475" s="28">
        <v>16.740000016739998</v>
      </c>
    </row>
    <row r="476" spans="1:6" ht="12.75">
      <c r="A476" s="30" t="s">
        <v>0</v>
      </c>
      <c r="B476" s="30">
        <v>13</v>
      </c>
      <c r="C476" s="5">
        <v>1980</v>
      </c>
      <c r="D476" s="5">
        <v>4</v>
      </c>
      <c r="E476" s="28">
        <v>0.11637733151</v>
      </c>
      <c r="F476" s="28">
        <v>19.69</v>
      </c>
    </row>
    <row r="477" spans="1:6" ht="12.75">
      <c r="A477" s="30" t="s">
        <v>0</v>
      </c>
      <c r="B477" s="30">
        <v>13</v>
      </c>
      <c r="C477" s="5">
        <v>1980</v>
      </c>
      <c r="D477" s="5">
        <v>5</v>
      </c>
      <c r="E477" s="28">
        <v>0.10781620136</v>
      </c>
      <c r="F477" s="28">
        <v>24.08</v>
      </c>
    </row>
    <row r="478" spans="1:6" ht="12.75">
      <c r="A478" s="30" t="s">
        <v>0</v>
      </c>
      <c r="B478" s="30">
        <v>13</v>
      </c>
      <c r="C478" s="5">
        <v>1980</v>
      </c>
      <c r="D478" s="5">
        <v>6</v>
      </c>
      <c r="E478" s="28">
        <v>0.0735086075</v>
      </c>
      <c r="F478" s="28">
        <v>10.750000021499998</v>
      </c>
    </row>
    <row r="479" spans="1:6" ht="12.75">
      <c r="A479" s="30" t="s">
        <v>0</v>
      </c>
      <c r="B479" s="30">
        <v>13</v>
      </c>
      <c r="C479" s="5">
        <v>1980</v>
      </c>
      <c r="D479" s="5">
        <v>7</v>
      </c>
      <c r="E479" s="28">
        <v>0.04074222492</v>
      </c>
      <c r="F479" s="28">
        <v>4.36000000436</v>
      </c>
    </row>
    <row r="480" spans="1:6" ht="12.75">
      <c r="A480" s="30" t="s">
        <v>0</v>
      </c>
      <c r="B480" s="30">
        <v>13</v>
      </c>
      <c r="C480" s="5">
        <v>1980</v>
      </c>
      <c r="D480" s="5">
        <v>8</v>
      </c>
      <c r="E480" s="28">
        <v>0.02366364338</v>
      </c>
      <c r="F480" s="28">
        <v>2.99000000299</v>
      </c>
    </row>
    <row r="481" spans="1:6" ht="12.75">
      <c r="A481" s="30" t="s">
        <v>0</v>
      </c>
      <c r="B481" s="30">
        <v>13</v>
      </c>
      <c r="C481" s="5">
        <v>1980</v>
      </c>
      <c r="D481" s="5">
        <v>9</v>
      </c>
      <c r="E481" s="28">
        <v>0.0407505926</v>
      </c>
      <c r="F481" s="28">
        <v>3.94000000394</v>
      </c>
    </row>
    <row r="482" spans="1:6" ht="12.75">
      <c r="A482" s="30" t="s">
        <v>0</v>
      </c>
      <c r="B482" s="30">
        <v>13</v>
      </c>
      <c r="C482" s="5">
        <v>1980</v>
      </c>
      <c r="D482" s="5">
        <v>10</v>
      </c>
      <c r="E482" s="28">
        <v>0.0382055674</v>
      </c>
      <c r="F482" s="28">
        <v>9.1</v>
      </c>
    </row>
    <row r="483" spans="1:6" ht="12.75">
      <c r="A483" s="30" t="s">
        <v>0</v>
      </c>
      <c r="B483" s="30">
        <v>13</v>
      </c>
      <c r="C483" s="5">
        <v>1980</v>
      </c>
      <c r="D483" s="5">
        <v>11</v>
      </c>
      <c r="E483" s="28">
        <v>0.04308977876</v>
      </c>
      <c r="F483" s="28">
        <v>8.41</v>
      </c>
    </row>
    <row r="484" spans="1:6" ht="12.75">
      <c r="A484" s="30" t="s">
        <v>0</v>
      </c>
      <c r="B484" s="30">
        <v>13</v>
      </c>
      <c r="C484" s="5">
        <v>1980</v>
      </c>
      <c r="D484" s="5">
        <v>12</v>
      </c>
      <c r="E484" s="28">
        <v>0.02106209907</v>
      </c>
      <c r="F484" s="28">
        <v>5.73</v>
      </c>
    </row>
    <row r="485" spans="1:6" ht="12.75">
      <c r="A485" s="30" t="s">
        <v>0</v>
      </c>
      <c r="B485" s="30">
        <v>13</v>
      </c>
      <c r="C485" s="5">
        <v>1981</v>
      </c>
      <c r="D485" s="5">
        <v>1</v>
      </c>
      <c r="E485" s="28">
        <v>0.04900755424</v>
      </c>
      <c r="F485" s="28">
        <v>6.0799999939200005</v>
      </c>
    </row>
    <row r="486" spans="1:6" ht="12.75">
      <c r="A486" s="30" t="s">
        <v>0</v>
      </c>
      <c r="B486" s="30">
        <v>13</v>
      </c>
      <c r="C486" s="5">
        <v>1981</v>
      </c>
      <c r="D486" s="5">
        <v>2</v>
      </c>
      <c r="E486" s="28">
        <v>0.019725559</v>
      </c>
      <c r="F486" s="28">
        <v>4.5999999954</v>
      </c>
    </row>
    <row r="487" spans="1:6" ht="12.75">
      <c r="A487" s="30" t="s">
        <v>0</v>
      </c>
      <c r="B487" s="30">
        <v>13</v>
      </c>
      <c r="C487" s="5">
        <v>1981</v>
      </c>
      <c r="D487" s="5">
        <v>3</v>
      </c>
      <c r="E487" s="28">
        <v>0.01980068015</v>
      </c>
      <c r="F487" s="28">
        <v>8.59</v>
      </c>
    </row>
    <row r="488" spans="1:6" ht="12.75">
      <c r="A488" s="30" t="s">
        <v>0</v>
      </c>
      <c r="B488" s="30">
        <v>13</v>
      </c>
      <c r="C488" s="5">
        <v>1981</v>
      </c>
      <c r="D488" s="5">
        <v>4</v>
      </c>
      <c r="E488" s="28">
        <v>0.03384631026</v>
      </c>
      <c r="F488" s="28">
        <v>13.02000001302</v>
      </c>
    </row>
    <row r="489" spans="1:6" ht="12.75">
      <c r="A489" s="30" t="s">
        <v>0</v>
      </c>
      <c r="B489" s="30">
        <v>13</v>
      </c>
      <c r="C489" s="5">
        <v>1981</v>
      </c>
      <c r="D489" s="5">
        <v>5</v>
      </c>
      <c r="E489" s="28">
        <v>0.04299148516</v>
      </c>
      <c r="F489" s="28">
        <v>15.33999998466</v>
      </c>
    </row>
    <row r="490" spans="1:6" ht="12.75">
      <c r="A490" s="30" t="s">
        <v>0</v>
      </c>
      <c r="B490" s="30">
        <v>13</v>
      </c>
      <c r="C490" s="5">
        <v>1981</v>
      </c>
      <c r="D490" s="5">
        <v>6</v>
      </c>
      <c r="E490" s="28">
        <v>0.03059875545</v>
      </c>
      <c r="F490" s="28">
        <v>6.69000001338</v>
      </c>
    </row>
    <row r="491" spans="1:6" ht="12.75">
      <c r="A491" s="30" t="s">
        <v>0</v>
      </c>
      <c r="B491" s="30">
        <v>13</v>
      </c>
      <c r="C491" s="5">
        <v>1981</v>
      </c>
      <c r="D491" s="5">
        <v>7</v>
      </c>
      <c r="E491" s="28">
        <v>0.0278721723</v>
      </c>
      <c r="F491" s="28">
        <v>4.13</v>
      </c>
    </row>
    <row r="492" spans="1:6" ht="12.75">
      <c r="A492" s="30" t="s">
        <v>0</v>
      </c>
      <c r="B492" s="30">
        <v>13</v>
      </c>
      <c r="C492" s="5">
        <v>1981</v>
      </c>
      <c r="D492" s="5">
        <v>8</v>
      </c>
      <c r="E492" s="28">
        <v>0.01742019702</v>
      </c>
      <c r="F492" s="28">
        <v>3.8200000038199997</v>
      </c>
    </row>
    <row r="493" spans="1:6" ht="12.75">
      <c r="A493" s="30" t="s">
        <v>0</v>
      </c>
      <c r="B493" s="30">
        <v>13</v>
      </c>
      <c r="C493" s="5">
        <v>1981</v>
      </c>
      <c r="D493" s="5">
        <v>9</v>
      </c>
      <c r="E493" s="28">
        <v>0.02503480528</v>
      </c>
      <c r="F493" s="28">
        <v>6.64000000664</v>
      </c>
    </row>
    <row r="494" spans="1:6" ht="12.75">
      <c r="A494" s="30" t="s">
        <v>0</v>
      </c>
      <c r="B494" s="30">
        <v>13</v>
      </c>
      <c r="C494" s="5">
        <v>1981</v>
      </c>
      <c r="D494" s="5">
        <v>10</v>
      </c>
      <c r="E494" s="28">
        <v>0.03786118848</v>
      </c>
      <c r="F494" s="28">
        <v>4.85999999514</v>
      </c>
    </row>
    <row r="495" spans="1:6" ht="12.75">
      <c r="A495" s="30" t="s">
        <v>0</v>
      </c>
      <c r="B495" s="30">
        <v>13</v>
      </c>
      <c r="C495" s="5">
        <v>1981</v>
      </c>
      <c r="D495" s="5">
        <v>11</v>
      </c>
      <c r="E495" s="28">
        <v>0.06605706655</v>
      </c>
      <c r="F495" s="28">
        <v>4.629999990739998</v>
      </c>
    </row>
    <row r="496" spans="1:6" ht="12.75">
      <c r="A496" s="30" t="s">
        <v>0</v>
      </c>
      <c r="B496" s="30">
        <v>13</v>
      </c>
      <c r="C496" s="5">
        <v>1981</v>
      </c>
      <c r="D496" s="5">
        <v>12</v>
      </c>
      <c r="E496" s="28">
        <v>0.03611117427</v>
      </c>
      <c r="F496" s="28">
        <v>8.23</v>
      </c>
    </row>
    <row r="497" spans="1:6" ht="12.75">
      <c r="A497" s="30" t="s">
        <v>0</v>
      </c>
      <c r="B497" s="30">
        <v>13</v>
      </c>
      <c r="C497" s="5">
        <v>1982</v>
      </c>
      <c r="D497" s="5">
        <v>1</v>
      </c>
      <c r="E497" s="28">
        <v>0.07676318244</v>
      </c>
      <c r="F497" s="28">
        <v>7.4899999925100005</v>
      </c>
    </row>
    <row r="498" spans="1:6" ht="12.75">
      <c r="A498" s="30" t="s">
        <v>0</v>
      </c>
      <c r="B498" s="30">
        <v>13</v>
      </c>
      <c r="C498" s="5">
        <v>1982</v>
      </c>
      <c r="D498" s="5">
        <v>2</v>
      </c>
      <c r="E498" s="28">
        <v>0.03939547192</v>
      </c>
      <c r="F498" s="28">
        <v>5.80999999419</v>
      </c>
    </row>
    <row r="499" spans="1:6" ht="12.75">
      <c r="A499" s="30" t="s">
        <v>0</v>
      </c>
      <c r="B499" s="30">
        <v>13</v>
      </c>
      <c r="C499" s="5">
        <v>1982</v>
      </c>
      <c r="D499" s="5">
        <v>3</v>
      </c>
      <c r="E499" s="28">
        <v>0.08744164888</v>
      </c>
      <c r="F499" s="28">
        <v>7.64</v>
      </c>
    </row>
    <row r="500" spans="1:6" ht="12.75">
      <c r="A500" s="30" t="s">
        <v>0</v>
      </c>
      <c r="B500" s="30">
        <v>13</v>
      </c>
      <c r="C500" s="5">
        <v>1982</v>
      </c>
      <c r="D500" s="5">
        <v>4</v>
      </c>
      <c r="E500" s="28">
        <v>0.05309665181</v>
      </c>
      <c r="F500" s="28">
        <v>7.60999999239</v>
      </c>
    </row>
    <row r="501" spans="1:6" ht="12.75">
      <c r="A501" s="30" t="s">
        <v>0</v>
      </c>
      <c r="B501" s="30">
        <v>13</v>
      </c>
      <c r="C501" s="5">
        <v>1982</v>
      </c>
      <c r="D501" s="5">
        <v>5</v>
      </c>
      <c r="E501" s="28">
        <v>0.01812667636</v>
      </c>
      <c r="F501" s="28">
        <v>6.76</v>
      </c>
    </row>
    <row r="502" spans="1:6" ht="12.75">
      <c r="A502" s="30" t="s">
        <v>0</v>
      </c>
      <c r="B502" s="30">
        <v>13</v>
      </c>
      <c r="C502" s="5">
        <v>1982</v>
      </c>
      <c r="D502" s="5">
        <v>6</v>
      </c>
      <c r="E502" s="28">
        <v>0.03347526634</v>
      </c>
      <c r="F502" s="28">
        <v>7.38999999261</v>
      </c>
    </row>
    <row r="503" spans="1:6" ht="12.75">
      <c r="A503" s="30" t="s">
        <v>0</v>
      </c>
      <c r="B503" s="30">
        <v>13</v>
      </c>
      <c r="C503" s="5">
        <v>1982</v>
      </c>
      <c r="D503" s="5">
        <v>7</v>
      </c>
      <c r="E503" s="28">
        <v>0.06406100736</v>
      </c>
      <c r="F503" s="28">
        <v>6.720000013440001</v>
      </c>
    </row>
    <row r="504" spans="1:6" ht="12.75">
      <c r="A504" s="30" t="s">
        <v>0</v>
      </c>
      <c r="B504" s="30">
        <v>13</v>
      </c>
      <c r="C504" s="5">
        <v>1982</v>
      </c>
      <c r="D504" s="5">
        <v>8</v>
      </c>
      <c r="E504" s="28">
        <v>0.07114202654</v>
      </c>
      <c r="F504" s="28">
        <v>7.67</v>
      </c>
    </row>
    <row r="505" spans="1:6" ht="12.75">
      <c r="A505" s="30" t="s">
        <v>0</v>
      </c>
      <c r="B505" s="30">
        <v>13</v>
      </c>
      <c r="C505" s="5">
        <v>1982</v>
      </c>
      <c r="D505" s="5">
        <v>9</v>
      </c>
      <c r="E505" s="28">
        <v>0.04414634345</v>
      </c>
      <c r="F505" s="28">
        <v>9.05</v>
      </c>
    </row>
    <row r="506" spans="1:6" ht="12.75">
      <c r="A506" s="30" t="s">
        <v>0</v>
      </c>
      <c r="B506" s="30">
        <v>13</v>
      </c>
      <c r="C506" s="5">
        <v>1982</v>
      </c>
      <c r="D506" s="5">
        <v>10</v>
      </c>
      <c r="E506" s="28">
        <v>0.01606968832</v>
      </c>
      <c r="F506" s="28">
        <v>4.47999999552</v>
      </c>
    </row>
    <row r="507" spans="1:6" ht="12.75">
      <c r="A507" s="30" t="s">
        <v>0</v>
      </c>
      <c r="B507" s="30">
        <v>13</v>
      </c>
      <c r="C507" s="5">
        <v>1982</v>
      </c>
      <c r="D507" s="5">
        <v>11</v>
      </c>
      <c r="E507" s="28">
        <v>0.00946681452</v>
      </c>
      <c r="F507" s="28">
        <v>7.83000000783</v>
      </c>
    </row>
    <row r="508" spans="1:6" ht="12.75">
      <c r="A508" s="30" t="s">
        <v>0</v>
      </c>
      <c r="B508" s="30">
        <v>13</v>
      </c>
      <c r="C508" s="5">
        <v>1982</v>
      </c>
      <c r="D508" s="5">
        <v>12</v>
      </c>
      <c r="E508" s="28">
        <v>0.02367382952</v>
      </c>
      <c r="F508" s="28">
        <v>9.55999999044</v>
      </c>
    </row>
    <row r="509" spans="1:6" ht="12.75">
      <c r="A509" s="30" t="s">
        <v>0</v>
      </c>
      <c r="B509" s="30">
        <v>13</v>
      </c>
      <c r="C509" s="5">
        <v>1983</v>
      </c>
      <c r="D509" s="5">
        <v>1</v>
      </c>
      <c r="E509" s="28">
        <v>0.0836923056</v>
      </c>
      <c r="F509" s="28">
        <v>8.16</v>
      </c>
    </row>
    <row r="510" spans="1:6" ht="12.75">
      <c r="A510" s="30" t="s">
        <v>0</v>
      </c>
      <c r="B510" s="30">
        <v>13</v>
      </c>
      <c r="C510" s="5">
        <v>1983</v>
      </c>
      <c r="D510" s="5">
        <v>2</v>
      </c>
      <c r="E510" s="28">
        <v>0.0322869936</v>
      </c>
      <c r="F510" s="28">
        <v>4.7999999904</v>
      </c>
    </row>
    <row r="511" spans="1:6" ht="12.75">
      <c r="A511" s="30" t="s">
        <v>0</v>
      </c>
      <c r="B511" s="30">
        <v>13</v>
      </c>
      <c r="C511" s="5">
        <v>1983</v>
      </c>
      <c r="D511" s="5">
        <v>3</v>
      </c>
      <c r="E511" s="28">
        <v>0.04832269677</v>
      </c>
      <c r="F511" s="28">
        <v>5.89</v>
      </c>
    </row>
    <row r="512" spans="1:6" ht="12.75">
      <c r="A512" s="30" t="s">
        <v>0</v>
      </c>
      <c r="B512" s="30">
        <v>13</v>
      </c>
      <c r="C512" s="5">
        <v>1983</v>
      </c>
      <c r="D512" s="5">
        <v>4</v>
      </c>
      <c r="E512" s="28">
        <v>0.02002146159</v>
      </c>
      <c r="F512" s="28">
        <v>9.33</v>
      </c>
    </row>
    <row r="513" spans="1:6" ht="12.75">
      <c r="A513" s="30" t="s">
        <v>0</v>
      </c>
      <c r="B513" s="30">
        <v>13</v>
      </c>
      <c r="C513" s="5">
        <v>1983</v>
      </c>
      <c r="D513" s="5">
        <v>5</v>
      </c>
      <c r="E513" s="28">
        <v>0.04589464268</v>
      </c>
      <c r="F513" s="28">
        <v>13.98999997202</v>
      </c>
    </row>
    <row r="514" spans="1:6" ht="12.75">
      <c r="A514" s="30" t="s">
        <v>0</v>
      </c>
      <c r="B514" s="30">
        <v>13</v>
      </c>
      <c r="C514" s="5">
        <v>1983</v>
      </c>
      <c r="D514" s="5">
        <v>6</v>
      </c>
      <c r="E514" s="28">
        <v>0.0294966527</v>
      </c>
      <c r="F514" s="28">
        <v>6.83000000683</v>
      </c>
    </row>
    <row r="515" spans="1:6" ht="12.75">
      <c r="A515" s="30" t="s">
        <v>0</v>
      </c>
      <c r="B515" s="30">
        <v>13</v>
      </c>
      <c r="C515" s="5">
        <v>1983</v>
      </c>
      <c r="D515" s="5">
        <v>7</v>
      </c>
      <c r="E515" s="28">
        <v>0.03170154309</v>
      </c>
      <c r="F515" s="28">
        <v>5.08999999491</v>
      </c>
    </row>
    <row r="516" spans="1:6" ht="12.75">
      <c r="A516" s="30" t="s">
        <v>0</v>
      </c>
      <c r="B516" s="30">
        <v>13</v>
      </c>
      <c r="C516" s="5">
        <v>1983</v>
      </c>
      <c r="D516" s="5">
        <v>8</v>
      </c>
      <c r="E516" s="28">
        <v>0.02380952502</v>
      </c>
      <c r="F516" s="28">
        <v>4.14</v>
      </c>
    </row>
    <row r="517" spans="1:6" ht="12.75">
      <c r="A517" s="30" t="s">
        <v>0</v>
      </c>
      <c r="B517" s="30">
        <v>13</v>
      </c>
      <c r="C517" s="5">
        <v>1983</v>
      </c>
      <c r="D517" s="5">
        <v>9</v>
      </c>
      <c r="E517" s="28">
        <v>0.05322529134</v>
      </c>
      <c r="F517" s="28">
        <v>4.77</v>
      </c>
    </row>
    <row r="518" spans="1:6" ht="12.75">
      <c r="A518" s="30" t="s">
        <v>0</v>
      </c>
      <c r="B518" s="30">
        <v>13</v>
      </c>
      <c r="C518" s="5">
        <v>1983</v>
      </c>
      <c r="D518" s="5">
        <v>10</v>
      </c>
      <c r="E518" s="28">
        <v>0.07149321144</v>
      </c>
      <c r="F518" s="28">
        <v>6.3199999936800015</v>
      </c>
    </row>
    <row r="519" spans="1:6" ht="12.75">
      <c r="A519" s="30" t="s">
        <v>0</v>
      </c>
      <c r="B519" s="30">
        <v>13</v>
      </c>
      <c r="C519" s="5">
        <v>1983</v>
      </c>
      <c r="D519" s="5">
        <v>11</v>
      </c>
      <c r="E519" s="28">
        <v>0.0113856756</v>
      </c>
      <c r="F519" s="28">
        <v>5.2</v>
      </c>
    </row>
    <row r="520" spans="1:6" ht="12.75">
      <c r="A520" s="30" t="s">
        <v>0</v>
      </c>
      <c r="B520" s="30">
        <v>13</v>
      </c>
      <c r="C520" s="5">
        <v>1983</v>
      </c>
      <c r="D520" s="5">
        <v>12</v>
      </c>
      <c r="E520" s="28">
        <v>0.01731768988</v>
      </c>
      <c r="F520" s="28">
        <v>4.93</v>
      </c>
    </row>
    <row r="521" spans="1:6" ht="12.75">
      <c r="A521" s="30" t="s">
        <v>0</v>
      </c>
      <c r="B521" s="30">
        <v>13</v>
      </c>
      <c r="C521" s="5">
        <v>1984</v>
      </c>
      <c r="D521" s="5">
        <v>1</v>
      </c>
      <c r="E521" s="28">
        <v>0.05109639405</v>
      </c>
      <c r="F521" s="28">
        <v>8.97</v>
      </c>
    </row>
    <row r="522" spans="1:6" ht="12.75">
      <c r="A522" s="30" t="s">
        <v>0</v>
      </c>
      <c r="B522" s="30">
        <v>13</v>
      </c>
      <c r="C522" s="5">
        <v>1984</v>
      </c>
      <c r="D522" s="5">
        <v>2</v>
      </c>
      <c r="E522" s="28">
        <v>0.08560327335</v>
      </c>
      <c r="F522" s="28">
        <v>8.049999991950001</v>
      </c>
    </row>
    <row r="523" spans="1:6" ht="12.75">
      <c r="A523" s="30" t="s">
        <v>0</v>
      </c>
      <c r="B523" s="30">
        <v>13</v>
      </c>
      <c r="C523" s="5">
        <v>1984</v>
      </c>
      <c r="D523" s="5">
        <v>3</v>
      </c>
      <c r="E523" s="28">
        <v>0.0634316319</v>
      </c>
      <c r="F523" s="28">
        <v>11.83</v>
      </c>
    </row>
    <row r="524" spans="1:6" ht="12.75">
      <c r="A524" s="30" t="s">
        <v>0</v>
      </c>
      <c r="B524" s="30">
        <v>13</v>
      </c>
      <c r="C524" s="5">
        <v>1984</v>
      </c>
      <c r="D524" s="5">
        <v>4</v>
      </c>
      <c r="E524" s="28">
        <v>0.10999725412</v>
      </c>
      <c r="F524" s="28">
        <v>19.24</v>
      </c>
    </row>
    <row r="525" spans="1:6" ht="12.75">
      <c r="A525" s="30" t="s">
        <v>0</v>
      </c>
      <c r="B525" s="30">
        <v>13</v>
      </c>
      <c r="C525" s="5">
        <v>1984</v>
      </c>
      <c r="D525" s="5">
        <v>5</v>
      </c>
      <c r="E525" s="28">
        <v>0.13650879949</v>
      </c>
      <c r="F525" s="28">
        <v>21.489999978510003</v>
      </c>
    </row>
    <row r="526" spans="1:6" ht="12.75">
      <c r="A526" s="30" t="s">
        <v>0</v>
      </c>
      <c r="B526" s="30">
        <v>13</v>
      </c>
      <c r="C526" s="5">
        <v>1984</v>
      </c>
      <c r="D526" s="5">
        <v>6</v>
      </c>
      <c r="E526" s="28">
        <v>0.12032257248</v>
      </c>
      <c r="F526" s="28">
        <v>14.190000014190002</v>
      </c>
    </row>
    <row r="527" spans="1:6" ht="12.75">
      <c r="A527" s="30" t="s">
        <v>0</v>
      </c>
      <c r="B527" s="30">
        <v>13</v>
      </c>
      <c r="C527" s="5">
        <v>1984</v>
      </c>
      <c r="D527" s="5">
        <v>7</v>
      </c>
      <c r="E527" s="28">
        <v>0.0531079199</v>
      </c>
      <c r="F527" s="28">
        <v>4.900000004900001</v>
      </c>
    </row>
    <row r="528" spans="1:6" ht="12.75">
      <c r="A528" s="30" t="s">
        <v>0</v>
      </c>
      <c r="B528" s="30">
        <v>13</v>
      </c>
      <c r="C528" s="5">
        <v>1984</v>
      </c>
      <c r="D528" s="5">
        <v>8</v>
      </c>
      <c r="E528" s="28">
        <v>0.04862656071</v>
      </c>
      <c r="F528" s="28">
        <v>4.41</v>
      </c>
    </row>
    <row r="529" spans="1:6" ht="12.75">
      <c r="A529" s="30" t="s">
        <v>0</v>
      </c>
      <c r="B529" s="30">
        <v>13</v>
      </c>
      <c r="C529" s="5">
        <v>1984</v>
      </c>
      <c r="D529" s="5">
        <v>9</v>
      </c>
      <c r="E529" s="28">
        <v>0.04329124119</v>
      </c>
      <c r="F529" s="28">
        <v>3.92999999607</v>
      </c>
    </row>
    <row r="530" spans="1:6" ht="12.75">
      <c r="A530" s="30" t="s">
        <v>0</v>
      </c>
      <c r="B530" s="30">
        <v>13</v>
      </c>
      <c r="C530" s="5">
        <v>1984</v>
      </c>
      <c r="D530" s="5">
        <v>10</v>
      </c>
      <c r="E530" s="28">
        <v>0.024478146</v>
      </c>
      <c r="F530" s="28">
        <v>5.88</v>
      </c>
    </row>
    <row r="531" spans="1:6" ht="12.75">
      <c r="A531" s="30" t="s">
        <v>0</v>
      </c>
      <c r="B531" s="30">
        <v>13</v>
      </c>
      <c r="C531" s="5">
        <v>1984</v>
      </c>
      <c r="D531" s="5">
        <v>11</v>
      </c>
      <c r="E531" s="28">
        <v>0.03888785316</v>
      </c>
      <c r="F531" s="28">
        <v>12.84</v>
      </c>
    </row>
    <row r="532" spans="1:6" ht="12.75">
      <c r="A532" s="30" t="s">
        <v>0</v>
      </c>
      <c r="B532" s="30">
        <v>13</v>
      </c>
      <c r="C532" s="5">
        <v>1984</v>
      </c>
      <c r="D532" s="5">
        <v>12</v>
      </c>
      <c r="E532" s="28">
        <v>0.09852337803</v>
      </c>
      <c r="F532" s="28">
        <v>12.790000012790001</v>
      </c>
    </row>
    <row r="533" spans="1:6" ht="12.75">
      <c r="A533" s="30" t="s">
        <v>0</v>
      </c>
      <c r="B533" s="30">
        <v>13</v>
      </c>
      <c r="C533" s="5">
        <v>1985</v>
      </c>
      <c r="D533" s="5">
        <v>1</v>
      </c>
      <c r="E533" s="28">
        <v>0.1116356813</v>
      </c>
      <c r="F533" s="28">
        <v>14.2999999857</v>
      </c>
    </row>
    <row r="534" spans="1:6" ht="12.75">
      <c r="A534" s="30" t="s">
        <v>0</v>
      </c>
      <c r="B534" s="30">
        <v>13</v>
      </c>
      <c r="C534" s="5">
        <v>1985</v>
      </c>
      <c r="D534" s="5">
        <v>2</v>
      </c>
      <c r="E534" s="28">
        <v>0.12032584395</v>
      </c>
      <c r="F534" s="28">
        <v>15.270000030539999</v>
      </c>
    </row>
    <row r="535" spans="1:6" ht="12.75">
      <c r="A535" s="30" t="s">
        <v>0</v>
      </c>
      <c r="B535" s="30">
        <v>13</v>
      </c>
      <c r="C535" s="5">
        <v>1985</v>
      </c>
      <c r="D535" s="5">
        <v>3</v>
      </c>
      <c r="E535" s="28">
        <v>0.08211749247</v>
      </c>
      <c r="F535" s="28">
        <v>12.089999987910002</v>
      </c>
    </row>
    <row r="536" spans="1:6" ht="12.75">
      <c r="A536" s="30" t="s">
        <v>0</v>
      </c>
      <c r="B536" s="30">
        <v>13</v>
      </c>
      <c r="C536" s="5">
        <v>1985</v>
      </c>
      <c r="D536" s="5">
        <v>4</v>
      </c>
      <c r="E536" s="28">
        <v>0.10205963635</v>
      </c>
      <c r="F536" s="28">
        <v>12.95</v>
      </c>
    </row>
    <row r="537" spans="1:6" ht="12.75">
      <c r="A537" s="30" t="s">
        <v>0</v>
      </c>
      <c r="B537" s="30">
        <v>13</v>
      </c>
      <c r="C537" s="5">
        <v>1985</v>
      </c>
      <c r="D537" s="5">
        <v>5</v>
      </c>
      <c r="E537" s="28">
        <v>0.05841041934</v>
      </c>
      <c r="F537" s="28">
        <v>7.14</v>
      </c>
    </row>
    <row r="538" spans="1:6" ht="12.75">
      <c r="A538" s="30" t="s">
        <v>0</v>
      </c>
      <c r="B538" s="30">
        <v>13</v>
      </c>
      <c r="C538" s="5">
        <v>1985</v>
      </c>
      <c r="D538" s="5">
        <v>6</v>
      </c>
      <c r="E538" s="28">
        <v>0.0314169523</v>
      </c>
      <c r="F538" s="28">
        <v>3.58</v>
      </c>
    </row>
    <row r="539" spans="1:6" ht="12.75">
      <c r="A539" s="30" t="s">
        <v>0</v>
      </c>
      <c r="B539" s="30">
        <v>13</v>
      </c>
      <c r="C539" s="5">
        <v>1985</v>
      </c>
      <c r="D539" s="5">
        <v>7</v>
      </c>
      <c r="E539" s="28">
        <v>0.05363269972</v>
      </c>
      <c r="F539" s="28">
        <v>5.48</v>
      </c>
    </row>
    <row r="540" spans="1:6" ht="12.75">
      <c r="A540" s="30" t="s">
        <v>0</v>
      </c>
      <c r="B540" s="30">
        <v>13</v>
      </c>
      <c r="C540" s="5">
        <v>1985</v>
      </c>
      <c r="D540" s="5">
        <v>8</v>
      </c>
      <c r="E540" s="28">
        <v>0.0648125397</v>
      </c>
      <c r="F540" s="28">
        <v>5.7</v>
      </c>
    </row>
    <row r="541" spans="1:6" ht="12.75">
      <c r="A541" s="30" t="s">
        <v>0</v>
      </c>
      <c r="B541" s="30">
        <v>13</v>
      </c>
      <c r="C541" s="5">
        <v>1985</v>
      </c>
      <c r="D541" s="5">
        <v>9</v>
      </c>
      <c r="E541" s="28">
        <v>0.09934707566</v>
      </c>
      <c r="F541" s="28">
        <v>8.25999999174</v>
      </c>
    </row>
    <row r="542" spans="1:6" ht="12.75">
      <c r="A542" s="30" t="s">
        <v>0</v>
      </c>
      <c r="B542" s="30">
        <v>13</v>
      </c>
      <c r="C542" s="5">
        <v>1985</v>
      </c>
      <c r="D542" s="5">
        <v>10</v>
      </c>
      <c r="E542" s="28">
        <v>0.05898442086</v>
      </c>
      <c r="F542" s="28">
        <v>5.38</v>
      </c>
    </row>
    <row r="543" spans="1:6" ht="12.75">
      <c r="A543" s="30" t="s">
        <v>0</v>
      </c>
      <c r="B543" s="30">
        <v>13</v>
      </c>
      <c r="C543" s="5">
        <v>1985</v>
      </c>
      <c r="D543" s="5">
        <v>11</v>
      </c>
      <c r="E543" s="28">
        <v>0.0104201118</v>
      </c>
      <c r="F543" s="28">
        <v>3.1499999968499997</v>
      </c>
    </row>
    <row r="544" spans="1:6" ht="12.75">
      <c r="A544" s="30" t="s">
        <v>0</v>
      </c>
      <c r="B544" s="30">
        <v>13</v>
      </c>
      <c r="C544" s="5">
        <v>1985</v>
      </c>
      <c r="D544" s="5">
        <v>12</v>
      </c>
      <c r="E544" s="28">
        <v>0.01471460004</v>
      </c>
      <c r="F544" s="28">
        <v>4.74000000474</v>
      </c>
    </row>
    <row r="545" spans="1:6" ht="12.75">
      <c r="A545" s="30" t="s">
        <v>0</v>
      </c>
      <c r="B545" s="30">
        <v>13</v>
      </c>
      <c r="C545" s="5">
        <v>1986</v>
      </c>
      <c r="D545" s="5">
        <v>1</v>
      </c>
      <c r="E545" s="28">
        <v>0.03386818358</v>
      </c>
      <c r="F545" s="28">
        <v>6.86</v>
      </c>
    </row>
    <row r="546" spans="1:6" ht="12.75">
      <c r="A546" s="30" t="s">
        <v>0</v>
      </c>
      <c r="B546" s="30">
        <v>13</v>
      </c>
      <c r="C546" s="5">
        <v>1986</v>
      </c>
      <c r="D546" s="5">
        <v>2</v>
      </c>
      <c r="E546" s="28">
        <v>0.09047708208</v>
      </c>
      <c r="F546" s="28">
        <v>11.87999998812</v>
      </c>
    </row>
    <row r="547" spans="1:6" ht="12.75">
      <c r="A547" s="30" t="s">
        <v>0</v>
      </c>
      <c r="B547" s="30">
        <v>13</v>
      </c>
      <c r="C547" s="5">
        <v>1986</v>
      </c>
      <c r="D547" s="5">
        <v>3</v>
      </c>
      <c r="E547" s="28">
        <v>0.08050605078</v>
      </c>
      <c r="F547" s="28">
        <v>11.03000002206</v>
      </c>
    </row>
    <row r="548" spans="1:6" ht="12.75">
      <c r="A548" s="30" t="s">
        <v>0</v>
      </c>
      <c r="B548" s="30">
        <v>13</v>
      </c>
      <c r="C548" s="5">
        <v>1986</v>
      </c>
      <c r="D548" s="5">
        <v>4</v>
      </c>
      <c r="E548" s="28">
        <v>0.0852831595</v>
      </c>
      <c r="F548" s="28">
        <v>13.31</v>
      </c>
    </row>
    <row r="549" spans="1:6" ht="12.75">
      <c r="A549" s="30" t="s">
        <v>0</v>
      </c>
      <c r="B549" s="30">
        <v>13</v>
      </c>
      <c r="C549" s="5">
        <v>1986</v>
      </c>
      <c r="D549" s="5">
        <v>5</v>
      </c>
      <c r="E549" s="28">
        <v>0.0588756318</v>
      </c>
      <c r="F549" s="28">
        <v>12.27</v>
      </c>
    </row>
    <row r="550" spans="1:6" ht="12.75">
      <c r="A550" s="30" t="s">
        <v>0</v>
      </c>
      <c r="B550" s="30">
        <v>13</v>
      </c>
      <c r="C550" s="5">
        <v>1986</v>
      </c>
      <c r="D550" s="5">
        <v>6</v>
      </c>
      <c r="E550" s="28">
        <v>0.02960688777</v>
      </c>
      <c r="F550" s="28">
        <v>4.19</v>
      </c>
    </row>
    <row r="551" spans="1:6" ht="12.75">
      <c r="A551" s="30" t="s">
        <v>0</v>
      </c>
      <c r="B551" s="30">
        <v>13</v>
      </c>
      <c r="C551" s="5">
        <v>1986</v>
      </c>
      <c r="D551" s="5">
        <v>7</v>
      </c>
      <c r="E551" s="28">
        <v>0.04223413881</v>
      </c>
      <c r="F551" s="28">
        <v>5.1899999896199995</v>
      </c>
    </row>
    <row r="552" spans="1:6" ht="12.75">
      <c r="A552" s="30" t="s">
        <v>0</v>
      </c>
      <c r="B552" s="30">
        <v>13</v>
      </c>
      <c r="C552" s="5">
        <v>1986</v>
      </c>
      <c r="D552" s="5">
        <v>8</v>
      </c>
      <c r="E552" s="28">
        <v>0.05020183629</v>
      </c>
      <c r="F552" s="28">
        <v>5.1300000051299985</v>
      </c>
    </row>
    <row r="553" spans="1:6" ht="12.75">
      <c r="A553" s="30" t="s">
        <v>0</v>
      </c>
      <c r="B553" s="30">
        <v>13</v>
      </c>
      <c r="C553" s="5">
        <v>1986</v>
      </c>
      <c r="D553" s="5">
        <v>9</v>
      </c>
      <c r="E553" s="28">
        <v>0.03375342784</v>
      </c>
      <c r="F553" s="28">
        <v>7.04</v>
      </c>
    </row>
    <row r="554" spans="1:6" ht="12.75">
      <c r="A554" s="30" t="s">
        <v>0</v>
      </c>
      <c r="B554" s="30">
        <v>13</v>
      </c>
      <c r="C554" s="5">
        <v>1986</v>
      </c>
      <c r="D554" s="5">
        <v>10</v>
      </c>
      <c r="E554" s="28">
        <v>0.0097966821</v>
      </c>
      <c r="F554" s="28">
        <v>3.44999999655</v>
      </c>
    </row>
    <row r="555" spans="1:6" ht="12.75">
      <c r="A555" s="30" t="s">
        <v>0</v>
      </c>
      <c r="B555" s="30">
        <v>13</v>
      </c>
      <c r="C555" s="5">
        <v>1986</v>
      </c>
      <c r="D555" s="5">
        <v>11</v>
      </c>
      <c r="E555" s="28">
        <v>0.01914036597</v>
      </c>
      <c r="F555" s="28">
        <v>3.87</v>
      </c>
    </row>
    <row r="556" spans="1:6" ht="12.75">
      <c r="A556" s="30" t="s">
        <v>0</v>
      </c>
      <c r="B556" s="30">
        <v>13</v>
      </c>
      <c r="C556" s="5">
        <v>1986</v>
      </c>
      <c r="D556" s="5">
        <v>12</v>
      </c>
      <c r="E556" s="28">
        <v>0.01065319263</v>
      </c>
      <c r="F556" s="28">
        <v>4.91000000491</v>
      </c>
    </row>
    <row r="557" spans="1:6" ht="12.75">
      <c r="A557" s="30" t="s">
        <v>0</v>
      </c>
      <c r="B557" s="30">
        <v>13</v>
      </c>
      <c r="C557" s="5">
        <v>1987</v>
      </c>
      <c r="D557" s="5">
        <v>1</v>
      </c>
      <c r="E557" s="28">
        <v>0.02647632636</v>
      </c>
      <c r="F557" s="28">
        <v>5.939999994059999</v>
      </c>
    </row>
    <row r="558" spans="1:6" ht="12.75">
      <c r="A558" s="30" t="s">
        <v>0</v>
      </c>
      <c r="B558" s="30">
        <v>13</v>
      </c>
      <c r="C558" s="5">
        <v>1987</v>
      </c>
      <c r="D558" s="5">
        <v>2</v>
      </c>
      <c r="E558" s="28">
        <v>0.06477689001</v>
      </c>
      <c r="F558" s="28">
        <v>12.39</v>
      </c>
    </row>
    <row r="559" spans="1:6" ht="12.75">
      <c r="A559" s="30" t="s">
        <v>0</v>
      </c>
      <c r="B559" s="30">
        <v>13</v>
      </c>
      <c r="C559" s="5">
        <v>1987</v>
      </c>
      <c r="D559" s="5">
        <v>3</v>
      </c>
      <c r="E559" s="28">
        <v>0.08770227975</v>
      </c>
      <c r="F559" s="28">
        <v>10.05</v>
      </c>
    </row>
    <row r="560" spans="1:6" ht="12.75">
      <c r="A560" s="30" t="s">
        <v>0</v>
      </c>
      <c r="B560" s="30">
        <v>13</v>
      </c>
      <c r="C560" s="5">
        <v>1987</v>
      </c>
      <c r="D560" s="5">
        <v>4</v>
      </c>
      <c r="E560" s="28">
        <v>0.05353522438</v>
      </c>
      <c r="F560" s="28">
        <v>11.329999988670002</v>
      </c>
    </row>
    <row r="561" spans="1:6" ht="12.75">
      <c r="A561" s="30" t="s">
        <v>0</v>
      </c>
      <c r="B561" s="30">
        <v>13</v>
      </c>
      <c r="C561" s="5">
        <v>1987</v>
      </c>
      <c r="D561" s="5">
        <v>5</v>
      </c>
      <c r="E561" s="28">
        <v>0.03389366704</v>
      </c>
      <c r="F561" s="28">
        <v>6.32</v>
      </c>
    </row>
    <row r="562" spans="1:6" ht="12.75">
      <c r="A562" s="30" t="s">
        <v>0</v>
      </c>
      <c r="B562" s="30">
        <v>13</v>
      </c>
      <c r="C562" s="5">
        <v>1987</v>
      </c>
      <c r="D562" s="5">
        <v>6</v>
      </c>
      <c r="E562" s="28">
        <v>0.0256346944</v>
      </c>
      <c r="F562" s="28">
        <v>4.48000000448</v>
      </c>
    </row>
    <row r="563" spans="1:6" ht="12.75">
      <c r="A563" s="30" t="s">
        <v>0</v>
      </c>
      <c r="B563" s="30">
        <v>13</v>
      </c>
      <c r="C563" s="5">
        <v>1987</v>
      </c>
      <c r="D563" s="5">
        <v>7</v>
      </c>
      <c r="E563" s="28">
        <v>0.01832053977</v>
      </c>
      <c r="F563" s="28">
        <v>3.50999999649</v>
      </c>
    </row>
    <row r="564" spans="1:6" ht="12.75">
      <c r="A564" s="30" t="s">
        <v>0</v>
      </c>
      <c r="B564" s="30">
        <v>13</v>
      </c>
      <c r="C564" s="5">
        <v>1987</v>
      </c>
      <c r="D564" s="5">
        <v>8</v>
      </c>
      <c r="E564" s="28">
        <v>0.03317898396</v>
      </c>
      <c r="F564" s="28">
        <v>2.7599999972399996</v>
      </c>
    </row>
    <row r="565" spans="1:6" ht="12.75">
      <c r="A565" s="30" t="s">
        <v>0</v>
      </c>
      <c r="B565" s="30">
        <v>13</v>
      </c>
      <c r="C565" s="5">
        <v>1987</v>
      </c>
      <c r="D565" s="5">
        <v>9</v>
      </c>
      <c r="E565" s="28">
        <v>0.01610696772</v>
      </c>
      <c r="F565" s="28">
        <v>2.61000000261</v>
      </c>
    </row>
    <row r="566" spans="1:6" ht="12.75">
      <c r="A566" s="30" t="s">
        <v>0</v>
      </c>
      <c r="B566" s="30">
        <v>13</v>
      </c>
      <c r="C566" s="5">
        <v>1987</v>
      </c>
      <c r="D566" s="5">
        <v>10</v>
      </c>
      <c r="E566" s="28">
        <v>0.00692424429</v>
      </c>
      <c r="F566" s="28">
        <v>2.49</v>
      </c>
    </row>
    <row r="567" spans="1:6" ht="12.75">
      <c r="A567" s="30" t="s">
        <v>0</v>
      </c>
      <c r="B567" s="30">
        <v>13</v>
      </c>
      <c r="C567" s="5">
        <v>1987</v>
      </c>
      <c r="D567" s="5">
        <v>11</v>
      </c>
      <c r="E567" s="28">
        <v>0.01240267469</v>
      </c>
      <c r="F567" s="28">
        <v>3.70999999258</v>
      </c>
    </row>
    <row r="568" spans="1:6" ht="12.75">
      <c r="A568" s="30" t="s">
        <v>0</v>
      </c>
      <c r="B568" s="30">
        <v>13</v>
      </c>
      <c r="C568" s="5">
        <v>1987</v>
      </c>
      <c r="D568" s="5">
        <v>12</v>
      </c>
      <c r="E568" s="28">
        <v>0.0185810247</v>
      </c>
      <c r="F568" s="28">
        <v>9.45000000945</v>
      </c>
    </row>
    <row r="569" spans="1:6" ht="12.75">
      <c r="A569" s="30" t="s">
        <v>0</v>
      </c>
      <c r="B569" s="30">
        <v>13</v>
      </c>
      <c r="C569" s="5">
        <v>1988</v>
      </c>
      <c r="D569" s="5">
        <v>1</v>
      </c>
      <c r="E569" s="28">
        <v>0.0405636415</v>
      </c>
      <c r="F569" s="28">
        <v>10.74999998925</v>
      </c>
    </row>
    <row r="570" spans="1:6" ht="12.75">
      <c r="A570" s="30" t="s">
        <v>0</v>
      </c>
      <c r="B570" s="30">
        <v>13</v>
      </c>
      <c r="C570" s="5">
        <v>1988</v>
      </c>
      <c r="D570" s="5">
        <v>2</v>
      </c>
      <c r="E570" s="28">
        <v>0.08942637888</v>
      </c>
      <c r="F570" s="28">
        <v>9.119999981760001</v>
      </c>
    </row>
    <row r="571" spans="1:6" ht="12.75">
      <c r="A571" s="30" t="s">
        <v>0</v>
      </c>
      <c r="B571" s="30">
        <v>13</v>
      </c>
      <c r="C571" s="5">
        <v>1988</v>
      </c>
      <c r="D571" s="5">
        <v>3</v>
      </c>
      <c r="E571" s="28">
        <v>0.0419897076</v>
      </c>
      <c r="F571" s="28">
        <v>4.080000008159999</v>
      </c>
    </row>
    <row r="572" spans="1:6" ht="12.75">
      <c r="A572" s="30" t="s">
        <v>0</v>
      </c>
      <c r="B572" s="30">
        <v>13</v>
      </c>
      <c r="C572" s="5">
        <v>1988</v>
      </c>
      <c r="D572" s="5">
        <v>4</v>
      </c>
      <c r="E572" s="28">
        <v>0.05723596624</v>
      </c>
      <c r="F572" s="28">
        <v>12.79</v>
      </c>
    </row>
    <row r="573" spans="1:6" ht="12.75">
      <c r="A573" s="30" t="s">
        <v>0</v>
      </c>
      <c r="B573" s="30">
        <v>13</v>
      </c>
      <c r="C573" s="5">
        <v>1988</v>
      </c>
      <c r="D573" s="5">
        <v>5</v>
      </c>
      <c r="E573" s="28">
        <v>0.06239711016</v>
      </c>
      <c r="F573" s="28">
        <v>11.87999998812</v>
      </c>
    </row>
    <row r="574" spans="1:6" ht="12.75">
      <c r="A574" s="30" t="s">
        <v>0</v>
      </c>
      <c r="B574" s="30">
        <v>13</v>
      </c>
      <c r="C574" s="5">
        <v>1988</v>
      </c>
      <c r="D574" s="5">
        <v>6</v>
      </c>
      <c r="E574" s="28">
        <v>0.03228667758</v>
      </c>
      <c r="F574" s="28">
        <v>7.2200000072199995</v>
      </c>
    </row>
    <row r="575" spans="1:6" ht="12.75">
      <c r="A575" s="30" t="s">
        <v>0</v>
      </c>
      <c r="B575" s="30">
        <v>13</v>
      </c>
      <c r="C575" s="5">
        <v>1988</v>
      </c>
      <c r="D575" s="5">
        <v>7</v>
      </c>
      <c r="E575" s="28">
        <v>0.06000905632</v>
      </c>
      <c r="F575" s="28">
        <v>6.559999993439999</v>
      </c>
    </row>
    <row r="576" spans="1:6" ht="12.75">
      <c r="A576" s="30" t="s">
        <v>0</v>
      </c>
      <c r="B576" s="30">
        <v>13</v>
      </c>
      <c r="C576" s="5">
        <v>1988</v>
      </c>
      <c r="D576" s="5">
        <v>8</v>
      </c>
      <c r="E576" s="28">
        <v>0.02495049568</v>
      </c>
      <c r="F576" s="28">
        <v>2.3200000023199996</v>
      </c>
    </row>
    <row r="577" spans="1:6" ht="12.75">
      <c r="A577" s="30" t="s">
        <v>0</v>
      </c>
      <c r="B577" s="30">
        <v>13</v>
      </c>
      <c r="C577" s="5">
        <v>1988</v>
      </c>
      <c r="D577" s="5">
        <v>9</v>
      </c>
      <c r="E577" s="28">
        <v>0.0245108688</v>
      </c>
      <c r="F577" s="28">
        <v>2.2</v>
      </c>
    </row>
    <row r="578" spans="1:6" ht="12.75">
      <c r="A578" s="30" t="s">
        <v>0</v>
      </c>
      <c r="B578" s="30">
        <v>13</v>
      </c>
      <c r="C578" s="5">
        <v>1988</v>
      </c>
      <c r="D578" s="5">
        <v>10</v>
      </c>
      <c r="E578" s="28">
        <v>0.007928739</v>
      </c>
      <c r="F578" s="28">
        <v>2.25000000225</v>
      </c>
    </row>
    <row r="579" spans="1:6" ht="12.75">
      <c r="A579" s="30" t="s">
        <v>0</v>
      </c>
      <c r="B579" s="30">
        <v>13</v>
      </c>
      <c r="C579" s="5">
        <v>1988</v>
      </c>
      <c r="D579" s="5">
        <v>11</v>
      </c>
      <c r="E579" s="28">
        <v>0.0105903226</v>
      </c>
      <c r="F579" s="28">
        <v>2.2</v>
      </c>
    </row>
    <row r="580" spans="1:6" ht="12.75">
      <c r="A580" s="30" t="s">
        <v>0</v>
      </c>
      <c r="B580" s="30">
        <v>13</v>
      </c>
      <c r="C580" s="5">
        <v>1988</v>
      </c>
      <c r="D580" s="5">
        <v>12</v>
      </c>
      <c r="E580" s="28">
        <v>0.02433384385</v>
      </c>
      <c r="F580" s="28">
        <v>2.27</v>
      </c>
    </row>
    <row r="581" spans="1:6" ht="12.75">
      <c r="A581" s="30" t="s">
        <v>0</v>
      </c>
      <c r="B581" s="30">
        <v>13</v>
      </c>
      <c r="C581" s="5">
        <v>1989</v>
      </c>
      <c r="D581" s="5">
        <v>1</v>
      </c>
      <c r="E581" s="28">
        <v>0.0109725684</v>
      </c>
      <c r="F581" s="28">
        <v>1.1999999987999996</v>
      </c>
    </row>
    <row r="582" spans="1:6" ht="12.75">
      <c r="A582" s="30" t="s">
        <v>0</v>
      </c>
      <c r="B582" s="30">
        <v>13</v>
      </c>
      <c r="C582" s="5">
        <v>1989</v>
      </c>
      <c r="D582" s="5">
        <v>2</v>
      </c>
      <c r="E582" s="28">
        <v>0.0139915182</v>
      </c>
      <c r="F582" s="28">
        <v>6.5999999934</v>
      </c>
    </row>
    <row r="583" spans="1:6" ht="12.75">
      <c r="A583" s="30" t="s">
        <v>0</v>
      </c>
      <c r="B583" s="30">
        <v>13</v>
      </c>
      <c r="C583" s="5">
        <v>1989</v>
      </c>
      <c r="D583" s="5">
        <v>3</v>
      </c>
      <c r="E583" s="28">
        <v>0.01600000024</v>
      </c>
      <c r="F583" s="28">
        <v>2.23</v>
      </c>
    </row>
    <row r="584" spans="1:6" ht="12.75">
      <c r="A584" s="30" t="s">
        <v>0</v>
      </c>
      <c r="B584" s="30">
        <v>13</v>
      </c>
      <c r="C584" s="5">
        <v>1989</v>
      </c>
      <c r="D584" s="5">
        <v>4</v>
      </c>
      <c r="E584" s="28">
        <v>0.02999206855</v>
      </c>
      <c r="F584" s="28">
        <v>11.349999977300001</v>
      </c>
    </row>
    <row r="585" spans="1:6" ht="12.75">
      <c r="A585" s="30" t="s">
        <v>0</v>
      </c>
      <c r="B585" s="30">
        <v>13</v>
      </c>
      <c r="C585" s="5">
        <v>1989</v>
      </c>
      <c r="D585" s="5">
        <v>5</v>
      </c>
      <c r="E585" s="28">
        <v>0.01395795984</v>
      </c>
      <c r="F585" s="28">
        <v>4.84000000484</v>
      </c>
    </row>
    <row r="586" spans="1:6" ht="12.75">
      <c r="A586" s="30" t="s">
        <v>0</v>
      </c>
      <c r="B586" s="30">
        <v>13</v>
      </c>
      <c r="C586" s="5">
        <v>1989</v>
      </c>
      <c r="D586" s="5">
        <v>6</v>
      </c>
      <c r="E586" s="28">
        <v>0.03704133888</v>
      </c>
      <c r="F586" s="28">
        <v>4.479999995520001</v>
      </c>
    </row>
    <row r="587" spans="1:6" ht="12.75">
      <c r="A587" s="30" t="s">
        <v>0</v>
      </c>
      <c r="B587" s="30">
        <v>13</v>
      </c>
      <c r="C587" s="5">
        <v>1989</v>
      </c>
      <c r="D587" s="5">
        <v>7</v>
      </c>
      <c r="E587" s="28">
        <v>0.01720704755</v>
      </c>
      <c r="F587" s="28">
        <v>2.16999999783</v>
      </c>
    </row>
    <row r="588" spans="1:6" ht="12.75">
      <c r="A588" s="30" t="s">
        <v>0</v>
      </c>
      <c r="B588" s="30">
        <v>13</v>
      </c>
      <c r="C588" s="5">
        <v>1989</v>
      </c>
      <c r="D588" s="5">
        <v>8</v>
      </c>
      <c r="E588" s="28">
        <v>0.0245099088</v>
      </c>
      <c r="F588" s="28">
        <v>2.08</v>
      </c>
    </row>
    <row r="589" spans="1:6" ht="12.75">
      <c r="A589" s="30" t="s">
        <v>0</v>
      </c>
      <c r="B589" s="30">
        <v>13</v>
      </c>
      <c r="C589" s="5">
        <v>1989</v>
      </c>
      <c r="D589" s="5">
        <v>9</v>
      </c>
      <c r="E589" s="28">
        <v>0.00640722236</v>
      </c>
      <c r="F589" s="28">
        <v>1.95999999804</v>
      </c>
    </row>
    <row r="590" spans="1:6" ht="12.75">
      <c r="A590" s="30" t="s">
        <v>0</v>
      </c>
      <c r="B590" s="30">
        <v>13</v>
      </c>
      <c r="C590" s="5">
        <v>1989</v>
      </c>
      <c r="D590" s="5">
        <v>10</v>
      </c>
      <c r="E590" s="28">
        <v>0.020082694</v>
      </c>
      <c r="F590" s="28">
        <v>1.9999999979999998</v>
      </c>
    </row>
    <row r="591" spans="1:6" ht="12.75">
      <c r="A591" s="30" t="s">
        <v>0</v>
      </c>
      <c r="B591" s="30">
        <v>13</v>
      </c>
      <c r="C591" s="5">
        <v>1989</v>
      </c>
      <c r="D591" s="5">
        <v>11</v>
      </c>
      <c r="E591" s="28">
        <v>0.00457540125</v>
      </c>
      <c r="F591" s="28">
        <v>3.74999999625</v>
      </c>
    </row>
    <row r="592" spans="1:6" ht="12.75">
      <c r="A592" s="30" t="s">
        <v>0</v>
      </c>
      <c r="B592" s="30">
        <v>13</v>
      </c>
      <c r="C592" s="5">
        <v>1989</v>
      </c>
      <c r="D592" s="5">
        <v>12</v>
      </c>
      <c r="E592" s="28">
        <v>0.05955376519</v>
      </c>
      <c r="F592" s="28">
        <v>13.99</v>
      </c>
    </row>
    <row r="593" spans="1:6" ht="12.75">
      <c r="A593" s="30" t="s">
        <v>0</v>
      </c>
      <c r="B593" s="30">
        <v>13</v>
      </c>
      <c r="C593" s="5">
        <v>1990</v>
      </c>
      <c r="D593" s="5">
        <v>1</v>
      </c>
      <c r="E593" s="28">
        <v>0.04844768139</v>
      </c>
      <c r="F593" s="28">
        <v>5.690000005689999</v>
      </c>
    </row>
    <row r="594" spans="1:6" ht="12.75">
      <c r="A594" s="30" t="s">
        <v>0</v>
      </c>
      <c r="B594" s="30">
        <v>13</v>
      </c>
      <c r="C594" s="5">
        <v>1990</v>
      </c>
      <c r="D594" s="5">
        <v>2</v>
      </c>
      <c r="E594" s="28">
        <v>0.06361195456</v>
      </c>
      <c r="F594" s="28">
        <v>5.44</v>
      </c>
    </row>
    <row r="595" spans="1:6" ht="12.75">
      <c r="A595" s="30" t="s">
        <v>0</v>
      </c>
      <c r="B595" s="30">
        <v>13</v>
      </c>
      <c r="C595" s="5">
        <v>1990</v>
      </c>
      <c r="D595" s="5">
        <v>3</v>
      </c>
      <c r="E595" s="28">
        <v>0.04100622624</v>
      </c>
      <c r="F595" s="28">
        <v>3.3600000033599997</v>
      </c>
    </row>
    <row r="596" spans="1:6" ht="12.75">
      <c r="A596" s="30" t="s">
        <v>0</v>
      </c>
      <c r="B596" s="30">
        <v>13</v>
      </c>
      <c r="C596" s="5">
        <v>1990</v>
      </c>
      <c r="D596" s="5">
        <v>4</v>
      </c>
      <c r="E596" s="28">
        <v>0.01836422637</v>
      </c>
      <c r="F596" s="28">
        <v>3.99000000798</v>
      </c>
    </row>
    <row r="597" spans="1:6" ht="12.75">
      <c r="A597" s="30" t="s">
        <v>0</v>
      </c>
      <c r="B597" s="30">
        <v>13</v>
      </c>
      <c r="C597" s="5">
        <v>1990</v>
      </c>
      <c r="D597" s="5">
        <v>5</v>
      </c>
      <c r="E597" s="28">
        <v>0.01834942854</v>
      </c>
      <c r="F597" s="28">
        <v>3.3100000033100008</v>
      </c>
    </row>
    <row r="598" spans="1:6" ht="12.75">
      <c r="A598" s="30" t="s">
        <v>0</v>
      </c>
      <c r="B598" s="30">
        <v>13</v>
      </c>
      <c r="C598" s="5">
        <v>1990</v>
      </c>
      <c r="D598" s="5">
        <v>6</v>
      </c>
      <c r="E598" s="28">
        <v>0.01101295734</v>
      </c>
      <c r="F598" s="28">
        <v>1.8699999981300002</v>
      </c>
    </row>
    <row r="599" spans="1:6" ht="12.75">
      <c r="A599" s="30" t="s">
        <v>0</v>
      </c>
      <c r="B599" s="30">
        <v>13</v>
      </c>
      <c r="C599" s="5">
        <v>1990</v>
      </c>
      <c r="D599" s="5">
        <v>7</v>
      </c>
      <c r="E599" s="28">
        <v>0.01603498545</v>
      </c>
      <c r="F599" s="28">
        <v>1.65000000165</v>
      </c>
    </row>
    <row r="600" spans="1:6" ht="12.75">
      <c r="A600" s="30" t="s">
        <v>0</v>
      </c>
      <c r="B600" s="30">
        <v>13</v>
      </c>
      <c r="C600" s="5">
        <v>1990</v>
      </c>
      <c r="D600" s="5">
        <v>8</v>
      </c>
      <c r="E600" s="28">
        <v>0.00949438282</v>
      </c>
      <c r="F600" s="28">
        <v>1.69</v>
      </c>
    </row>
    <row r="601" spans="1:6" ht="12.75">
      <c r="A601" s="30" t="s">
        <v>0</v>
      </c>
      <c r="B601" s="30">
        <v>13</v>
      </c>
      <c r="C601" s="5">
        <v>1990</v>
      </c>
      <c r="D601" s="5">
        <v>9</v>
      </c>
      <c r="E601" s="28">
        <v>0.00825259449</v>
      </c>
      <c r="F601" s="28">
        <v>1.59</v>
      </c>
    </row>
    <row r="602" spans="1:6" ht="12.75">
      <c r="A602" s="30" t="s">
        <v>0</v>
      </c>
      <c r="B602" s="30">
        <v>13</v>
      </c>
      <c r="C602" s="5">
        <v>1990</v>
      </c>
      <c r="D602" s="5">
        <v>10</v>
      </c>
      <c r="E602" s="28">
        <v>0.00334543585</v>
      </c>
      <c r="F602" s="28">
        <v>1.6699999983299998</v>
      </c>
    </row>
    <row r="603" spans="1:6" ht="12.75">
      <c r="A603" s="30" t="s">
        <v>0</v>
      </c>
      <c r="B603" s="30">
        <v>13</v>
      </c>
      <c r="C603" s="5">
        <v>1990</v>
      </c>
      <c r="D603" s="5">
        <v>11</v>
      </c>
      <c r="E603" s="28">
        <v>0.00637265488</v>
      </c>
      <c r="F603" s="28">
        <v>2.32000000232</v>
      </c>
    </row>
    <row r="604" spans="1:6" ht="12.75">
      <c r="A604" s="30" t="s">
        <v>0</v>
      </c>
      <c r="B604" s="30">
        <v>13</v>
      </c>
      <c r="C604" s="5">
        <v>1990</v>
      </c>
      <c r="D604" s="5">
        <v>12</v>
      </c>
      <c r="E604" s="28">
        <v>0.0219913785</v>
      </c>
      <c r="F604" s="28">
        <v>7.65</v>
      </c>
    </row>
    <row r="605" spans="1:6" ht="12.75">
      <c r="A605" s="30" t="s">
        <v>0</v>
      </c>
      <c r="B605" s="30">
        <v>13</v>
      </c>
      <c r="C605" s="5">
        <v>1991</v>
      </c>
      <c r="D605" s="5">
        <v>1</v>
      </c>
      <c r="E605" s="28">
        <v>0.02598674232</v>
      </c>
      <c r="F605" s="28">
        <v>5.88</v>
      </c>
    </row>
    <row r="606" spans="1:6" ht="12.75">
      <c r="A606" s="30" t="s">
        <v>0</v>
      </c>
      <c r="B606" s="30">
        <v>13</v>
      </c>
      <c r="C606" s="5">
        <v>1991</v>
      </c>
      <c r="D606" s="5">
        <v>2</v>
      </c>
      <c r="E606" s="28">
        <v>0.0529910927</v>
      </c>
      <c r="F606" s="28">
        <v>11.899999976199998</v>
      </c>
    </row>
    <row r="607" spans="1:6" ht="12.75">
      <c r="A607" s="30" t="s">
        <v>0</v>
      </c>
      <c r="B607" s="30">
        <v>13</v>
      </c>
      <c r="C607" s="5">
        <v>1991</v>
      </c>
      <c r="D607" s="5">
        <v>3</v>
      </c>
      <c r="E607" s="28">
        <v>0.0930142548</v>
      </c>
      <c r="F607" s="28">
        <v>32.599999967399995</v>
      </c>
    </row>
    <row r="608" spans="1:6" ht="12.75">
      <c r="A608" s="30" t="s">
        <v>0</v>
      </c>
      <c r="B608" s="30">
        <v>13</v>
      </c>
      <c r="C608" s="5">
        <v>1991</v>
      </c>
      <c r="D608" s="5">
        <v>4</v>
      </c>
      <c r="E608" s="28">
        <v>0.10798478544</v>
      </c>
      <c r="F608" s="28">
        <v>21.280000042559998</v>
      </c>
    </row>
    <row r="609" spans="1:6" ht="12.75">
      <c r="A609" s="30" t="s">
        <v>0</v>
      </c>
      <c r="B609" s="30">
        <v>13</v>
      </c>
      <c r="C609" s="5">
        <v>1991</v>
      </c>
      <c r="D609" s="5">
        <v>5</v>
      </c>
      <c r="E609" s="28">
        <v>0.0789708634</v>
      </c>
      <c r="F609" s="28">
        <v>10.84</v>
      </c>
    </row>
    <row r="610" spans="1:6" ht="12.75">
      <c r="A610" s="30" t="s">
        <v>0</v>
      </c>
      <c r="B610" s="30">
        <v>13</v>
      </c>
      <c r="C610" s="5">
        <v>1991</v>
      </c>
      <c r="D610" s="5">
        <v>6</v>
      </c>
      <c r="E610" s="28">
        <v>0.0489935988</v>
      </c>
      <c r="F610" s="28">
        <v>7.650000015299999</v>
      </c>
    </row>
    <row r="611" spans="1:6" ht="12.75">
      <c r="A611" s="30" t="s">
        <v>0</v>
      </c>
      <c r="B611" s="30">
        <v>13</v>
      </c>
      <c r="C611" s="5">
        <v>1991</v>
      </c>
      <c r="D611" s="5">
        <v>7</v>
      </c>
      <c r="E611" s="28">
        <v>0.03099242081</v>
      </c>
      <c r="F611" s="28">
        <v>4.0899999959099995</v>
      </c>
    </row>
    <row r="612" spans="1:6" ht="12.75">
      <c r="A612" s="30" t="s">
        <v>0</v>
      </c>
      <c r="B612" s="30">
        <v>13</v>
      </c>
      <c r="C612" s="5">
        <v>1991</v>
      </c>
      <c r="D612" s="5">
        <v>8</v>
      </c>
      <c r="E612" s="28">
        <v>0.02300987539</v>
      </c>
      <c r="F612" s="28">
        <v>2.3300000023300003</v>
      </c>
    </row>
    <row r="613" spans="1:6" ht="12.75">
      <c r="A613" s="30" t="s">
        <v>0</v>
      </c>
      <c r="B613" s="30">
        <v>13</v>
      </c>
      <c r="C613" s="5">
        <v>1991</v>
      </c>
      <c r="D613" s="5">
        <v>9</v>
      </c>
      <c r="E613" s="28">
        <v>0.02001867272</v>
      </c>
      <c r="F613" s="28">
        <v>5.36000000536</v>
      </c>
    </row>
    <row r="614" spans="1:6" ht="12.75">
      <c r="A614" s="30" t="s">
        <v>0</v>
      </c>
      <c r="B614" s="30">
        <v>13</v>
      </c>
      <c r="C614" s="5">
        <v>1991</v>
      </c>
      <c r="D614" s="5">
        <v>10</v>
      </c>
      <c r="E614" s="28">
        <v>0.0059252226</v>
      </c>
      <c r="F614" s="28">
        <v>1.65000000165</v>
      </c>
    </row>
    <row r="615" spans="1:6" ht="12.75">
      <c r="A615" s="30" t="s">
        <v>0</v>
      </c>
      <c r="B615" s="30">
        <v>13</v>
      </c>
      <c r="C615" s="5">
        <v>1991</v>
      </c>
      <c r="D615" s="5">
        <v>11</v>
      </c>
      <c r="E615" s="28">
        <v>0.005785572</v>
      </c>
      <c r="F615" s="28">
        <v>2</v>
      </c>
    </row>
    <row r="616" spans="1:6" ht="12.75">
      <c r="A616" s="30" t="s">
        <v>0</v>
      </c>
      <c r="B616" s="30">
        <v>13</v>
      </c>
      <c r="C616" s="5">
        <v>1991</v>
      </c>
      <c r="D616" s="5">
        <v>12</v>
      </c>
      <c r="E616" s="28">
        <v>0.01824133437</v>
      </c>
      <c r="F616" s="28">
        <v>2.03000000203</v>
      </c>
    </row>
    <row r="617" spans="1:6" ht="12.75">
      <c r="A617" s="30" t="s">
        <v>0</v>
      </c>
      <c r="B617" s="30">
        <v>13</v>
      </c>
      <c r="C617" s="5">
        <v>1992</v>
      </c>
      <c r="D617" s="5">
        <v>1</v>
      </c>
      <c r="E617" s="28">
        <v>0.01390895975</v>
      </c>
      <c r="F617" s="28">
        <v>1.75</v>
      </c>
    </row>
    <row r="618" spans="1:6" ht="12.75">
      <c r="A618" s="30" t="s">
        <v>0</v>
      </c>
      <c r="B618" s="30">
        <v>13</v>
      </c>
      <c r="C618" s="5">
        <v>1992</v>
      </c>
      <c r="D618" s="5">
        <v>2</v>
      </c>
      <c r="E618" s="28">
        <v>0.00919921875</v>
      </c>
      <c r="F618" s="28">
        <v>1.57</v>
      </c>
    </row>
    <row r="619" spans="1:6" ht="12.75">
      <c r="A619" s="30" t="s">
        <v>0</v>
      </c>
      <c r="B619" s="30">
        <v>13</v>
      </c>
      <c r="C619" s="5">
        <v>1992</v>
      </c>
      <c r="D619" s="5">
        <v>3</v>
      </c>
      <c r="E619" s="28">
        <v>0.00885518608</v>
      </c>
      <c r="F619" s="28">
        <v>1.81000000362</v>
      </c>
    </row>
    <row r="620" spans="1:6" ht="12.75">
      <c r="A620" s="30" t="s">
        <v>0</v>
      </c>
      <c r="B620" s="30">
        <v>13</v>
      </c>
      <c r="C620" s="5">
        <v>1992</v>
      </c>
      <c r="D620" s="5">
        <v>4</v>
      </c>
      <c r="E620" s="28">
        <v>0.00958870336</v>
      </c>
      <c r="F620" s="28">
        <v>2.84</v>
      </c>
    </row>
    <row r="621" spans="1:6" ht="12.75">
      <c r="A621" s="30" t="s">
        <v>0</v>
      </c>
      <c r="B621" s="30">
        <v>13</v>
      </c>
      <c r="C621" s="5">
        <v>1992</v>
      </c>
      <c r="D621" s="5">
        <v>5</v>
      </c>
      <c r="E621" s="28">
        <v>0.00420147456</v>
      </c>
      <c r="F621" s="28">
        <v>2.28000000228</v>
      </c>
    </row>
    <row r="622" spans="1:6" ht="12.75">
      <c r="A622" s="30" t="s">
        <v>0</v>
      </c>
      <c r="B622" s="30">
        <v>13</v>
      </c>
      <c r="C622" s="5">
        <v>1992</v>
      </c>
      <c r="D622" s="5">
        <v>6</v>
      </c>
      <c r="E622" s="28">
        <v>0.00761437392</v>
      </c>
      <c r="F622" s="28">
        <v>3.39000000339</v>
      </c>
    </row>
    <row r="623" spans="1:6" ht="12.75">
      <c r="A623" s="30" t="s">
        <v>0</v>
      </c>
      <c r="B623" s="30">
        <v>13</v>
      </c>
      <c r="C623" s="5">
        <v>1992</v>
      </c>
      <c r="D623" s="5">
        <v>7</v>
      </c>
      <c r="E623" s="28">
        <v>0.01078476072</v>
      </c>
      <c r="F623" s="28">
        <v>1.83999999816</v>
      </c>
    </row>
    <row r="624" spans="1:6" ht="12.75">
      <c r="A624" s="30" t="s">
        <v>0</v>
      </c>
      <c r="B624" s="30">
        <v>13</v>
      </c>
      <c r="C624" s="5">
        <v>1992</v>
      </c>
      <c r="D624" s="5">
        <v>8</v>
      </c>
      <c r="E624" s="28">
        <v>0.0061580673</v>
      </c>
      <c r="F624" s="28">
        <v>1.6499999983500002</v>
      </c>
    </row>
    <row r="625" spans="1:6" ht="12.75">
      <c r="A625" s="30" t="s">
        <v>0</v>
      </c>
      <c r="B625" s="30">
        <v>13</v>
      </c>
      <c r="C625" s="5">
        <v>1992</v>
      </c>
      <c r="D625" s="5">
        <v>9</v>
      </c>
      <c r="E625" s="28">
        <v>0.0092485552</v>
      </c>
      <c r="F625" s="28">
        <v>1.6</v>
      </c>
    </row>
    <row r="626" spans="1:6" ht="12.75">
      <c r="A626" s="30" t="s">
        <v>0</v>
      </c>
      <c r="B626" s="30">
        <v>13</v>
      </c>
      <c r="C626" s="5">
        <v>1992</v>
      </c>
      <c r="D626" s="5">
        <v>10</v>
      </c>
      <c r="E626" s="28">
        <v>0.01082651346</v>
      </c>
      <c r="F626" s="28">
        <v>3.77999999622</v>
      </c>
    </row>
    <row r="627" spans="1:6" ht="12.75">
      <c r="A627" s="30" t="s">
        <v>0</v>
      </c>
      <c r="B627" s="30">
        <v>13</v>
      </c>
      <c r="C627" s="5">
        <v>1992</v>
      </c>
      <c r="D627" s="5">
        <v>11</v>
      </c>
      <c r="E627" s="28">
        <v>0.05367679488</v>
      </c>
      <c r="F627" s="28">
        <v>5.91</v>
      </c>
    </row>
    <row r="628" spans="1:6" ht="12.75">
      <c r="A628" s="30" t="s">
        <v>0</v>
      </c>
      <c r="B628" s="30">
        <v>13</v>
      </c>
      <c r="C628" s="5">
        <v>1992</v>
      </c>
      <c r="D628" s="5">
        <v>12</v>
      </c>
      <c r="E628" s="28">
        <v>0.032942693</v>
      </c>
      <c r="F628" s="28">
        <v>6.999999992999999</v>
      </c>
    </row>
    <row r="629" spans="1:6" ht="12.75">
      <c r="A629" s="30" t="s">
        <v>0</v>
      </c>
      <c r="B629" s="30">
        <v>13</v>
      </c>
      <c r="C629" s="5">
        <v>1993</v>
      </c>
      <c r="D629" s="5">
        <v>1</v>
      </c>
      <c r="E629" s="28">
        <v>0.03745473182</v>
      </c>
      <c r="F629" s="28">
        <v>3.6199999963800003</v>
      </c>
    </row>
    <row r="630" spans="1:6" ht="12.75">
      <c r="A630" s="30" t="s">
        <v>0</v>
      </c>
      <c r="B630" s="30">
        <v>13</v>
      </c>
      <c r="C630" s="5">
        <v>1993</v>
      </c>
      <c r="D630" s="5">
        <v>2</v>
      </c>
      <c r="E630" s="28">
        <v>0.02220833388</v>
      </c>
      <c r="F630" s="28">
        <v>2.46</v>
      </c>
    </row>
    <row r="631" spans="1:6" ht="12.75">
      <c r="A631" s="30" t="s">
        <v>0</v>
      </c>
      <c r="B631" s="30">
        <v>13</v>
      </c>
      <c r="C631" s="5">
        <v>1993</v>
      </c>
      <c r="D631" s="5">
        <v>3</v>
      </c>
      <c r="E631" s="28">
        <v>0.01911858394</v>
      </c>
      <c r="F631" s="28">
        <v>3.14000000314</v>
      </c>
    </row>
    <row r="632" spans="1:6" ht="12.75">
      <c r="A632" s="30" t="s">
        <v>0</v>
      </c>
      <c r="B632" s="30">
        <v>13</v>
      </c>
      <c r="C632" s="5">
        <v>1993</v>
      </c>
      <c r="D632" s="5">
        <v>4</v>
      </c>
      <c r="E632" s="28">
        <v>0.02100000261</v>
      </c>
      <c r="F632" s="28">
        <v>6.73000001346</v>
      </c>
    </row>
    <row r="633" spans="1:6" ht="12.75">
      <c r="A633" s="30" t="s">
        <v>0</v>
      </c>
      <c r="B633" s="30">
        <v>13</v>
      </c>
      <c r="C633" s="5">
        <v>1993</v>
      </c>
      <c r="D633" s="5">
        <v>5</v>
      </c>
      <c r="E633" s="28">
        <v>0.0400061599</v>
      </c>
      <c r="F633" s="28">
        <v>19.45999998054</v>
      </c>
    </row>
    <row r="634" spans="1:6" ht="12.75">
      <c r="A634" s="30" t="s">
        <v>0</v>
      </c>
      <c r="B634" s="30">
        <v>13</v>
      </c>
      <c r="C634" s="5">
        <v>1993</v>
      </c>
      <c r="D634" s="5">
        <v>6</v>
      </c>
      <c r="E634" s="28">
        <v>0.02078071908</v>
      </c>
      <c r="F634" s="28">
        <v>4.92999999507</v>
      </c>
    </row>
    <row r="635" spans="1:6" ht="12.75">
      <c r="A635" s="30" t="s">
        <v>0</v>
      </c>
      <c r="B635" s="30">
        <v>13</v>
      </c>
      <c r="C635" s="5">
        <v>1993</v>
      </c>
      <c r="D635" s="5">
        <v>7</v>
      </c>
      <c r="E635" s="28">
        <v>0.0233477124</v>
      </c>
      <c r="F635" s="28">
        <v>2.45999999754</v>
      </c>
    </row>
    <row r="636" spans="1:6" ht="12.75">
      <c r="A636" s="30" t="s">
        <v>0</v>
      </c>
      <c r="B636" s="30">
        <v>13</v>
      </c>
      <c r="C636" s="5">
        <v>1993</v>
      </c>
      <c r="D636" s="5">
        <v>8</v>
      </c>
      <c r="E636" s="28">
        <v>0.021752838</v>
      </c>
      <c r="F636" s="28">
        <v>2.25</v>
      </c>
    </row>
    <row r="637" spans="1:6" ht="12.75">
      <c r="A637" s="30" t="s">
        <v>0</v>
      </c>
      <c r="B637" s="30">
        <v>13</v>
      </c>
      <c r="C637" s="5">
        <v>1993</v>
      </c>
      <c r="D637" s="5">
        <v>9</v>
      </c>
      <c r="E637" s="28">
        <v>0.02345413386</v>
      </c>
      <c r="F637" s="28">
        <v>2.18</v>
      </c>
    </row>
    <row r="638" spans="1:6" ht="12.75">
      <c r="A638" s="30" t="s">
        <v>0</v>
      </c>
      <c r="B638" s="30">
        <v>13</v>
      </c>
      <c r="C638" s="5">
        <v>1993</v>
      </c>
      <c r="D638" s="5">
        <v>10</v>
      </c>
      <c r="E638" s="28">
        <v>0.01922703584</v>
      </c>
      <c r="F638" s="28">
        <v>3.6800000073600003</v>
      </c>
    </row>
    <row r="639" spans="1:6" ht="12.75">
      <c r="A639" s="30" t="s">
        <v>0</v>
      </c>
      <c r="B639" s="30">
        <v>13</v>
      </c>
      <c r="C639" s="5">
        <v>1993</v>
      </c>
      <c r="D639" s="5">
        <v>11</v>
      </c>
      <c r="E639" s="28">
        <v>0.02877637248</v>
      </c>
      <c r="F639" s="28">
        <v>4.9600000049599995</v>
      </c>
    </row>
    <row r="640" spans="1:6" ht="12.75">
      <c r="A640" s="30" t="s">
        <v>0</v>
      </c>
      <c r="B640" s="30">
        <v>13</v>
      </c>
      <c r="C640" s="5">
        <v>1993</v>
      </c>
      <c r="D640" s="5">
        <v>12</v>
      </c>
      <c r="E640" s="28">
        <v>0.0319999988</v>
      </c>
      <c r="F640" s="28">
        <v>4.84</v>
      </c>
    </row>
    <row r="641" spans="1:6" ht="12.75">
      <c r="A641" s="30" t="s">
        <v>0</v>
      </c>
      <c r="B641" s="30">
        <v>13</v>
      </c>
      <c r="C641" s="5">
        <v>1994</v>
      </c>
      <c r="D641" s="5">
        <v>1</v>
      </c>
      <c r="E641" s="28">
        <v>0.05491755942</v>
      </c>
      <c r="F641" s="28">
        <v>11.579999988420001</v>
      </c>
    </row>
    <row r="642" spans="1:6" ht="12.75">
      <c r="A642" s="30" t="s">
        <v>0</v>
      </c>
      <c r="B642" s="30">
        <v>13</v>
      </c>
      <c r="C642" s="5">
        <v>1994</v>
      </c>
      <c r="D642" s="5">
        <v>2</v>
      </c>
      <c r="E642" s="28">
        <v>0.03700707916</v>
      </c>
      <c r="F642" s="28">
        <v>6.28</v>
      </c>
    </row>
    <row r="643" spans="1:6" ht="12.75">
      <c r="A643" s="30" t="s">
        <v>0</v>
      </c>
      <c r="B643" s="30">
        <v>13</v>
      </c>
      <c r="C643" s="5">
        <v>1994</v>
      </c>
      <c r="D643" s="5">
        <v>3</v>
      </c>
      <c r="E643" s="28">
        <v>0.06521593533</v>
      </c>
      <c r="F643" s="28">
        <v>7.06999998586</v>
      </c>
    </row>
    <row r="644" spans="1:6" ht="12.75">
      <c r="A644" s="30" t="s">
        <v>0</v>
      </c>
      <c r="B644" s="30">
        <v>13</v>
      </c>
      <c r="C644" s="5">
        <v>1994</v>
      </c>
      <c r="D644" s="5">
        <v>4</v>
      </c>
      <c r="E644" s="28">
        <v>0.03970834125</v>
      </c>
      <c r="F644" s="28">
        <v>3.75000000375</v>
      </c>
    </row>
    <row r="645" spans="1:6" ht="12.75">
      <c r="A645" s="30" t="s">
        <v>0</v>
      </c>
      <c r="B645" s="30">
        <v>13</v>
      </c>
      <c r="C645" s="5">
        <v>1994</v>
      </c>
      <c r="D645" s="5">
        <v>5</v>
      </c>
      <c r="E645" s="28">
        <v>0.01853025076</v>
      </c>
      <c r="F645" s="28">
        <v>6.52000000652</v>
      </c>
    </row>
    <row r="646" spans="1:6" ht="12.75">
      <c r="A646" s="30" t="s">
        <v>0</v>
      </c>
      <c r="B646" s="30">
        <v>13</v>
      </c>
      <c r="C646" s="5">
        <v>1994</v>
      </c>
      <c r="D646" s="5">
        <v>6</v>
      </c>
      <c r="E646" s="28">
        <v>0.025212362</v>
      </c>
      <c r="F646" s="28">
        <v>3.1000000031</v>
      </c>
    </row>
    <row r="647" spans="1:6" ht="12.75">
      <c r="A647" s="30" t="s">
        <v>0</v>
      </c>
      <c r="B647" s="30">
        <v>13</v>
      </c>
      <c r="C647" s="5">
        <v>1994</v>
      </c>
      <c r="D647" s="5">
        <v>7</v>
      </c>
      <c r="E647" s="28">
        <v>0.0261356833</v>
      </c>
      <c r="F647" s="28">
        <v>2.6499999973499997</v>
      </c>
    </row>
    <row r="648" spans="1:6" ht="12.75">
      <c r="A648" s="30" t="s">
        <v>0</v>
      </c>
      <c r="B648" s="30">
        <v>13</v>
      </c>
      <c r="C648" s="5">
        <v>1994</v>
      </c>
      <c r="D648" s="5">
        <v>8</v>
      </c>
      <c r="E648" s="28">
        <v>0.03028037292</v>
      </c>
      <c r="F648" s="28">
        <v>2.52</v>
      </c>
    </row>
    <row r="649" spans="1:6" ht="12.75">
      <c r="A649" s="30" t="s">
        <v>0</v>
      </c>
      <c r="B649" s="30">
        <v>13</v>
      </c>
      <c r="C649" s="5">
        <v>1994</v>
      </c>
      <c r="D649" s="5">
        <v>9</v>
      </c>
      <c r="E649" s="28">
        <v>0.01792307764</v>
      </c>
      <c r="F649" s="28">
        <v>2.32999999534</v>
      </c>
    </row>
    <row r="650" spans="1:6" ht="12.75">
      <c r="A650" s="30" t="s">
        <v>0</v>
      </c>
      <c r="B650" s="30">
        <v>13</v>
      </c>
      <c r="C650" s="5">
        <v>1994</v>
      </c>
      <c r="D650" s="5">
        <v>10</v>
      </c>
      <c r="E650" s="28">
        <v>0.004627124</v>
      </c>
      <c r="F650" s="28">
        <v>2.31999999536</v>
      </c>
    </row>
    <row r="651" spans="1:6" ht="12.75">
      <c r="A651" s="30" t="s">
        <v>0</v>
      </c>
      <c r="B651" s="30">
        <v>13</v>
      </c>
      <c r="C651" s="5">
        <v>1994</v>
      </c>
      <c r="D651" s="5">
        <v>11</v>
      </c>
      <c r="E651" s="28">
        <v>0.01069364862</v>
      </c>
      <c r="F651" s="28">
        <v>4.97999999004</v>
      </c>
    </row>
    <row r="652" spans="1:6" ht="12.75">
      <c r="A652" s="30" t="s">
        <v>0</v>
      </c>
      <c r="B652" s="30">
        <v>13</v>
      </c>
      <c r="C652" s="5">
        <v>1994</v>
      </c>
      <c r="D652" s="5">
        <v>12</v>
      </c>
      <c r="E652" s="28">
        <v>0.0119372373</v>
      </c>
      <c r="F652" s="28">
        <v>3.17000000634</v>
      </c>
    </row>
    <row r="653" spans="1:6" ht="12.75">
      <c r="A653" s="30" t="s">
        <v>0</v>
      </c>
      <c r="B653" s="30">
        <v>13</v>
      </c>
      <c r="C653" s="5">
        <v>1995</v>
      </c>
      <c r="D653" s="5">
        <v>1</v>
      </c>
      <c r="E653" s="28">
        <v>0.02337568494</v>
      </c>
      <c r="F653" s="28">
        <v>5.42</v>
      </c>
    </row>
    <row r="654" spans="1:6" ht="12.75">
      <c r="A654" s="30" t="s">
        <v>0</v>
      </c>
      <c r="B654" s="30">
        <v>13</v>
      </c>
      <c r="C654" s="5">
        <v>1995</v>
      </c>
      <c r="D654" s="5">
        <v>2</v>
      </c>
      <c r="E654" s="28">
        <v>0.03192261884</v>
      </c>
      <c r="F654" s="28">
        <v>8.12</v>
      </c>
    </row>
    <row r="655" spans="1:6" ht="12.75">
      <c r="A655" s="30" t="s">
        <v>0</v>
      </c>
      <c r="B655" s="30">
        <v>13</v>
      </c>
      <c r="C655" s="5">
        <v>1995</v>
      </c>
      <c r="D655" s="5">
        <v>3</v>
      </c>
      <c r="E655" s="28">
        <v>0.03987218172</v>
      </c>
      <c r="F655" s="28">
        <v>6.019999993979999</v>
      </c>
    </row>
    <row r="656" spans="1:6" ht="12.75">
      <c r="A656" s="30" t="s">
        <v>0</v>
      </c>
      <c r="B656" s="30">
        <v>13</v>
      </c>
      <c r="C656" s="5">
        <v>1995</v>
      </c>
      <c r="D656" s="5">
        <v>4</v>
      </c>
      <c r="E656" s="28">
        <v>0.01799700973</v>
      </c>
      <c r="F656" s="28">
        <v>3.0100000030100005</v>
      </c>
    </row>
    <row r="657" spans="1:6" ht="12.75">
      <c r="A657" s="30" t="s">
        <v>0</v>
      </c>
      <c r="B657" s="30">
        <v>13</v>
      </c>
      <c r="C657" s="5">
        <v>1995</v>
      </c>
      <c r="D657" s="5">
        <v>5</v>
      </c>
      <c r="E657" s="28">
        <v>0.01745185302</v>
      </c>
      <c r="F657" s="28">
        <v>3.42000000342</v>
      </c>
    </row>
    <row r="658" spans="1:6" ht="12.75">
      <c r="A658" s="30" t="s">
        <v>0</v>
      </c>
      <c r="B658" s="30">
        <v>13</v>
      </c>
      <c r="C658" s="5">
        <v>1995</v>
      </c>
      <c r="D658" s="5">
        <v>6</v>
      </c>
      <c r="E658" s="28">
        <v>0.01524609854</v>
      </c>
      <c r="F658" s="28">
        <v>2.5399999974600003</v>
      </c>
    </row>
    <row r="659" spans="1:6" ht="12.75">
      <c r="A659" s="30" t="s">
        <v>0</v>
      </c>
      <c r="B659" s="30">
        <v>13</v>
      </c>
      <c r="C659" s="5">
        <v>1995</v>
      </c>
      <c r="D659" s="5">
        <v>7</v>
      </c>
      <c r="E659" s="28">
        <v>0.02568127198</v>
      </c>
      <c r="F659" s="28">
        <v>2.5399999974599994</v>
      </c>
    </row>
    <row r="660" spans="1:6" ht="12.75">
      <c r="A660" s="30" t="s">
        <v>0</v>
      </c>
      <c r="B660" s="30">
        <v>13</v>
      </c>
      <c r="C660" s="5">
        <v>1995</v>
      </c>
      <c r="D660" s="5">
        <v>8</v>
      </c>
      <c r="E660" s="28">
        <v>0.02552083415</v>
      </c>
      <c r="F660" s="28">
        <v>2.45</v>
      </c>
    </row>
    <row r="661" spans="1:6" ht="12.75">
      <c r="A661" s="30" t="s">
        <v>0</v>
      </c>
      <c r="B661" s="30">
        <v>13</v>
      </c>
      <c r="C661" s="5">
        <v>1995</v>
      </c>
      <c r="D661" s="5">
        <v>9</v>
      </c>
      <c r="E661" s="28">
        <v>0.0110130108</v>
      </c>
      <c r="F661" s="28">
        <v>2.3700000023700003</v>
      </c>
    </row>
    <row r="662" spans="1:6" ht="12.75">
      <c r="A662" s="30" t="s">
        <v>0</v>
      </c>
      <c r="B662" s="30">
        <v>13</v>
      </c>
      <c r="C662" s="5">
        <v>1995</v>
      </c>
      <c r="D662" s="5">
        <v>10</v>
      </c>
      <c r="E662" s="28">
        <v>0.014972478</v>
      </c>
      <c r="F662" s="28">
        <v>2.0400000020399998</v>
      </c>
    </row>
    <row r="663" spans="1:6" ht="12.75">
      <c r="A663" s="30" t="s">
        <v>0</v>
      </c>
      <c r="B663" s="30">
        <v>13</v>
      </c>
      <c r="C663" s="5">
        <v>1995</v>
      </c>
      <c r="D663" s="5">
        <v>11</v>
      </c>
      <c r="E663" s="28">
        <v>0.00524654334</v>
      </c>
      <c r="F663" s="28">
        <v>2.0699999979299997</v>
      </c>
    </row>
    <row r="664" spans="1:6" ht="12.75">
      <c r="A664" s="30" t="s">
        <v>0</v>
      </c>
      <c r="B664" s="30">
        <v>13</v>
      </c>
      <c r="C664" s="5">
        <v>1995</v>
      </c>
      <c r="D664" s="5">
        <v>12</v>
      </c>
      <c r="E664" s="28">
        <v>0.0243391897</v>
      </c>
      <c r="F664" s="28">
        <v>4.54</v>
      </c>
    </row>
    <row r="665" spans="1:6" ht="12.75">
      <c r="A665" s="30" t="s">
        <v>0</v>
      </c>
      <c r="B665" s="30">
        <v>13</v>
      </c>
      <c r="C665" s="5">
        <v>1996</v>
      </c>
      <c r="D665" s="5">
        <v>1</v>
      </c>
      <c r="E665" s="28">
        <v>0.06261011694</v>
      </c>
      <c r="F665" s="28">
        <v>18.69000001869</v>
      </c>
    </row>
    <row r="666" spans="1:6" ht="12.75">
      <c r="A666" s="30" t="s">
        <v>0</v>
      </c>
      <c r="B666" s="30">
        <v>13</v>
      </c>
      <c r="C666" s="5">
        <v>1996</v>
      </c>
      <c r="D666" s="5">
        <v>2</v>
      </c>
      <c r="E666" s="28">
        <v>0.07372438398</v>
      </c>
      <c r="F666" s="28">
        <v>10.53</v>
      </c>
    </row>
    <row r="667" spans="1:6" ht="12.75">
      <c r="A667" s="30" t="s">
        <v>0</v>
      </c>
      <c r="B667" s="30">
        <v>13</v>
      </c>
      <c r="C667" s="5">
        <v>1996</v>
      </c>
      <c r="D667" s="5">
        <v>3</v>
      </c>
      <c r="E667" s="28">
        <v>0.05594262376</v>
      </c>
      <c r="F667" s="28">
        <v>7.76000000776</v>
      </c>
    </row>
    <row r="668" spans="1:6" ht="12.75">
      <c r="A668" s="30" t="s">
        <v>0</v>
      </c>
      <c r="B668" s="30">
        <v>13</v>
      </c>
      <c r="C668" s="5">
        <v>1996</v>
      </c>
      <c r="D668" s="5">
        <v>4</v>
      </c>
      <c r="E668" s="28">
        <v>0.09876101455</v>
      </c>
      <c r="F668" s="28">
        <v>14.150000028299997</v>
      </c>
    </row>
    <row r="669" spans="1:6" ht="12.75">
      <c r="A669" s="30" t="s">
        <v>0</v>
      </c>
      <c r="B669" s="30">
        <v>13</v>
      </c>
      <c r="C669" s="5">
        <v>1996</v>
      </c>
      <c r="D669" s="5">
        <v>5</v>
      </c>
      <c r="E669" s="28">
        <v>0.056171325</v>
      </c>
      <c r="F669" s="28">
        <v>10.5</v>
      </c>
    </row>
    <row r="670" spans="1:6" ht="12.75">
      <c r="A670" s="30" t="s">
        <v>0</v>
      </c>
      <c r="B670" s="30">
        <v>13</v>
      </c>
      <c r="C670" s="5">
        <v>1996</v>
      </c>
      <c r="D670" s="5">
        <v>6</v>
      </c>
      <c r="E670" s="28">
        <v>0.03198025575</v>
      </c>
      <c r="F670" s="28">
        <v>3.3500000033500004</v>
      </c>
    </row>
    <row r="671" spans="1:6" ht="12.75">
      <c r="A671" s="30" t="s">
        <v>0</v>
      </c>
      <c r="B671" s="30">
        <v>13</v>
      </c>
      <c r="C671" s="5">
        <v>1996</v>
      </c>
      <c r="D671" s="5">
        <v>7</v>
      </c>
      <c r="E671" s="28">
        <v>0.0243865526</v>
      </c>
      <c r="F671" s="28">
        <v>2.35999999764</v>
      </c>
    </row>
    <row r="672" spans="1:6" ht="12.75">
      <c r="A672" s="30" t="s">
        <v>0</v>
      </c>
      <c r="B672" s="30">
        <v>13</v>
      </c>
      <c r="C672" s="5">
        <v>1996</v>
      </c>
      <c r="D672" s="5">
        <v>8</v>
      </c>
      <c r="E672" s="28">
        <v>0.02490309954</v>
      </c>
      <c r="F672" s="28">
        <v>2.57000000257</v>
      </c>
    </row>
    <row r="673" spans="1:6" ht="12.75">
      <c r="A673" s="30" t="s">
        <v>0</v>
      </c>
      <c r="B673" s="30">
        <v>13</v>
      </c>
      <c r="C673" s="5">
        <v>1996</v>
      </c>
      <c r="D673" s="5">
        <v>9</v>
      </c>
      <c r="E673" s="28">
        <v>0.0261043119</v>
      </c>
      <c r="F673" s="28">
        <v>3.2699999934600004</v>
      </c>
    </row>
    <row r="674" spans="1:6" ht="12.75">
      <c r="A674" s="30" t="s">
        <v>0</v>
      </c>
      <c r="B674" s="30">
        <v>13</v>
      </c>
      <c r="C674" s="5">
        <v>1996</v>
      </c>
      <c r="D674" s="5">
        <v>10</v>
      </c>
      <c r="E674" s="28">
        <v>0.02018823664</v>
      </c>
      <c r="F674" s="28">
        <v>2.8600000028599997</v>
      </c>
    </row>
    <row r="675" spans="1:6" ht="12.75">
      <c r="A675" s="30" t="s">
        <v>0</v>
      </c>
      <c r="B675" s="30">
        <v>13</v>
      </c>
      <c r="C675" s="5">
        <v>1996</v>
      </c>
      <c r="D675" s="5">
        <v>11</v>
      </c>
      <c r="E675" s="28">
        <v>0.00969815379</v>
      </c>
      <c r="F675" s="28">
        <v>3.47</v>
      </c>
    </row>
    <row r="676" spans="1:6" ht="12.75">
      <c r="A676" s="31" t="s">
        <v>0</v>
      </c>
      <c r="B676" s="31">
        <v>13</v>
      </c>
      <c r="C676">
        <v>1996</v>
      </c>
      <c r="D676">
        <v>12</v>
      </c>
      <c r="E676" s="28">
        <v>0.04019949424</v>
      </c>
      <c r="F676" s="28">
        <v>9.439999990559999</v>
      </c>
    </row>
    <row r="677" spans="1:6" ht="12.75">
      <c r="A677" s="31" t="s">
        <v>0</v>
      </c>
      <c r="B677" s="31">
        <v>13</v>
      </c>
      <c r="C677">
        <v>1997</v>
      </c>
      <c r="D677">
        <v>1</v>
      </c>
      <c r="E677" s="28">
        <v>0.13363581</v>
      </c>
      <c r="F677" s="28">
        <v>20.91</v>
      </c>
    </row>
    <row r="678" spans="1:6" ht="12.75">
      <c r="A678" s="31" t="s">
        <v>0</v>
      </c>
      <c r="B678" s="31">
        <v>13</v>
      </c>
      <c r="C678">
        <v>1997</v>
      </c>
      <c r="D678">
        <v>2</v>
      </c>
      <c r="E678" s="28">
        <v>0.06652351018</v>
      </c>
      <c r="F678" s="28">
        <v>6.73999999326</v>
      </c>
    </row>
    <row r="679" spans="1:6" ht="12.75">
      <c r="A679" s="31" t="s">
        <v>0</v>
      </c>
      <c r="B679" s="31">
        <v>13</v>
      </c>
      <c r="C679">
        <v>1997</v>
      </c>
      <c r="D679">
        <v>3</v>
      </c>
      <c r="E679" s="28">
        <v>0.04227277676</v>
      </c>
      <c r="F679" s="28">
        <v>4.28</v>
      </c>
    </row>
    <row r="680" spans="1:6" ht="12.75">
      <c r="A680" s="31" t="s">
        <v>0</v>
      </c>
      <c r="B680" s="31">
        <v>13</v>
      </c>
      <c r="C680">
        <v>1997</v>
      </c>
      <c r="D680">
        <v>4</v>
      </c>
      <c r="E680" s="28">
        <v>0.01919557668</v>
      </c>
      <c r="F680" s="28">
        <v>3.39</v>
      </c>
    </row>
    <row r="681" spans="1:6" ht="12.75">
      <c r="A681" s="31" t="s">
        <v>0</v>
      </c>
      <c r="B681" s="31">
        <v>13</v>
      </c>
      <c r="C681">
        <v>1997</v>
      </c>
      <c r="D681">
        <v>5</v>
      </c>
      <c r="E681" s="28">
        <v>0.01450927756</v>
      </c>
      <c r="F681" s="28">
        <v>3.47</v>
      </c>
    </row>
    <row r="682" spans="1:6" ht="12.75">
      <c r="A682" s="31" t="s">
        <v>0</v>
      </c>
      <c r="B682" s="31">
        <v>13</v>
      </c>
      <c r="C682">
        <v>1997</v>
      </c>
      <c r="D682">
        <v>6</v>
      </c>
      <c r="E682" s="28">
        <v>0.02709605022</v>
      </c>
      <c r="F682" s="28">
        <v>4.01999999598</v>
      </c>
    </row>
    <row r="683" spans="1:6" ht="12.75">
      <c r="A683" s="31" t="s">
        <v>0</v>
      </c>
      <c r="B683" s="31">
        <v>13</v>
      </c>
      <c r="C683">
        <v>1997</v>
      </c>
      <c r="D683">
        <v>7</v>
      </c>
      <c r="E683" s="28">
        <v>0.01577824579</v>
      </c>
      <c r="F683" s="28">
        <v>2.62999999737</v>
      </c>
    </row>
    <row r="684" spans="1:6" ht="12.75">
      <c r="A684" s="31" t="s">
        <v>0</v>
      </c>
      <c r="B684" s="31">
        <v>13</v>
      </c>
      <c r="C684">
        <v>1997</v>
      </c>
      <c r="D684">
        <v>8</v>
      </c>
      <c r="E684" s="28">
        <v>0.01710375072</v>
      </c>
      <c r="F684" s="28">
        <v>2.40999999759</v>
      </c>
    </row>
    <row r="685" spans="1:6" ht="12.75">
      <c r="A685" s="31" t="s">
        <v>0</v>
      </c>
      <c r="B685" s="31">
        <v>13</v>
      </c>
      <c r="C685">
        <v>1997</v>
      </c>
      <c r="D685">
        <v>9</v>
      </c>
      <c r="E685" s="28">
        <v>0.01756978734</v>
      </c>
      <c r="F685" s="28">
        <v>2.1399999978600004</v>
      </c>
    </row>
    <row r="686" spans="1:6" ht="12.75">
      <c r="A686" s="31" t="s">
        <v>0</v>
      </c>
      <c r="B686" s="31">
        <v>13</v>
      </c>
      <c r="C686">
        <v>1997</v>
      </c>
      <c r="D686">
        <v>10</v>
      </c>
      <c r="E686" s="28">
        <v>0.00758314062</v>
      </c>
      <c r="F686" s="28">
        <v>2.49000000249</v>
      </c>
    </row>
    <row r="687" spans="1:6" ht="12.75">
      <c r="A687" s="31" t="s">
        <v>0</v>
      </c>
      <c r="B687" s="31">
        <v>13</v>
      </c>
      <c r="C687">
        <v>1997</v>
      </c>
      <c r="D687">
        <v>11</v>
      </c>
      <c r="E687" s="28">
        <v>0.0471989316</v>
      </c>
      <c r="F687" s="28">
        <v>11.1000000111</v>
      </c>
    </row>
    <row r="688" spans="1:6" ht="12.75">
      <c r="A688" s="31" t="s">
        <v>0</v>
      </c>
      <c r="B688" s="31">
        <v>13</v>
      </c>
      <c r="C688">
        <v>1997</v>
      </c>
      <c r="D688">
        <v>12</v>
      </c>
      <c r="E688" s="28">
        <v>0.32098740696</v>
      </c>
      <c r="F688" s="28">
        <v>50.94</v>
      </c>
    </row>
    <row r="689" spans="1:6" ht="12.75">
      <c r="A689" s="31" t="s">
        <v>0</v>
      </c>
      <c r="B689" s="31">
        <v>13</v>
      </c>
      <c r="C689">
        <v>1998</v>
      </c>
      <c r="D689">
        <v>1</v>
      </c>
      <c r="E689" s="28">
        <v>0.23304011675</v>
      </c>
      <c r="F689" s="28">
        <v>29.04999997095</v>
      </c>
    </row>
    <row r="690" spans="1:6" ht="12.75">
      <c r="A690" s="31" t="s">
        <v>0</v>
      </c>
      <c r="B690" s="31">
        <v>13</v>
      </c>
      <c r="C690">
        <v>1998</v>
      </c>
      <c r="D690">
        <v>2</v>
      </c>
      <c r="E690" s="28">
        <v>0.06756267319</v>
      </c>
      <c r="F690" s="28">
        <v>7.090000014179999</v>
      </c>
    </row>
    <row r="691" spans="1:6" ht="12.75">
      <c r="A691" s="31" t="s">
        <v>0</v>
      </c>
      <c r="B691" s="31">
        <v>13</v>
      </c>
      <c r="C691">
        <v>1998</v>
      </c>
      <c r="D691">
        <v>3</v>
      </c>
      <c r="E691" s="28">
        <v>0.04004382565</v>
      </c>
      <c r="F691" s="28">
        <v>4.670000004669999</v>
      </c>
    </row>
    <row r="692" spans="1:6" ht="12.75">
      <c r="A692" s="31" t="s">
        <v>0</v>
      </c>
      <c r="B692" s="31">
        <v>13</v>
      </c>
      <c r="C692">
        <v>1998</v>
      </c>
      <c r="D692">
        <v>4</v>
      </c>
      <c r="E692" s="28">
        <v>0.02876647878</v>
      </c>
      <c r="F692" s="28">
        <v>6.1100000122199996</v>
      </c>
    </row>
    <row r="693" spans="1:6" ht="12.75">
      <c r="A693" s="31" t="s">
        <v>0</v>
      </c>
      <c r="B693" s="31">
        <v>13</v>
      </c>
      <c r="C693">
        <v>1998</v>
      </c>
      <c r="D693">
        <v>5</v>
      </c>
      <c r="E693" s="28">
        <v>0.03799910364</v>
      </c>
      <c r="F693" s="28">
        <v>8.22000000822</v>
      </c>
    </row>
    <row r="694" spans="1:6" ht="12.75">
      <c r="A694" s="31" t="s">
        <v>0</v>
      </c>
      <c r="B694" s="31">
        <v>13</v>
      </c>
      <c r="C694">
        <v>1998</v>
      </c>
      <c r="D694">
        <v>6</v>
      </c>
      <c r="E694" s="28">
        <v>0.050902084</v>
      </c>
      <c r="F694" s="28">
        <v>5.91999999408</v>
      </c>
    </row>
    <row r="695" spans="1:6" ht="12.75">
      <c r="A695" s="31" t="s">
        <v>0</v>
      </c>
      <c r="B695" s="31">
        <v>13</v>
      </c>
      <c r="C695">
        <v>1998</v>
      </c>
      <c r="D695">
        <v>7</v>
      </c>
      <c r="E695" s="28">
        <v>0.03285846568</v>
      </c>
      <c r="F695" s="28">
        <v>2.9600000029599998</v>
      </c>
    </row>
    <row r="696" spans="1:6" ht="12.75">
      <c r="A696" s="31" t="s">
        <v>0</v>
      </c>
      <c r="B696" s="31">
        <v>13</v>
      </c>
      <c r="C696">
        <v>1998</v>
      </c>
      <c r="D696">
        <v>8</v>
      </c>
      <c r="E696" s="28">
        <v>0.02421052742</v>
      </c>
      <c r="F696" s="28">
        <v>2.4099999975899995</v>
      </c>
    </row>
    <row r="697" spans="1:6" ht="12.75">
      <c r="A697" s="31" t="s">
        <v>0</v>
      </c>
      <c r="B697" s="31">
        <v>13</v>
      </c>
      <c r="C697">
        <v>1998</v>
      </c>
      <c r="D697">
        <v>9</v>
      </c>
      <c r="E697" s="28">
        <v>0.00741164116</v>
      </c>
      <c r="F697" s="28">
        <v>1.54</v>
      </c>
    </row>
    <row r="698" spans="1:6" ht="12.75">
      <c r="A698" s="31" t="s">
        <v>0</v>
      </c>
      <c r="B698" s="31">
        <v>13</v>
      </c>
      <c r="C698">
        <v>1998</v>
      </c>
      <c r="D698">
        <v>10</v>
      </c>
      <c r="E698" s="28">
        <v>0.01128025409</v>
      </c>
      <c r="F698" s="28">
        <v>1.60999999839</v>
      </c>
    </row>
    <row r="699" spans="1:6" ht="12.75">
      <c r="A699" s="31" t="s">
        <v>0</v>
      </c>
      <c r="B699" s="31">
        <v>13</v>
      </c>
      <c r="C699">
        <v>1998</v>
      </c>
      <c r="D699">
        <v>11</v>
      </c>
      <c r="E699" s="28">
        <v>0.00657168336</v>
      </c>
      <c r="F699" s="28">
        <v>1.6399999983600002</v>
      </c>
    </row>
    <row r="700" spans="1:6" ht="12.75">
      <c r="A700" s="31" t="s">
        <v>0</v>
      </c>
      <c r="B700" s="31">
        <v>13</v>
      </c>
      <c r="C700">
        <v>1998</v>
      </c>
      <c r="D700">
        <v>12</v>
      </c>
      <c r="E700" s="28">
        <v>0.00443480913</v>
      </c>
      <c r="F700" s="28">
        <v>1.79</v>
      </c>
    </row>
    <row r="701" spans="1:6" ht="12.75">
      <c r="A701" s="31" t="s">
        <v>0</v>
      </c>
      <c r="B701" s="31">
        <v>13</v>
      </c>
      <c r="C701">
        <v>1999</v>
      </c>
      <c r="D701">
        <v>1</v>
      </c>
      <c r="E701" s="28">
        <v>0.00649641655</v>
      </c>
      <c r="F701" s="28">
        <v>2.2100000022099997</v>
      </c>
    </row>
    <row r="702" spans="1:6" ht="12.75">
      <c r="A702" s="31" t="s">
        <v>0</v>
      </c>
      <c r="B702" s="31">
        <v>13</v>
      </c>
      <c r="C702">
        <v>1999</v>
      </c>
      <c r="D702">
        <v>2</v>
      </c>
      <c r="E702" s="28">
        <v>0.0069177992</v>
      </c>
      <c r="F702" s="28">
        <v>2.6000000052</v>
      </c>
    </row>
    <row r="703" spans="1:6" ht="12.75">
      <c r="A703" s="31" t="s">
        <v>0</v>
      </c>
      <c r="B703" s="31">
        <v>13</v>
      </c>
      <c r="C703">
        <v>1999</v>
      </c>
      <c r="D703">
        <v>3</v>
      </c>
      <c r="E703" s="28">
        <v>0.0126072918</v>
      </c>
      <c r="F703" s="28">
        <v>4.93</v>
      </c>
    </row>
    <row r="704" spans="1:6" ht="12.75">
      <c r="A704" s="31" t="s">
        <v>0</v>
      </c>
      <c r="B704" s="31">
        <v>13</v>
      </c>
      <c r="C704">
        <v>1999</v>
      </c>
      <c r="D704">
        <v>4</v>
      </c>
      <c r="E704" s="28">
        <v>0.01576660822</v>
      </c>
      <c r="F704" s="28">
        <v>6.17</v>
      </c>
    </row>
    <row r="705" spans="1:6" ht="12.75">
      <c r="A705" s="31" t="s">
        <v>0</v>
      </c>
      <c r="B705" s="31">
        <v>13</v>
      </c>
      <c r="C705">
        <v>1999</v>
      </c>
      <c r="D705">
        <v>5</v>
      </c>
      <c r="E705" s="28">
        <v>0.01643413664</v>
      </c>
      <c r="F705" s="28">
        <v>7.13</v>
      </c>
    </row>
    <row r="706" spans="1:6" ht="12.75">
      <c r="A706" s="31" t="s">
        <v>0</v>
      </c>
      <c r="B706" s="31">
        <v>13</v>
      </c>
      <c r="C706">
        <v>1999</v>
      </c>
      <c r="D706">
        <v>6</v>
      </c>
      <c r="E706" s="28">
        <v>0.02324053312</v>
      </c>
      <c r="F706" s="28">
        <v>4.480000004480001</v>
      </c>
    </row>
    <row r="707" spans="1:6" ht="12.75">
      <c r="A707" s="31" t="s">
        <v>0</v>
      </c>
      <c r="B707" s="31">
        <v>13</v>
      </c>
      <c r="C707">
        <v>1999</v>
      </c>
      <c r="D707">
        <v>7</v>
      </c>
      <c r="E707" s="28">
        <v>0.01855048026</v>
      </c>
      <c r="F707" s="28">
        <v>2.9900000029900005</v>
      </c>
    </row>
    <row r="708" spans="1:6" ht="12.75">
      <c r="A708" s="31" t="s">
        <v>0</v>
      </c>
      <c r="B708" s="31">
        <v>13</v>
      </c>
      <c r="C708">
        <v>1999</v>
      </c>
      <c r="D708">
        <v>8</v>
      </c>
      <c r="E708" s="28">
        <v>0.02648381792</v>
      </c>
      <c r="F708" s="28">
        <v>2.84000000284</v>
      </c>
    </row>
    <row r="709" spans="1:6" ht="12.75">
      <c r="A709" s="31" t="s">
        <v>0</v>
      </c>
      <c r="B709" s="31">
        <v>13</v>
      </c>
      <c r="C709">
        <v>1999</v>
      </c>
      <c r="D709">
        <v>9</v>
      </c>
      <c r="E709" s="28">
        <v>0.0105223159</v>
      </c>
      <c r="F709" s="28">
        <v>2.7700000027699994</v>
      </c>
    </row>
    <row r="710" spans="1:6" ht="12.75">
      <c r="A710" s="31" t="s">
        <v>0</v>
      </c>
      <c r="B710" s="31">
        <v>13</v>
      </c>
      <c r="C710">
        <v>1999</v>
      </c>
      <c r="D710">
        <v>10</v>
      </c>
      <c r="E710" s="28">
        <v>0.00713678455</v>
      </c>
      <c r="F710" s="28">
        <v>2.95</v>
      </c>
    </row>
    <row r="711" spans="1:6" ht="12.75">
      <c r="A711" s="31" t="s">
        <v>0</v>
      </c>
      <c r="B711" s="31">
        <v>13</v>
      </c>
      <c r="C711">
        <v>1999</v>
      </c>
      <c r="D711">
        <v>11</v>
      </c>
      <c r="E711" s="28">
        <v>0.0128274078</v>
      </c>
      <c r="F711" s="28">
        <v>2.5499999949</v>
      </c>
    </row>
    <row r="712" spans="1:6" ht="12.75">
      <c r="A712" s="31" t="s">
        <v>0</v>
      </c>
      <c r="B712" s="31">
        <v>13</v>
      </c>
      <c r="C712">
        <v>1999</v>
      </c>
      <c r="D712">
        <v>12</v>
      </c>
      <c r="E712" s="28">
        <v>0.01170791314</v>
      </c>
      <c r="F712" s="28">
        <v>4.21999999578</v>
      </c>
    </row>
    <row r="713" spans="1:6" ht="12.75">
      <c r="A713" s="31" t="s">
        <v>0</v>
      </c>
      <c r="B713" s="31">
        <v>13</v>
      </c>
      <c r="C713">
        <v>2000</v>
      </c>
      <c r="D713">
        <v>1</v>
      </c>
      <c r="E713" s="28">
        <v>0.0218636124</v>
      </c>
      <c r="F713" s="28">
        <v>4.199999995800001</v>
      </c>
    </row>
    <row r="714" spans="1:6" ht="12.75">
      <c r="A714" s="31" t="s">
        <v>0</v>
      </c>
      <c r="B714" s="31">
        <v>13</v>
      </c>
      <c r="C714">
        <v>2000</v>
      </c>
      <c r="D714">
        <v>2</v>
      </c>
      <c r="E714" s="28">
        <v>0.01618276256</v>
      </c>
      <c r="F714" s="28">
        <v>3.5299999964699995</v>
      </c>
    </row>
    <row r="715" spans="1:6" ht="12.75">
      <c r="A715" s="31" t="s">
        <v>0</v>
      </c>
      <c r="B715" s="31">
        <v>13</v>
      </c>
      <c r="C715">
        <v>2000</v>
      </c>
      <c r="D715">
        <v>3</v>
      </c>
      <c r="E715" s="28">
        <v>0.01131773012</v>
      </c>
      <c r="F715" s="28">
        <v>3.7300000037300003</v>
      </c>
    </row>
    <row r="716" spans="1:6" ht="12.75">
      <c r="A716" s="31" t="s">
        <v>0</v>
      </c>
      <c r="B716" s="31">
        <v>13</v>
      </c>
      <c r="C716">
        <v>2000</v>
      </c>
      <c r="D716">
        <v>4</v>
      </c>
      <c r="E716" s="28">
        <v>0.02573915996</v>
      </c>
      <c r="F716" s="28">
        <v>10.87000001087</v>
      </c>
    </row>
    <row r="717" spans="1:6" ht="12.75">
      <c r="A717" s="31" t="s">
        <v>0</v>
      </c>
      <c r="B717" s="31">
        <v>13</v>
      </c>
      <c r="C717">
        <v>2000</v>
      </c>
      <c r="D717">
        <v>5</v>
      </c>
      <c r="E717" s="28">
        <v>0.03338310443</v>
      </c>
      <c r="F717" s="28">
        <v>8.71000000871</v>
      </c>
    </row>
    <row r="718" spans="1:6" ht="12.75">
      <c r="A718" s="31" t="s">
        <v>0</v>
      </c>
      <c r="B718" s="31">
        <v>13</v>
      </c>
      <c r="C718">
        <v>2000</v>
      </c>
      <c r="D718">
        <v>6</v>
      </c>
      <c r="E718" s="28">
        <v>0.03133661905</v>
      </c>
      <c r="F718" s="28">
        <v>4.07000000814</v>
      </c>
    </row>
    <row r="719" spans="1:6" ht="12.75">
      <c r="A719" s="31" t="s">
        <v>0</v>
      </c>
      <c r="B719" s="31">
        <v>13</v>
      </c>
      <c r="C719">
        <v>2000</v>
      </c>
      <c r="D719">
        <v>7</v>
      </c>
      <c r="E719" s="28">
        <v>0.02943396144</v>
      </c>
      <c r="F719" s="28">
        <v>3.50999999649</v>
      </c>
    </row>
    <row r="720" spans="1:6" ht="12.75">
      <c r="A720" s="31" t="s">
        <v>0</v>
      </c>
      <c r="B720" s="31">
        <v>13</v>
      </c>
      <c r="C720">
        <v>2000</v>
      </c>
      <c r="D720">
        <v>8</v>
      </c>
      <c r="E720" s="28">
        <v>0.05716826764</v>
      </c>
      <c r="F720" s="28">
        <v>5.1699999948299995</v>
      </c>
    </row>
    <row r="721" spans="1:6" ht="12.75">
      <c r="A721" s="31" t="s">
        <v>0</v>
      </c>
      <c r="B721" s="31">
        <v>13</v>
      </c>
      <c r="C721">
        <v>2000</v>
      </c>
      <c r="D721">
        <v>9</v>
      </c>
      <c r="E721" s="28">
        <v>0.03366738674</v>
      </c>
      <c r="F721" s="28">
        <v>4.32999999567</v>
      </c>
    </row>
    <row r="722" spans="1:6" ht="12.75">
      <c r="A722" s="31" t="s">
        <v>0</v>
      </c>
      <c r="B722" s="31">
        <v>13</v>
      </c>
      <c r="C722">
        <v>2000</v>
      </c>
      <c r="D722">
        <v>10</v>
      </c>
      <c r="E722" s="28">
        <v>0.01804992708</v>
      </c>
      <c r="F722" s="28">
        <v>4.78999999521</v>
      </c>
    </row>
    <row r="723" spans="1:6" ht="12.75">
      <c r="A723" s="31" t="s">
        <v>0</v>
      </c>
      <c r="B723" s="31">
        <v>13</v>
      </c>
      <c r="C723">
        <v>2000</v>
      </c>
      <c r="D723">
        <v>11</v>
      </c>
      <c r="E723" s="28">
        <v>0.0234189864</v>
      </c>
      <c r="F723" s="28">
        <v>7.1999999928000005</v>
      </c>
    </row>
    <row r="724" spans="1:6" ht="12.75">
      <c r="A724" s="31" t="s">
        <v>0</v>
      </c>
      <c r="B724" s="31">
        <v>13</v>
      </c>
      <c r="C724">
        <v>2000</v>
      </c>
      <c r="D724">
        <v>12</v>
      </c>
      <c r="E724" s="28">
        <v>0.03832220435</v>
      </c>
      <c r="F724" s="28">
        <v>11.1499999777</v>
      </c>
    </row>
    <row r="725" spans="1:6" ht="12.75">
      <c r="A725" s="31" t="s">
        <v>0</v>
      </c>
      <c r="B725" s="31">
        <v>13</v>
      </c>
      <c r="C725">
        <v>2001</v>
      </c>
      <c r="D725">
        <v>1</v>
      </c>
      <c r="E725" s="28">
        <v>0.2651558526</v>
      </c>
      <c r="F725" s="28">
        <v>27.899999972099998</v>
      </c>
    </row>
    <row r="726" spans="1:6" ht="12.75">
      <c r="A726" s="31" t="s">
        <v>0</v>
      </c>
      <c r="B726" s="31">
        <v>13</v>
      </c>
      <c r="C726">
        <v>2001</v>
      </c>
      <c r="D726">
        <v>2</v>
      </c>
      <c r="E726" s="28">
        <v>0.14651511975</v>
      </c>
      <c r="F726" s="28">
        <v>15.15000001515</v>
      </c>
    </row>
    <row r="727" spans="1:6" ht="12.75">
      <c r="A727" s="31" t="s">
        <v>0</v>
      </c>
      <c r="B727" s="31">
        <v>13</v>
      </c>
      <c r="C727">
        <v>2001</v>
      </c>
      <c r="D727">
        <v>3</v>
      </c>
      <c r="E727" s="28">
        <v>0.1347366475</v>
      </c>
      <c r="F727" s="28">
        <v>17.28999996542</v>
      </c>
    </row>
    <row r="728" spans="1:6" ht="12.75">
      <c r="A728" s="31" t="s">
        <v>0</v>
      </c>
      <c r="B728" s="31">
        <v>13</v>
      </c>
      <c r="C728">
        <v>2001</v>
      </c>
      <c r="D728">
        <v>4</v>
      </c>
      <c r="E728" s="28">
        <v>0.05997280308</v>
      </c>
      <c r="F728" s="28">
        <v>5.34</v>
      </c>
    </row>
    <row r="729" spans="1:6" ht="12.75">
      <c r="A729" s="31" t="s">
        <v>0</v>
      </c>
      <c r="B729" s="31">
        <v>13</v>
      </c>
      <c r="C729">
        <v>2001</v>
      </c>
      <c r="D729">
        <v>5</v>
      </c>
      <c r="E729" s="28">
        <v>0.02668885056</v>
      </c>
      <c r="F729" s="28">
        <v>3.27</v>
      </c>
    </row>
    <row r="730" spans="1:6" ht="12.75">
      <c r="A730" s="31" t="s">
        <v>0</v>
      </c>
      <c r="B730" s="31">
        <v>13</v>
      </c>
      <c r="C730">
        <v>2001</v>
      </c>
      <c r="D730">
        <v>6</v>
      </c>
      <c r="E730" s="28">
        <v>0.02268993168</v>
      </c>
      <c r="F730" s="28">
        <v>2.79</v>
      </c>
    </row>
    <row r="731" spans="1:6" ht="12.75">
      <c r="A731" s="31" t="s">
        <v>0</v>
      </c>
      <c r="B731" s="31">
        <v>13</v>
      </c>
      <c r="C731">
        <v>2001</v>
      </c>
      <c r="D731">
        <v>7</v>
      </c>
      <c r="E731" s="28">
        <v>0.02197332047</v>
      </c>
      <c r="F731" s="28">
        <v>2.81</v>
      </c>
    </row>
    <row r="732" spans="1:6" ht="12.75">
      <c r="A732" s="31" t="s">
        <v>0</v>
      </c>
      <c r="B732" s="31">
        <v>13</v>
      </c>
      <c r="C732">
        <v>2001</v>
      </c>
      <c r="D732">
        <v>8</v>
      </c>
      <c r="E732" s="28">
        <v>0.03335786622</v>
      </c>
      <c r="F732" s="28">
        <v>2.94</v>
      </c>
    </row>
    <row r="733" spans="1:6" ht="12.75">
      <c r="A733" s="31" t="s">
        <v>0</v>
      </c>
      <c r="B733" s="31">
        <v>13</v>
      </c>
      <c r="C733">
        <v>2001</v>
      </c>
      <c r="D733">
        <v>9</v>
      </c>
      <c r="E733" s="28">
        <v>0.02876864496</v>
      </c>
      <c r="F733" s="28">
        <v>3.19000000638</v>
      </c>
    </row>
    <row r="734" spans="1:6" ht="12.75">
      <c r="A734" s="31" t="s">
        <v>0</v>
      </c>
      <c r="B734" s="31">
        <v>13</v>
      </c>
      <c r="C734">
        <v>2001</v>
      </c>
      <c r="D734">
        <v>10</v>
      </c>
      <c r="E734" s="28">
        <v>0.00845096091</v>
      </c>
      <c r="F734" s="28">
        <v>3.4299999931399996</v>
      </c>
    </row>
    <row r="735" spans="1:6" ht="12.75">
      <c r="A735" s="31" t="s">
        <v>0</v>
      </c>
      <c r="B735" s="31">
        <v>13</v>
      </c>
      <c r="C735">
        <v>2001</v>
      </c>
      <c r="D735">
        <v>11</v>
      </c>
      <c r="E735" s="28">
        <v>0.03903049479</v>
      </c>
      <c r="F735" s="28">
        <v>3.4299999965700003</v>
      </c>
    </row>
    <row r="736" spans="1:6" ht="12.75">
      <c r="A736" s="31" t="s">
        <v>0</v>
      </c>
      <c r="B736" s="31">
        <v>13</v>
      </c>
      <c r="C736">
        <v>2001</v>
      </c>
      <c r="D736">
        <v>12</v>
      </c>
      <c r="E736" s="28">
        <v>0.0417525768</v>
      </c>
      <c r="F736" s="28">
        <v>3.6000000072000007</v>
      </c>
    </row>
    <row r="737" spans="1:6" ht="12.75">
      <c r="A737" s="31" t="s">
        <v>0</v>
      </c>
      <c r="B737" s="31">
        <v>13</v>
      </c>
      <c r="C737">
        <v>2002</v>
      </c>
      <c r="D737">
        <v>1</v>
      </c>
      <c r="E737" s="28">
        <v>0.0149597125</v>
      </c>
      <c r="F737" s="28">
        <v>4.150000004150001</v>
      </c>
    </row>
    <row r="738" spans="1:6" ht="12.75">
      <c r="A738" s="31" t="s">
        <v>0</v>
      </c>
      <c r="B738" s="31">
        <v>13</v>
      </c>
      <c r="C738">
        <v>2002</v>
      </c>
      <c r="D738">
        <v>2</v>
      </c>
      <c r="E738" s="28">
        <v>0.01781218173</v>
      </c>
      <c r="F738" s="28">
        <v>3.4899999930199996</v>
      </c>
    </row>
    <row r="739" spans="1:6" ht="12.75">
      <c r="A739" s="31" t="s">
        <v>0</v>
      </c>
      <c r="B739" s="31">
        <v>13</v>
      </c>
      <c r="C739">
        <v>2002</v>
      </c>
      <c r="D739">
        <v>3</v>
      </c>
      <c r="E739" s="28">
        <v>0.01412624502</v>
      </c>
      <c r="F739" s="28">
        <v>5.1299999948699995</v>
      </c>
    </row>
    <row r="740" spans="1:6" ht="12.75">
      <c r="A740" s="31" t="s">
        <v>0</v>
      </c>
      <c r="B740" s="31">
        <v>13</v>
      </c>
      <c r="C740">
        <v>2002</v>
      </c>
      <c r="D740">
        <v>4</v>
      </c>
      <c r="E740" s="28">
        <v>0.01515107103</v>
      </c>
      <c r="F740" s="28">
        <v>5.90999998818</v>
      </c>
    </row>
    <row r="741" spans="1:6" ht="12.75">
      <c r="A741" s="31" t="s">
        <v>0</v>
      </c>
      <c r="B741" s="31">
        <v>13</v>
      </c>
      <c r="C741">
        <v>2002</v>
      </c>
      <c r="D741">
        <v>5</v>
      </c>
      <c r="E741" s="28">
        <v>0.01909736015</v>
      </c>
      <c r="F741" s="28">
        <v>5.83</v>
      </c>
    </row>
    <row r="742" spans="1:6" ht="12.75">
      <c r="A742" s="31" t="s">
        <v>0</v>
      </c>
      <c r="B742" s="31">
        <v>13</v>
      </c>
      <c r="C742">
        <v>2002</v>
      </c>
      <c r="D742">
        <v>6</v>
      </c>
      <c r="E742" s="28">
        <v>0.01762986879</v>
      </c>
      <c r="F742" s="28">
        <v>5.42999999457</v>
      </c>
    </row>
    <row r="743" spans="1:6" ht="12.75">
      <c r="A743" s="31" t="s">
        <v>0</v>
      </c>
      <c r="B743" s="31">
        <v>13</v>
      </c>
      <c r="C743">
        <v>2002</v>
      </c>
      <c r="D743">
        <v>7</v>
      </c>
      <c r="E743" s="28">
        <v>0.03333140547</v>
      </c>
      <c r="F743" s="28">
        <v>3.3900000033900004</v>
      </c>
    </row>
    <row r="744" spans="1:6" ht="12.75">
      <c r="A744" s="31" t="s">
        <v>0</v>
      </c>
      <c r="B744" s="31">
        <v>13</v>
      </c>
      <c r="C744">
        <v>2002</v>
      </c>
      <c r="D744">
        <v>8</v>
      </c>
      <c r="E744" s="28">
        <v>0.0206241504</v>
      </c>
      <c r="F744" s="28">
        <v>3.1999999967999995</v>
      </c>
    </row>
    <row r="745" spans="1:6" ht="12.75">
      <c r="A745" s="31" t="s">
        <v>0</v>
      </c>
      <c r="B745" s="31">
        <v>13</v>
      </c>
      <c r="C745">
        <v>2002</v>
      </c>
      <c r="D745">
        <v>9</v>
      </c>
      <c r="E745" s="28">
        <v>0.01512355734</v>
      </c>
      <c r="F745" s="28">
        <v>3.0599999908199997</v>
      </c>
    </row>
    <row r="746" spans="1:6" ht="12.75">
      <c r="A746" s="31" t="s">
        <v>0</v>
      </c>
      <c r="B746" s="31">
        <v>13</v>
      </c>
      <c r="C746">
        <v>2002</v>
      </c>
      <c r="D746">
        <v>10</v>
      </c>
      <c r="E746" s="28">
        <v>0.01861635094</v>
      </c>
      <c r="F746" s="28">
        <v>4.07000000407</v>
      </c>
    </row>
    <row r="747" spans="1:6" ht="12.75">
      <c r="A747" s="31" t="s">
        <v>0</v>
      </c>
      <c r="B747" s="31">
        <v>13</v>
      </c>
      <c r="C747">
        <v>2002</v>
      </c>
      <c r="D747">
        <v>11</v>
      </c>
      <c r="E747" s="28">
        <v>0.0270427796</v>
      </c>
      <c r="F747" s="28">
        <v>6.42999998714</v>
      </c>
    </row>
    <row r="748" spans="1:6" ht="12.75">
      <c r="A748" s="31" t="s">
        <v>0</v>
      </c>
      <c r="B748" s="31">
        <v>13</v>
      </c>
      <c r="C748">
        <v>2002</v>
      </c>
      <c r="D748">
        <v>12</v>
      </c>
      <c r="E748" s="28">
        <v>0.0553983162</v>
      </c>
      <c r="F748" s="28">
        <v>8.949999991050001</v>
      </c>
    </row>
    <row r="749" spans="1:6" ht="12.75">
      <c r="A749" s="31" t="s">
        <v>0</v>
      </c>
      <c r="B749" s="31">
        <v>13</v>
      </c>
      <c r="C749">
        <v>2003</v>
      </c>
      <c r="D749">
        <v>1</v>
      </c>
      <c r="E749" s="28">
        <v>0.13865415314</v>
      </c>
      <c r="F749" s="28">
        <v>21.109999978890002</v>
      </c>
    </row>
    <row r="750" spans="1:6" ht="12.75">
      <c r="A750" s="31" t="s">
        <v>0</v>
      </c>
      <c r="B750" s="31">
        <v>13</v>
      </c>
      <c r="C750">
        <v>2003</v>
      </c>
      <c r="D750">
        <v>2</v>
      </c>
      <c r="E750" s="28">
        <v>0.07315889238</v>
      </c>
      <c r="F750" s="28">
        <v>7.42000000742</v>
      </c>
    </row>
    <row r="751" spans="1:6" ht="12.75">
      <c r="A751" s="31" t="s">
        <v>0</v>
      </c>
      <c r="B751" s="31">
        <v>13</v>
      </c>
      <c r="C751">
        <v>2003</v>
      </c>
      <c r="D751">
        <v>3</v>
      </c>
      <c r="E751" s="28">
        <v>0.0645326766</v>
      </c>
      <c r="F751" s="28">
        <v>8.33</v>
      </c>
    </row>
    <row r="752" spans="1:6" ht="12.75">
      <c r="A752" s="31" t="s">
        <v>0</v>
      </c>
      <c r="B752" s="31">
        <v>13</v>
      </c>
      <c r="C752">
        <v>2003</v>
      </c>
      <c r="D752">
        <v>4</v>
      </c>
      <c r="E752" s="28">
        <v>0.05871130765</v>
      </c>
      <c r="F752" s="28">
        <v>6.67</v>
      </c>
    </row>
    <row r="753" spans="1:6" ht="12.75">
      <c r="A753" s="31" t="s">
        <v>0</v>
      </c>
      <c r="B753" s="31">
        <v>13</v>
      </c>
      <c r="C753">
        <v>2003</v>
      </c>
      <c r="D753">
        <v>5</v>
      </c>
      <c r="E753" s="28">
        <v>0.0686640528</v>
      </c>
      <c r="F753" s="28">
        <v>7.8400000078400005</v>
      </c>
    </row>
    <row r="754" spans="1:6" ht="12.75">
      <c r="A754" s="31" t="s">
        <v>0</v>
      </c>
      <c r="B754" s="31">
        <v>13</v>
      </c>
      <c r="C754">
        <v>2003</v>
      </c>
      <c r="D754">
        <v>6</v>
      </c>
      <c r="E754" s="28">
        <v>0.03636429654</v>
      </c>
      <c r="F754" s="28">
        <v>3.1900000063800005</v>
      </c>
    </row>
    <row r="755" spans="1:6" ht="12.75">
      <c r="A755" s="31" t="s">
        <v>0</v>
      </c>
      <c r="B755" s="31">
        <v>13</v>
      </c>
      <c r="C755">
        <v>2003</v>
      </c>
      <c r="D755">
        <v>7</v>
      </c>
      <c r="E755" s="28">
        <v>0.03579335793</v>
      </c>
      <c r="F755" s="28">
        <v>2.91</v>
      </c>
    </row>
    <row r="756" spans="1:6" ht="12.75">
      <c r="A756" s="31" t="s">
        <v>0</v>
      </c>
      <c r="B756" s="31">
        <v>13</v>
      </c>
      <c r="C756">
        <v>2003</v>
      </c>
      <c r="D756">
        <v>8</v>
      </c>
      <c r="E756" s="28">
        <v>0.02378797025</v>
      </c>
      <c r="F756" s="28">
        <v>2.7499999972499998</v>
      </c>
    </row>
    <row r="757" spans="1:6" ht="12.75">
      <c r="A757" s="31" t="s">
        <v>0</v>
      </c>
      <c r="B757" s="31">
        <v>13</v>
      </c>
      <c r="C757">
        <v>2003</v>
      </c>
      <c r="D757">
        <v>9</v>
      </c>
      <c r="E757" s="28">
        <v>0.017701863</v>
      </c>
      <c r="F757" s="28">
        <v>2.84999999715</v>
      </c>
    </row>
    <row r="758" spans="1:6" ht="12.75">
      <c r="A758" s="31" t="s">
        <v>0</v>
      </c>
      <c r="B758" s="31">
        <v>13</v>
      </c>
      <c r="C758">
        <v>2003</v>
      </c>
      <c r="D758">
        <v>10</v>
      </c>
      <c r="E758" s="28">
        <v>0.01556007276</v>
      </c>
      <c r="F758" s="28">
        <v>3.65999999268</v>
      </c>
    </row>
    <row r="759" spans="1:6" ht="12.75">
      <c r="A759" s="31" t="s">
        <v>0</v>
      </c>
      <c r="B759" s="31">
        <v>13</v>
      </c>
      <c r="C759">
        <v>2003</v>
      </c>
      <c r="D759">
        <v>11</v>
      </c>
      <c r="E759" s="28">
        <v>0.0266207043</v>
      </c>
      <c r="F759" s="28">
        <v>5.7</v>
      </c>
    </row>
    <row r="760" spans="1:6" ht="12.75">
      <c r="A760" s="31" t="s">
        <v>0</v>
      </c>
      <c r="B760" s="31">
        <v>13</v>
      </c>
      <c r="C760">
        <v>2003</v>
      </c>
      <c r="D760">
        <v>12</v>
      </c>
      <c r="E760" s="28">
        <v>0.05462946</v>
      </c>
      <c r="F760" s="28">
        <v>9</v>
      </c>
    </row>
    <row r="761" spans="1:6" ht="12.75">
      <c r="A761" s="31" t="s">
        <v>0</v>
      </c>
      <c r="B761" s="31">
        <v>13</v>
      </c>
      <c r="C761">
        <v>2004</v>
      </c>
      <c r="D761">
        <v>1</v>
      </c>
      <c r="E761" s="28">
        <v>0.04074182613</v>
      </c>
      <c r="F761" s="28">
        <v>9.269999981460002</v>
      </c>
    </row>
    <row r="762" spans="1:6" ht="12.75">
      <c r="A762" s="31" t="s">
        <v>0</v>
      </c>
      <c r="B762" s="31">
        <v>13</v>
      </c>
      <c r="C762">
        <v>2004</v>
      </c>
      <c r="D762">
        <v>2</v>
      </c>
      <c r="E762" s="28">
        <v>0.04420106696</v>
      </c>
      <c r="F762" s="28">
        <v>7.46</v>
      </c>
    </row>
    <row r="763" spans="1:6" ht="12.75">
      <c r="A763" s="31" t="s">
        <v>0</v>
      </c>
      <c r="B763" s="31">
        <v>13</v>
      </c>
      <c r="C763">
        <v>2004</v>
      </c>
      <c r="D763">
        <v>3</v>
      </c>
      <c r="E763" s="28">
        <v>0.03535164782</v>
      </c>
      <c r="F763" s="28">
        <v>9.34</v>
      </c>
    </row>
    <row r="764" spans="1:6" ht="12.75">
      <c r="A764" s="31" t="s">
        <v>0</v>
      </c>
      <c r="B764" s="31">
        <v>13</v>
      </c>
      <c r="C764">
        <v>2004</v>
      </c>
      <c r="D764">
        <v>4</v>
      </c>
      <c r="E764" s="28">
        <v>0.05700682444</v>
      </c>
      <c r="F764" s="28">
        <v>9.64000000964</v>
      </c>
    </row>
    <row r="765" spans="1:6" ht="12.75">
      <c r="A765" s="31" t="s">
        <v>0</v>
      </c>
      <c r="B765" s="31">
        <v>13</v>
      </c>
      <c r="C765">
        <v>2004</v>
      </c>
      <c r="D765">
        <v>5</v>
      </c>
      <c r="E765" s="28">
        <v>0.0456456528</v>
      </c>
      <c r="F765" s="28">
        <v>10.12</v>
      </c>
    </row>
    <row r="766" spans="1:6" ht="12.75">
      <c r="A766" s="31" t="s">
        <v>0</v>
      </c>
      <c r="B766" s="31">
        <v>13</v>
      </c>
      <c r="C766">
        <v>2004</v>
      </c>
      <c r="D766">
        <v>6</v>
      </c>
      <c r="E766" s="28">
        <v>0.03144061634</v>
      </c>
      <c r="F766" s="28">
        <v>4.27000000427</v>
      </c>
    </row>
    <row r="767" spans="1:6" ht="12.75">
      <c r="A767" s="31" t="s">
        <v>0</v>
      </c>
      <c r="B767" s="31">
        <v>13</v>
      </c>
      <c r="C767">
        <v>2004</v>
      </c>
      <c r="D767">
        <v>7</v>
      </c>
      <c r="E767" s="28">
        <v>0.02442160314</v>
      </c>
      <c r="F767" s="28">
        <v>2.97</v>
      </c>
    </row>
    <row r="768" spans="1:6" ht="12.75">
      <c r="A768" s="31" t="s">
        <v>0</v>
      </c>
      <c r="B768" s="31">
        <v>13</v>
      </c>
      <c r="C768">
        <v>2004</v>
      </c>
      <c r="D768">
        <v>8</v>
      </c>
      <c r="E768" s="28">
        <v>0.01745594526</v>
      </c>
      <c r="F768" s="28">
        <v>2.77999999722</v>
      </c>
    </row>
    <row r="769" spans="1:6" ht="12.75">
      <c r="A769" s="31" t="s">
        <v>0</v>
      </c>
      <c r="B769" s="31">
        <v>13</v>
      </c>
      <c r="C769">
        <v>2004</v>
      </c>
      <c r="D769">
        <v>9</v>
      </c>
      <c r="E769" s="28">
        <v>0.02702283078</v>
      </c>
      <c r="F769" s="28">
        <v>2.68999999731</v>
      </c>
    </row>
    <row r="770" spans="1:6" ht="12.75">
      <c r="A770" s="31" t="s">
        <v>0</v>
      </c>
      <c r="B770" s="31">
        <v>13</v>
      </c>
      <c r="C770">
        <v>2004</v>
      </c>
      <c r="D770">
        <v>10</v>
      </c>
      <c r="E770" s="28">
        <v>0.00593229312</v>
      </c>
      <c r="F770" s="28">
        <v>2.8799999971199997</v>
      </c>
    </row>
    <row r="771" spans="1:6" ht="12.75">
      <c r="A771" s="31" t="s">
        <v>0</v>
      </c>
      <c r="B771" s="31">
        <v>13</v>
      </c>
      <c r="C771">
        <v>2004</v>
      </c>
      <c r="D771">
        <v>11</v>
      </c>
      <c r="E771" s="28">
        <v>0.0171986976</v>
      </c>
      <c r="F771" s="28">
        <v>3.3599999966400005</v>
      </c>
    </row>
    <row r="772" spans="1:6" ht="12.75">
      <c r="A772" s="31" t="s">
        <v>0</v>
      </c>
      <c r="B772" s="31">
        <v>13</v>
      </c>
      <c r="C772">
        <v>2004</v>
      </c>
      <c r="D772">
        <v>12</v>
      </c>
      <c r="E772" s="28">
        <v>0.01852468776</v>
      </c>
      <c r="F772" s="28">
        <v>3.4600000069199996</v>
      </c>
    </row>
    <row r="773" spans="1:6" ht="12.75">
      <c r="A773" s="31" t="s">
        <v>0</v>
      </c>
      <c r="B773" s="31">
        <v>13</v>
      </c>
      <c r="C773">
        <v>2005</v>
      </c>
      <c r="D773">
        <v>1</v>
      </c>
      <c r="E773" s="28">
        <v>0.03983646828</v>
      </c>
      <c r="F773" s="28">
        <v>3.48</v>
      </c>
    </row>
    <row r="774" spans="1:6" ht="12.75">
      <c r="A774" s="31" t="s">
        <v>0</v>
      </c>
      <c r="B774" s="31">
        <v>13</v>
      </c>
      <c r="C774">
        <v>2005</v>
      </c>
      <c r="D774">
        <v>2</v>
      </c>
      <c r="E774" s="28">
        <v>0.02997824478</v>
      </c>
      <c r="F774" s="28">
        <v>3.17999999046</v>
      </c>
    </row>
    <row r="775" spans="1:6" ht="12.75">
      <c r="A775" s="31" t="s">
        <v>0</v>
      </c>
      <c r="B775" s="31">
        <v>13</v>
      </c>
      <c r="C775">
        <v>2005</v>
      </c>
      <c r="D775">
        <v>3</v>
      </c>
      <c r="E775" s="28">
        <v>0.01611815394</v>
      </c>
      <c r="F775" s="28">
        <v>4.88999999511</v>
      </c>
    </row>
    <row r="776" spans="1:6" ht="12.75">
      <c r="A776" s="31" t="s">
        <v>0</v>
      </c>
      <c r="B776" s="31">
        <v>13</v>
      </c>
      <c r="C776">
        <v>2005</v>
      </c>
      <c r="D776">
        <v>4</v>
      </c>
      <c r="E776" s="28">
        <v>0.01984108472</v>
      </c>
      <c r="F776" s="28">
        <v>5.66</v>
      </c>
    </row>
    <row r="777" spans="1:6" ht="12.75">
      <c r="A777" s="31" t="s">
        <v>0</v>
      </c>
      <c r="B777" s="31">
        <v>13</v>
      </c>
      <c r="C777">
        <v>2005</v>
      </c>
      <c r="D777">
        <v>5</v>
      </c>
      <c r="E777" s="28">
        <v>0.01384898616</v>
      </c>
      <c r="F777" s="28">
        <v>4.229999995769999</v>
      </c>
    </row>
    <row r="778" spans="1:6" ht="12.75">
      <c r="A778" s="31" t="s">
        <v>0</v>
      </c>
      <c r="B778" s="31">
        <v>13</v>
      </c>
      <c r="C778">
        <v>2005</v>
      </c>
      <c r="D778">
        <v>6</v>
      </c>
      <c r="E778" s="28">
        <v>0.02477298423</v>
      </c>
      <c r="F778" s="28">
        <v>2.90999999709</v>
      </c>
    </row>
    <row r="779" spans="1:6" ht="12.75">
      <c r="A779" s="31" t="s">
        <v>0</v>
      </c>
      <c r="B779" s="31">
        <v>13</v>
      </c>
      <c r="C779">
        <v>2005</v>
      </c>
      <c r="D779">
        <v>7</v>
      </c>
      <c r="E779" s="28">
        <v>0.03362616784</v>
      </c>
      <c r="F779" s="28">
        <v>2.57000000257</v>
      </c>
    </row>
    <row r="780" spans="1:6" ht="12.75">
      <c r="A780" s="31" t="s">
        <v>0</v>
      </c>
      <c r="B780" s="31">
        <v>13</v>
      </c>
      <c r="C780">
        <v>2005</v>
      </c>
      <c r="D780">
        <v>8</v>
      </c>
      <c r="E780" s="28">
        <v>0.03158771993</v>
      </c>
      <c r="F780" s="28">
        <v>2.77</v>
      </c>
    </row>
    <row r="781" spans="1:6" ht="12.75">
      <c r="A781" s="31" t="s">
        <v>0</v>
      </c>
      <c r="B781" s="31">
        <v>13</v>
      </c>
      <c r="C781">
        <v>2005</v>
      </c>
      <c r="D781">
        <v>9</v>
      </c>
      <c r="E781" s="28">
        <v>0.03566920536</v>
      </c>
      <c r="F781" s="28">
        <v>2.98</v>
      </c>
    </row>
    <row r="782" spans="1:6" ht="12.75">
      <c r="A782" s="31" t="s">
        <v>0</v>
      </c>
      <c r="B782" s="31">
        <v>13</v>
      </c>
      <c r="C782">
        <v>2005</v>
      </c>
      <c r="D782">
        <v>10</v>
      </c>
      <c r="E782" s="28">
        <v>0.0167903766</v>
      </c>
      <c r="F782" s="28">
        <v>3.4599999965399997</v>
      </c>
    </row>
    <row r="783" spans="1:6" ht="12.75">
      <c r="A783" s="31" t="s">
        <v>0</v>
      </c>
      <c r="B783" s="31">
        <v>13</v>
      </c>
      <c r="C783">
        <v>2005</v>
      </c>
      <c r="D783">
        <v>11</v>
      </c>
      <c r="E783" s="28">
        <v>0.0288224573</v>
      </c>
      <c r="F783" s="28">
        <v>4.55</v>
      </c>
    </row>
    <row r="784" spans="1:6" ht="12.75">
      <c r="A784" s="31" t="s">
        <v>0</v>
      </c>
      <c r="B784" s="31">
        <v>13</v>
      </c>
      <c r="C784">
        <v>2005</v>
      </c>
      <c r="D784">
        <v>12</v>
      </c>
      <c r="E784" s="28">
        <v>0.0258378099</v>
      </c>
      <c r="F784" s="28">
        <v>5.04999999495</v>
      </c>
    </row>
    <row r="785" spans="1:6" ht="12.75">
      <c r="A785" s="31" t="s">
        <v>0</v>
      </c>
      <c r="B785" s="31">
        <v>13</v>
      </c>
      <c r="C785">
        <v>2006</v>
      </c>
      <c r="D785">
        <v>1</v>
      </c>
      <c r="E785" s="28">
        <v>0.05806975169</v>
      </c>
      <c r="F785" s="28">
        <v>5.23000000523</v>
      </c>
    </row>
    <row r="786" spans="1:6" ht="12.75">
      <c r="A786" s="31" t="s">
        <v>0</v>
      </c>
      <c r="B786" s="31">
        <v>13</v>
      </c>
      <c r="C786">
        <v>2006</v>
      </c>
      <c r="D786">
        <v>2</v>
      </c>
      <c r="E786" s="28">
        <v>0.04058649306</v>
      </c>
      <c r="F786" s="28">
        <v>3.96999999206</v>
      </c>
    </row>
    <row r="787" spans="1:6" ht="12.75">
      <c r="A787" s="31" t="s">
        <v>0</v>
      </c>
      <c r="B787" s="31">
        <v>13</v>
      </c>
      <c r="C787">
        <v>2006</v>
      </c>
      <c r="D787">
        <v>3</v>
      </c>
      <c r="E787" s="28">
        <v>0.10146066896</v>
      </c>
      <c r="F787" s="28">
        <v>10.569999989429999</v>
      </c>
    </row>
    <row r="788" spans="1:6" ht="12.75">
      <c r="A788" s="31" t="s">
        <v>0</v>
      </c>
      <c r="B788" s="31">
        <v>13</v>
      </c>
      <c r="C788">
        <v>2006</v>
      </c>
      <c r="D788">
        <v>4</v>
      </c>
      <c r="E788" s="28">
        <v>0.06230794982</v>
      </c>
      <c r="F788" s="28">
        <v>8.92999999107</v>
      </c>
    </row>
    <row r="789" spans="1:6" ht="12.75">
      <c r="A789" s="31" t="s">
        <v>0</v>
      </c>
      <c r="B789" s="31">
        <v>13</v>
      </c>
      <c r="C789">
        <v>2006</v>
      </c>
      <c r="D789">
        <v>5</v>
      </c>
      <c r="E789" s="28">
        <v>0.03772445014</v>
      </c>
      <c r="F789" s="28">
        <v>5.33000000533</v>
      </c>
    </row>
    <row r="790" spans="1:6" ht="12.75">
      <c r="A790" s="31" t="s">
        <v>0</v>
      </c>
      <c r="B790" s="31">
        <v>13</v>
      </c>
      <c r="C790">
        <v>2006</v>
      </c>
      <c r="D790">
        <v>6</v>
      </c>
      <c r="E790" s="28">
        <v>0.01536416769</v>
      </c>
      <c r="F790" s="28">
        <v>2.89</v>
      </c>
    </row>
    <row r="791" spans="1:6" ht="12.75">
      <c r="A791" s="31" t="s">
        <v>0</v>
      </c>
      <c r="B791" s="31">
        <v>13</v>
      </c>
      <c r="C791">
        <v>2006</v>
      </c>
      <c r="D791">
        <v>7</v>
      </c>
      <c r="E791" s="28">
        <v>0.0282668176</v>
      </c>
      <c r="F791" s="28">
        <v>2.6799999946399997</v>
      </c>
    </row>
    <row r="792" spans="1:6" ht="12.75">
      <c r="A792" s="31" t="s">
        <v>0</v>
      </c>
      <c r="B792" s="31">
        <v>13</v>
      </c>
      <c r="C792">
        <v>2006</v>
      </c>
      <c r="D792">
        <v>8</v>
      </c>
      <c r="E792" s="28">
        <v>0.0333966534</v>
      </c>
      <c r="F792" s="28">
        <v>2.84</v>
      </c>
    </row>
    <row r="793" spans="1:6" ht="12.75">
      <c r="A793" s="31" t="s">
        <v>0</v>
      </c>
      <c r="B793" s="31">
        <v>13</v>
      </c>
      <c r="C793">
        <v>2006</v>
      </c>
      <c r="D793">
        <v>9</v>
      </c>
      <c r="E793" s="28">
        <v>0.02029349345</v>
      </c>
      <c r="F793" s="28">
        <v>3.5300000035299997</v>
      </c>
    </row>
    <row r="794" spans="5:7" ht="12.75">
      <c r="E794" s="27">
        <f>AVERAGE(E2:E793)*12</f>
        <v>0.601591962976667</v>
      </c>
      <c r="F794" s="27">
        <f>AVERAGE(F2:F793)*12</f>
        <v>101.83878788750137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200675 - Embalse de Las Vencias.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200675</v>
      </c>
      <c r="B6" s="30">
        <f>'De la BASE'!B2</f>
        <v>13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0.03372718896</v>
      </c>
      <c r="F6" s="9">
        <f>IF('De la BASE'!F2&gt;0,'De la BASE'!F2,'De la BASE'!F2+0.001)</f>
        <v>8.04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200675</v>
      </c>
      <c r="B7" s="30">
        <f>'De la BASE'!B3</f>
        <v>13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0.04229584172</v>
      </c>
      <c r="F7" s="9">
        <f>IF('De la BASE'!F3&gt;0,'De la BASE'!F3,'De la BASE'!F3+0.001)</f>
        <v>11.32999998867</v>
      </c>
      <c r="G7" s="15">
        <v>14916</v>
      </c>
      <c r="H7" s="8">
        <f>CORREL(E6:E796,E7:E797)</f>
        <v>0.6311939909966784</v>
      </c>
      <c r="I7" s="8" t="s">
        <v>119</v>
      </c>
      <c r="J7" s="8"/>
      <c r="K7" s="8"/>
      <c r="L7" s="24"/>
    </row>
    <row r="8" spans="1:13" ht="12.75">
      <c r="A8" s="30" t="str">
        <f>'De la BASE'!A4</f>
        <v>200675</v>
      </c>
      <c r="B8" s="30">
        <f>'De la BASE'!B4</f>
        <v>13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0.0541848111</v>
      </c>
      <c r="F8" s="9">
        <f>IF('De la BASE'!F4&gt;0,'De la BASE'!F4,'De la BASE'!F4+0.001)</f>
        <v>9.699999990299998</v>
      </c>
      <c r="G8" s="15">
        <v>14946</v>
      </c>
      <c r="H8" s="8">
        <f>CORREL(E486:E796,E487:E797)</f>
        <v>0.5822167542582534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200675</v>
      </c>
      <c r="B9" s="30">
        <f>'De la BASE'!B5</f>
        <v>13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0.28310376528</v>
      </c>
      <c r="F9" s="9">
        <f>IF('De la BASE'!F5&gt;0,'De la BASE'!F5,'De la BASE'!F5+0.001)</f>
        <v>28.98</v>
      </c>
      <c r="G9" s="15">
        <v>14977</v>
      </c>
    </row>
    <row r="10" spans="1:11" ht="12.75">
      <c r="A10" s="30" t="str">
        <f>'De la BASE'!A6</f>
        <v>200675</v>
      </c>
      <c r="B10" s="30">
        <f>'De la BASE'!B6</f>
        <v>13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0.2923479744</v>
      </c>
      <c r="F10" s="9">
        <f>IF('De la BASE'!F6&gt;0,'De la BASE'!F6,'De la BASE'!F6+0.001)</f>
        <v>40.4000000404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200675</v>
      </c>
      <c r="B11" s="30">
        <f>'De la BASE'!B7</f>
        <v>13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0.22090035744</v>
      </c>
      <c r="F11" s="9">
        <f>IF('De la BASE'!F7&gt;0,'De la BASE'!F7,'De la BASE'!F7+0.001)</f>
        <v>30.24</v>
      </c>
      <c r="G11" s="15">
        <v>15036</v>
      </c>
      <c r="H11" s="8">
        <f>CORREL(F6:F796,F7:F797)</f>
        <v>0.6454905346468807</v>
      </c>
      <c r="I11" s="8" t="s">
        <v>119</v>
      </c>
      <c r="J11" s="8"/>
      <c r="K11" s="8"/>
    </row>
    <row r="12" spans="1:11" ht="12.75">
      <c r="A12" s="30" t="str">
        <f>'De la BASE'!A8</f>
        <v>200675</v>
      </c>
      <c r="B12" s="30">
        <f>'De la BASE'!B8</f>
        <v>13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0.12992364723</v>
      </c>
      <c r="F12" s="9">
        <f>IF('De la BASE'!F8&gt;0,'De la BASE'!F8,'De la BASE'!F8+0.001)</f>
        <v>17.81000001781</v>
      </c>
      <c r="G12" s="15">
        <v>15067</v>
      </c>
      <c r="H12" s="8">
        <f>CORREL(F486:F796,F487:F797)</f>
        <v>0.5648988533209249</v>
      </c>
      <c r="I12" s="8" t="s">
        <v>120</v>
      </c>
      <c r="J12" s="8"/>
      <c r="K12" s="8"/>
    </row>
    <row r="13" spans="1:9" ht="12.75">
      <c r="A13" s="30" t="str">
        <f>'De la BASE'!A9</f>
        <v>200675</v>
      </c>
      <c r="B13" s="30">
        <f>'De la BASE'!B9</f>
        <v>13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0.2514217326</v>
      </c>
      <c r="F13" s="9">
        <f>IF('De la BASE'!F9&gt;0,'De la BASE'!F9,'De la BASE'!F9+0.001)</f>
        <v>32.700000065400005</v>
      </c>
      <c r="G13" s="15">
        <v>15097</v>
      </c>
      <c r="H13" s="6"/>
      <c r="I13" s="6"/>
    </row>
    <row r="14" spans="1:13" ht="12.75">
      <c r="A14" s="30" t="str">
        <f>'De la BASE'!A10</f>
        <v>200675</v>
      </c>
      <c r="B14" s="30">
        <f>'De la BASE'!B10</f>
        <v>13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0.12564536319</v>
      </c>
      <c r="F14" s="9">
        <f>IF('De la BASE'!F10&gt;0,'De la BASE'!F10,'De la BASE'!F10+0.001)</f>
        <v>14.30999998569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200675</v>
      </c>
      <c r="B15" s="30">
        <f>'De la BASE'!B11</f>
        <v>13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0.02239826285</v>
      </c>
      <c r="F15" s="9">
        <f>IF('De la BASE'!F11&gt;0,'De la BASE'!F11,'De la BASE'!F11+0.001)</f>
        <v>2.41</v>
      </c>
      <c r="G15" s="15">
        <v>15158</v>
      </c>
      <c r="I15" s="7"/>
    </row>
    <row r="16" spans="1:9" ht="12.75">
      <c r="A16" s="30" t="str">
        <f>'De la BASE'!A12</f>
        <v>200675</v>
      </c>
      <c r="B16" s="30">
        <f>'De la BASE'!B12</f>
        <v>13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0.02338318896</v>
      </c>
      <c r="F16" s="9">
        <f>IF('De la BASE'!F12&gt;0,'De la BASE'!F12,'De la BASE'!F12+0.001)</f>
        <v>2.21999999778</v>
      </c>
      <c r="G16" s="15">
        <v>15189</v>
      </c>
      <c r="H16" s="7"/>
      <c r="I16" s="7"/>
    </row>
    <row r="17" spans="1:9" ht="12.75">
      <c r="A17" s="30" t="str">
        <f>'De la BASE'!A13</f>
        <v>200675</v>
      </c>
      <c r="B17" s="30">
        <f>'De la BASE'!B13</f>
        <v>13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0.0142463235</v>
      </c>
      <c r="F17" s="9">
        <f>IF('De la BASE'!F13&gt;0,'De la BASE'!F13,'De la BASE'!F13+0.001)</f>
        <v>1.5</v>
      </c>
      <c r="G17" s="15">
        <v>15220</v>
      </c>
      <c r="H17" s="7"/>
      <c r="I17" s="7"/>
    </row>
    <row r="18" spans="1:9" ht="12.75">
      <c r="A18" s="30" t="str">
        <f>'De la BASE'!A14</f>
        <v>200675</v>
      </c>
      <c r="B18" s="30">
        <f>'De la BASE'!B14</f>
        <v>13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0.01783029074</v>
      </c>
      <c r="F18" s="9">
        <f>IF('De la BASE'!F14&gt;0,'De la BASE'!F14,'De la BASE'!F14+0.001)</f>
        <v>1.66000000332</v>
      </c>
      <c r="G18" s="15">
        <v>15250</v>
      </c>
      <c r="H18" s="7"/>
      <c r="I18" s="7"/>
    </row>
    <row r="19" spans="1:8" ht="12.75">
      <c r="A19" s="30" t="str">
        <f>'De la BASE'!A15</f>
        <v>200675</v>
      </c>
      <c r="B19" s="30">
        <f>'De la BASE'!B15</f>
        <v>13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0.01493311614</v>
      </c>
      <c r="F19" s="9">
        <f>IF('De la BASE'!F15&gt;0,'De la BASE'!F15,'De la BASE'!F15+0.001)</f>
        <v>3.94000000394</v>
      </c>
      <c r="G19" s="15">
        <v>15281</v>
      </c>
      <c r="H19" s="7"/>
    </row>
    <row r="20" spans="1:7" ht="12.75">
      <c r="A20" s="30" t="str">
        <f>'De la BASE'!A16</f>
        <v>200675</v>
      </c>
      <c r="B20" s="30">
        <f>'De la BASE'!B16</f>
        <v>13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0.01966654335</v>
      </c>
      <c r="F20" s="9">
        <f>IF('De la BASE'!F16&gt;0,'De la BASE'!F16,'De la BASE'!F16+0.001)</f>
        <v>3.05</v>
      </c>
      <c r="G20" s="15">
        <v>15311</v>
      </c>
    </row>
    <row r="21" spans="1:7" ht="12.75">
      <c r="A21" s="30" t="str">
        <f>'De la BASE'!A17</f>
        <v>200675</v>
      </c>
      <c r="B21" s="30">
        <f>'De la BASE'!B17</f>
        <v>13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0.02458956729</v>
      </c>
      <c r="F21" s="9">
        <f>IF('De la BASE'!F17&gt;0,'De la BASE'!F17,'De la BASE'!F17+0.001)</f>
        <v>5.73</v>
      </c>
      <c r="G21" s="15">
        <v>15342</v>
      </c>
    </row>
    <row r="22" spans="1:7" ht="12.75">
      <c r="A22" s="30" t="str">
        <f>'De la BASE'!A18</f>
        <v>200675</v>
      </c>
      <c r="B22" s="30">
        <f>'De la BASE'!B18</f>
        <v>13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0.0390284004</v>
      </c>
      <c r="F22" s="9">
        <f>IF('De la BASE'!F18&gt;0,'De la BASE'!F18,'De la BASE'!F18+0.001)</f>
        <v>6.0700000121399995</v>
      </c>
      <c r="G22" s="15">
        <v>15373</v>
      </c>
    </row>
    <row r="23" spans="1:7" ht="12.75">
      <c r="A23" s="30" t="str">
        <f>'De la BASE'!A19</f>
        <v>200675</v>
      </c>
      <c r="B23" s="30">
        <f>'De la BASE'!B19</f>
        <v>13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0.01877242272</v>
      </c>
      <c r="F23" s="9">
        <f>IF('De la BASE'!F19&gt;0,'De la BASE'!F19,'De la BASE'!F19+0.001)</f>
        <v>8.519999991479999</v>
      </c>
      <c r="G23" s="15">
        <v>15401</v>
      </c>
    </row>
    <row r="24" spans="1:7" ht="12.75">
      <c r="A24" s="30" t="str">
        <f>'De la BASE'!A20</f>
        <v>200675</v>
      </c>
      <c r="B24" s="30">
        <f>'De la BASE'!B20</f>
        <v>13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0.0387277681</v>
      </c>
      <c r="F24" s="9">
        <f>IF('De la BASE'!F20&gt;0,'De la BASE'!F20,'De la BASE'!F20+0.001)</f>
        <v>9.95000000995</v>
      </c>
      <c r="G24" s="15">
        <v>15432</v>
      </c>
    </row>
    <row r="25" spans="1:7" ht="12.75">
      <c r="A25" s="30" t="str">
        <f>'De la BASE'!A21</f>
        <v>200675</v>
      </c>
      <c r="B25" s="30">
        <f>'De la BASE'!B21</f>
        <v>13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0.03310080903</v>
      </c>
      <c r="F25" s="9">
        <f>IF('De la BASE'!F21&gt;0,'De la BASE'!F21,'De la BASE'!F21+0.001)</f>
        <v>6.2100000062100005</v>
      </c>
      <c r="G25" s="15">
        <v>15462</v>
      </c>
    </row>
    <row r="26" spans="1:7" ht="12.75">
      <c r="A26" s="30" t="str">
        <f>'De la BASE'!A22</f>
        <v>200675</v>
      </c>
      <c r="B26" s="30">
        <f>'De la BASE'!B22</f>
        <v>13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0.0168615247</v>
      </c>
      <c r="F26" s="9">
        <f>IF('De la BASE'!F22&gt;0,'De la BASE'!F22,'De la BASE'!F22+0.001)</f>
        <v>4.15</v>
      </c>
      <c r="G26" s="15">
        <v>15493</v>
      </c>
    </row>
    <row r="27" spans="1:7" ht="12.75">
      <c r="A27" s="30" t="str">
        <f>'De la BASE'!A23</f>
        <v>200675</v>
      </c>
      <c r="B27" s="30">
        <f>'De la BASE'!B23</f>
        <v>13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0.0278129943</v>
      </c>
      <c r="F27" s="9">
        <f>IF('De la BASE'!F23&gt;0,'De la BASE'!F23,'De la BASE'!F23+0.001)</f>
        <v>3.5099999964900004</v>
      </c>
      <c r="G27" s="15">
        <v>15523</v>
      </c>
    </row>
    <row r="28" spans="1:7" ht="12.75">
      <c r="A28" s="30" t="str">
        <f>'De la BASE'!A24</f>
        <v>200675</v>
      </c>
      <c r="B28" s="30">
        <f>'De la BASE'!B24</f>
        <v>13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0.047372009</v>
      </c>
      <c r="F28" s="9">
        <f>IF('De la BASE'!F24&gt;0,'De la BASE'!F24,'De la BASE'!F24+0.001)</f>
        <v>8.87</v>
      </c>
      <c r="G28" s="15">
        <v>15554</v>
      </c>
    </row>
    <row r="29" spans="1:7" ht="12.75">
      <c r="A29" s="30" t="str">
        <f>'De la BASE'!A25</f>
        <v>200675</v>
      </c>
      <c r="B29" s="30">
        <f>'De la BASE'!B25</f>
        <v>13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0.0158475988</v>
      </c>
      <c r="F29" s="9">
        <f>IF('De la BASE'!F25&gt;0,'De la BASE'!F25,'De la BASE'!F25+0.001)</f>
        <v>4.1</v>
      </c>
      <c r="G29" s="15">
        <v>15585</v>
      </c>
    </row>
    <row r="30" spans="1:7" ht="12.75">
      <c r="A30" s="30" t="str">
        <f>'De la BASE'!A26</f>
        <v>200675</v>
      </c>
      <c r="B30" s="30">
        <f>'De la BASE'!B26</f>
        <v>13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0.00865837047</v>
      </c>
      <c r="F30" s="9">
        <f>IF('De la BASE'!F26&gt;0,'De la BASE'!F26,'De la BASE'!F26+0.001)</f>
        <v>3.91000000782</v>
      </c>
      <c r="G30" s="15">
        <v>15615</v>
      </c>
    </row>
    <row r="31" spans="1:7" ht="12.75">
      <c r="A31" s="30" t="str">
        <f>'De la BASE'!A27</f>
        <v>200675</v>
      </c>
      <c r="B31" s="30">
        <f>'De la BASE'!B27</f>
        <v>13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0.02383066938</v>
      </c>
      <c r="F31" s="9">
        <f>IF('De la BASE'!F27&gt;0,'De la BASE'!F27,'De la BASE'!F27+0.001)</f>
        <v>4.83</v>
      </c>
      <c r="G31" s="15">
        <v>15646</v>
      </c>
    </row>
    <row r="32" spans="1:7" ht="12.75">
      <c r="A32" s="30" t="str">
        <f>'De la BASE'!A28</f>
        <v>200675</v>
      </c>
      <c r="B32" s="30">
        <f>'De la BASE'!B28</f>
        <v>13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0.01180754471</v>
      </c>
      <c r="F32" s="9">
        <f>IF('De la BASE'!F28&gt;0,'De la BASE'!F28,'De la BASE'!F28+0.001)</f>
        <v>4.81</v>
      </c>
      <c r="G32" s="15">
        <v>15676</v>
      </c>
    </row>
    <row r="33" spans="1:7" ht="12.75">
      <c r="A33" s="30" t="str">
        <f>'De la BASE'!A29</f>
        <v>200675</v>
      </c>
      <c r="B33" s="30">
        <f>'De la BASE'!B29</f>
        <v>13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0.06317224637</v>
      </c>
      <c r="F33" s="9">
        <f>IF('De la BASE'!F29&gt;0,'De la BASE'!F29,'De la BASE'!F29+0.001)</f>
        <v>13.27</v>
      </c>
      <c r="G33" s="15">
        <v>15707</v>
      </c>
    </row>
    <row r="34" spans="1:7" ht="12.75">
      <c r="A34" s="30" t="str">
        <f>'De la BASE'!A30</f>
        <v>200675</v>
      </c>
      <c r="B34" s="30">
        <f>'De la BASE'!B30</f>
        <v>13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0.03624629976</v>
      </c>
      <c r="F34" s="9">
        <f>IF('De la BASE'!F30&gt;0,'De la BASE'!F30,'De la BASE'!F30+0.001)</f>
        <v>6.12000001224</v>
      </c>
      <c r="G34" s="15">
        <v>15738</v>
      </c>
    </row>
    <row r="35" spans="1:7" ht="12.75">
      <c r="A35" s="30" t="str">
        <f>'De la BASE'!A31</f>
        <v>200675</v>
      </c>
      <c r="B35" s="30">
        <f>'De la BASE'!B31</f>
        <v>13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0.02678758656</v>
      </c>
      <c r="F35" s="9">
        <f>IF('De la BASE'!F31&gt;0,'De la BASE'!F31,'De la BASE'!F31+0.001)</f>
        <v>7.68</v>
      </c>
      <c r="G35" s="15">
        <v>15766</v>
      </c>
    </row>
    <row r="36" spans="1:7" ht="12.75">
      <c r="A36" s="30" t="str">
        <f>'De la BASE'!A32</f>
        <v>200675</v>
      </c>
      <c r="B36" s="30">
        <f>'De la BASE'!B32</f>
        <v>13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0.04080027512</v>
      </c>
      <c r="F36" s="9">
        <f>IF('De la BASE'!F32&gt;0,'De la BASE'!F32,'De la BASE'!F32+0.001)</f>
        <v>11.11</v>
      </c>
      <c r="G36" s="15">
        <v>15797</v>
      </c>
    </row>
    <row r="37" spans="1:7" ht="12.75">
      <c r="A37" s="30" t="str">
        <f>'De la BASE'!A33</f>
        <v>200675</v>
      </c>
      <c r="B37" s="30">
        <f>'De la BASE'!B33</f>
        <v>13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0.04448314607</v>
      </c>
      <c r="F37" s="9">
        <f>IF('De la BASE'!F33&gt;0,'De la BASE'!F33,'De la BASE'!F33+0.001)</f>
        <v>9.789999990210001</v>
      </c>
      <c r="G37" s="15">
        <v>15827</v>
      </c>
    </row>
    <row r="38" spans="1:7" ht="12.75">
      <c r="A38" s="30" t="str">
        <f>'De la BASE'!A34</f>
        <v>200675</v>
      </c>
      <c r="B38" s="30">
        <f>'De la BASE'!B34</f>
        <v>13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0.02584183308</v>
      </c>
      <c r="F38" s="9">
        <f>IF('De la BASE'!F34&gt;0,'De la BASE'!F34,'De la BASE'!F34+0.001)</f>
        <v>3.22</v>
      </c>
      <c r="G38" s="15">
        <v>15858</v>
      </c>
    </row>
    <row r="39" spans="1:7" ht="12.75">
      <c r="A39" s="30" t="str">
        <f>'De la BASE'!A35</f>
        <v>200675</v>
      </c>
      <c r="B39" s="30">
        <f>'De la BASE'!B35</f>
        <v>13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0.01490779854</v>
      </c>
      <c r="F39" s="9">
        <f>IF('De la BASE'!F35&gt;0,'De la BASE'!F35,'De la BASE'!F35+0.001)</f>
        <v>3.21</v>
      </c>
      <c r="G39" s="15">
        <v>15888</v>
      </c>
    </row>
    <row r="40" spans="1:7" ht="12.75">
      <c r="A40" s="30" t="str">
        <f>'De la BASE'!A36</f>
        <v>200675</v>
      </c>
      <c r="B40" s="30">
        <f>'De la BASE'!B36</f>
        <v>13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0.032079645</v>
      </c>
      <c r="F40" s="9">
        <f>IF('De la BASE'!F36&gt;0,'De la BASE'!F36,'De la BASE'!F36+0.001)</f>
        <v>3.0000000030000002</v>
      </c>
      <c r="G40" s="15">
        <v>15919</v>
      </c>
    </row>
    <row r="41" spans="1:7" ht="12.75">
      <c r="A41" s="30" t="str">
        <f>'De la BASE'!A37</f>
        <v>200675</v>
      </c>
      <c r="B41" s="30">
        <f>'De la BASE'!B37</f>
        <v>13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0.0239092736</v>
      </c>
      <c r="F41" s="9">
        <f>IF('De la BASE'!F37&gt;0,'De la BASE'!F37,'De la BASE'!F37+0.001)</f>
        <v>5.12</v>
      </c>
      <c r="G41" s="15">
        <v>15950</v>
      </c>
    </row>
    <row r="42" spans="1:7" ht="12.75">
      <c r="A42" s="30" t="str">
        <f>'De la BASE'!A38</f>
        <v>200675</v>
      </c>
      <c r="B42" s="30">
        <f>'De la BASE'!B38</f>
        <v>13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0.0133439526</v>
      </c>
      <c r="F42" s="9">
        <f>IF('De la BASE'!F38&gt;0,'De la BASE'!F38,'De la BASE'!F38+0.001)</f>
        <v>3.63000000363</v>
      </c>
      <c r="G42" s="15">
        <v>15980</v>
      </c>
    </row>
    <row r="43" spans="1:7" ht="12.75">
      <c r="A43" s="30" t="str">
        <f>'De la BASE'!A39</f>
        <v>200675</v>
      </c>
      <c r="B43" s="30">
        <f>'De la BASE'!B39</f>
        <v>13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0.017440884</v>
      </c>
      <c r="F43" s="9">
        <f>IF('De la BASE'!F39&gt;0,'De la BASE'!F39,'De la BASE'!F39+0.001)</f>
        <v>4</v>
      </c>
      <c r="G43" s="15">
        <v>16011</v>
      </c>
    </row>
    <row r="44" spans="1:7" ht="12.75">
      <c r="A44" s="30" t="str">
        <f>'De la BASE'!A40</f>
        <v>200675</v>
      </c>
      <c r="B44" s="30">
        <f>'De la BASE'!B40</f>
        <v>13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0.01294993173</v>
      </c>
      <c r="F44" s="9">
        <f>IF('De la BASE'!F40&gt;0,'De la BASE'!F40,'De la BASE'!F40+0.001)</f>
        <v>4.92999999507</v>
      </c>
      <c r="G44" s="15">
        <v>16041</v>
      </c>
    </row>
    <row r="45" spans="1:7" ht="12.75">
      <c r="A45" s="30" t="str">
        <f>'De la BASE'!A41</f>
        <v>200675</v>
      </c>
      <c r="B45" s="30">
        <f>'De la BASE'!B41</f>
        <v>13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0.03068510346</v>
      </c>
      <c r="F45" s="9">
        <f>IF('De la BASE'!F41&gt;0,'De la BASE'!F41,'De la BASE'!F41+0.001)</f>
        <v>4.1699999958300005</v>
      </c>
      <c r="G45" s="15">
        <v>16072</v>
      </c>
    </row>
    <row r="46" spans="1:7" ht="12.75">
      <c r="A46" s="30" t="str">
        <f>'De la BASE'!A42</f>
        <v>200675</v>
      </c>
      <c r="B46" s="30">
        <f>'De la BASE'!B42</f>
        <v>13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0.020020072</v>
      </c>
      <c r="F46" s="9">
        <f>IF('De la BASE'!F42&gt;0,'De la BASE'!F42,'De la BASE'!F42+0.001)</f>
        <v>3.7999999962000004</v>
      </c>
      <c r="G46" s="15">
        <v>16103</v>
      </c>
    </row>
    <row r="47" spans="1:7" ht="12.75">
      <c r="A47" s="30" t="str">
        <f>'De la BASE'!A43</f>
        <v>200675</v>
      </c>
      <c r="B47" s="30">
        <f>'De la BASE'!B43</f>
        <v>13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0.01524660342</v>
      </c>
      <c r="F47" s="9">
        <f>IF('De la BASE'!F43&gt;0,'De la BASE'!F43,'De la BASE'!F43+0.001)</f>
        <v>4.74000000474</v>
      </c>
      <c r="G47" s="15">
        <v>16132</v>
      </c>
    </row>
    <row r="48" spans="1:7" ht="12.75">
      <c r="A48" s="30" t="str">
        <f>'De la BASE'!A44</f>
        <v>200675</v>
      </c>
      <c r="B48" s="30">
        <f>'De la BASE'!B44</f>
        <v>13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0.00933614695</v>
      </c>
      <c r="F48" s="9">
        <f>IF('De la BASE'!F44&gt;0,'De la BASE'!F44,'De la BASE'!F44+0.001)</f>
        <v>5.87000001174</v>
      </c>
      <c r="G48" s="15">
        <v>16163</v>
      </c>
    </row>
    <row r="49" spans="1:7" ht="12.75">
      <c r="A49" s="30" t="str">
        <f>'De la BASE'!A45</f>
        <v>200675</v>
      </c>
      <c r="B49" s="30">
        <f>'De la BASE'!B45</f>
        <v>13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0.00717355562</v>
      </c>
      <c r="F49" s="9">
        <f>IF('De la BASE'!F45&gt;0,'De la BASE'!F45,'De la BASE'!F45+0.001)</f>
        <v>4.34000000434</v>
      </c>
      <c r="G49" s="15">
        <v>16193</v>
      </c>
    </row>
    <row r="50" spans="1:7" ht="12.75">
      <c r="A50" s="30" t="str">
        <f>'De la BASE'!A46</f>
        <v>200675</v>
      </c>
      <c r="B50" s="30">
        <f>'De la BASE'!B46</f>
        <v>13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0.01333167165</v>
      </c>
      <c r="F50" s="9">
        <f>IF('De la BASE'!F46&gt;0,'De la BASE'!F46,'De la BASE'!F46+0.001)</f>
        <v>4.949999995050001</v>
      </c>
      <c r="G50" s="15">
        <v>16224</v>
      </c>
    </row>
    <row r="51" spans="1:7" ht="12.75">
      <c r="A51" s="30" t="str">
        <f>'De la BASE'!A47</f>
        <v>200675</v>
      </c>
      <c r="B51" s="30">
        <f>'De la BASE'!B47</f>
        <v>13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0.02509747208</v>
      </c>
      <c r="F51" s="9">
        <f>IF('De la BASE'!F47&gt;0,'De la BASE'!F47,'De la BASE'!F47+0.001)</f>
        <v>3.1599999968400008</v>
      </c>
      <c r="G51" s="15">
        <v>16254</v>
      </c>
    </row>
    <row r="52" spans="1:7" ht="12.75">
      <c r="A52" s="30" t="str">
        <f>'De la BASE'!A48</f>
        <v>200675</v>
      </c>
      <c r="B52" s="30">
        <f>'De la BASE'!B48</f>
        <v>13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0.03053173124</v>
      </c>
      <c r="F52" s="9">
        <f>IF('De la BASE'!F48&gt;0,'De la BASE'!F48,'De la BASE'!F48+0.001)</f>
        <v>3.55999999644</v>
      </c>
      <c r="G52" s="15">
        <v>16285</v>
      </c>
    </row>
    <row r="53" spans="1:7" ht="12.75">
      <c r="A53" s="30" t="str">
        <f>'De la BASE'!A49</f>
        <v>200675</v>
      </c>
      <c r="B53" s="30">
        <f>'De la BASE'!B49</f>
        <v>13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0.01259515712</v>
      </c>
      <c r="F53" s="9">
        <f>IF('De la BASE'!F49&gt;0,'De la BASE'!F49,'De la BASE'!F49+0.001)</f>
        <v>3.63999999636</v>
      </c>
      <c r="G53" s="15">
        <v>16316</v>
      </c>
    </row>
    <row r="54" spans="1:7" ht="12.75">
      <c r="A54" s="30" t="str">
        <f>'De la BASE'!A50</f>
        <v>200675</v>
      </c>
      <c r="B54" s="30">
        <f>'De la BASE'!B50</f>
        <v>13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0.0085805175</v>
      </c>
      <c r="F54" s="9">
        <f>IF('De la BASE'!F50&gt;0,'De la BASE'!F50,'De la BASE'!F50+0.001)</f>
        <v>3.54</v>
      </c>
      <c r="G54" s="15">
        <v>16346</v>
      </c>
    </row>
    <row r="55" spans="1:7" ht="12.75">
      <c r="A55" s="30" t="str">
        <f>'De la BASE'!A51</f>
        <v>200675</v>
      </c>
      <c r="B55" s="30">
        <f>'De la BASE'!B51</f>
        <v>13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0.01032342375</v>
      </c>
      <c r="F55" s="9">
        <f>IF('De la BASE'!F51&gt;0,'De la BASE'!F51,'De la BASE'!F51+0.001)</f>
        <v>3.95000000395</v>
      </c>
      <c r="G55" s="15">
        <v>16377</v>
      </c>
    </row>
    <row r="56" spans="1:7" ht="12.75">
      <c r="A56" s="30" t="str">
        <f>'De la BASE'!A52</f>
        <v>200675</v>
      </c>
      <c r="B56" s="30">
        <f>'De la BASE'!B52</f>
        <v>13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0.009019946</v>
      </c>
      <c r="F56" s="9">
        <f>IF('De la BASE'!F52&gt;0,'De la BASE'!F52,'De la BASE'!F52+0.001)</f>
        <v>5.200000005200001</v>
      </c>
      <c r="G56" s="15">
        <v>16407</v>
      </c>
    </row>
    <row r="57" spans="1:7" ht="12.75">
      <c r="A57" s="30" t="str">
        <f>'De la BASE'!A53</f>
        <v>200675</v>
      </c>
      <c r="B57" s="30">
        <f>'De la BASE'!B53</f>
        <v>13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0.03937412256</v>
      </c>
      <c r="F57" s="9">
        <f>IF('De la BASE'!F53&gt;0,'De la BASE'!F53,'De la BASE'!F53+0.001)</f>
        <v>5.09000000509</v>
      </c>
      <c r="G57" s="15">
        <v>16438</v>
      </c>
    </row>
    <row r="58" spans="1:7" ht="12.75">
      <c r="A58" s="30" t="str">
        <f>'De la BASE'!A54</f>
        <v>200675</v>
      </c>
      <c r="B58" s="30">
        <f>'De la BASE'!B54</f>
        <v>13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0.0161099602</v>
      </c>
      <c r="F58" s="9">
        <f>IF('De la BASE'!F54&gt;0,'De la BASE'!F54,'De la BASE'!F54+0.001)</f>
        <v>5.450000005450001</v>
      </c>
      <c r="G58" s="15">
        <v>16469</v>
      </c>
    </row>
    <row r="59" spans="1:7" ht="12.75">
      <c r="A59" s="30" t="str">
        <f>'De la BASE'!A55</f>
        <v>200675</v>
      </c>
      <c r="B59" s="30">
        <f>'De la BASE'!B55</f>
        <v>13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0.01486153809</v>
      </c>
      <c r="F59" s="9">
        <f>IF('De la BASE'!F55&gt;0,'De la BASE'!F55,'De la BASE'!F55+0.001)</f>
        <v>4.8300000048300005</v>
      </c>
      <c r="G59" s="15">
        <v>16497</v>
      </c>
    </row>
    <row r="60" spans="1:7" ht="12.75">
      <c r="A60" s="30" t="str">
        <f>'De la BASE'!A56</f>
        <v>200675</v>
      </c>
      <c r="B60" s="30">
        <f>'De la BASE'!B56</f>
        <v>13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0.0126817628</v>
      </c>
      <c r="F60" s="9">
        <f>IF('De la BASE'!F56&gt;0,'De la BASE'!F56,'De la BASE'!F56+0.001)</f>
        <v>5.320000005320001</v>
      </c>
      <c r="G60" s="15">
        <v>16528</v>
      </c>
    </row>
    <row r="61" spans="1:7" ht="12.75">
      <c r="A61" s="30" t="str">
        <f>'De la BASE'!A57</f>
        <v>200675</v>
      </c>
      <c r="B61" s="30">
        <f>'De la BASE'!B57</f>
        <v>13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0.0144271259</v>
      </c>
      <c r="F61" s="9">
        <f>IF('De la BASE'!F57&gt;0,'De la BASE'!F57,'De la BASE'!F57+0.001)</f>
        <v>6.16999999383</v>
      </c>
      <c r="G61" s="15">
        <v>16558</v>
      </c>
    </row>
    <row r="62" spans="1:7" ht="12.75">
      <c r="A62" s="30" t="str">
        <f>'De la BASE'!A58</f>
        <v>200675</v>
      </c>
      <c r="B62" s="30">
        <f>'De la BASE'!B58</f>
        <v>13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0.0102631575</v>
      </c>
      <c r="F62" s="9">
        <f>IF('De la BASE'!F58&gt;0,'De la BASE'!F58,'De la BASE'!F58+0.001)</f>
        <v>4.9799999900400005</v>
      </c>
      <c r="G62" s="15">
        <v>16589</v>
      </c>
    </row>
    <row r="63" spans="1:7" ht="12.75">
      <c r="A63" s="30" t="str">
        <f>'De la BASE'!A59</f>
        <v>200675</v>
      </c>
      <c r="B63" s="30">
        <f>'De la BASE'!B59</f>
        <v>13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0.04442553036</v>
      </c>
      <c r="F63" s="9">
        <f>IF('De la BASE'!F59&gt;0,'De la BASE'!F59,'De la BASE'!F59+0.001)</f>
        <v>5.22</v>
      </c>
      <c r="G63" s="15">
        <v>16619</v>
      </c>
    </row>
    <row r="64" spans="1:7" ht="12.75">
      <c r="A64" s="30" t="str">
        <f>'De la BASE'!A60</f>
        <v>200675</v>
      </c>
      <c r="B64" s="30">
        <f>'De la BASE'!B60</f>
        <v>13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0.0332846712</v>
      </c>
      <c r="F64" s="9">
        <f>IF('De la BASE'!F60&gt;0,'De la BASE'!F60,'De la BASE'!F60+0.001)</f>
        <v>4.55999999544</v>
      </c>
      <c r="G64" s="15">
        <v>16650</v>
      </c>
    </row>
    <row r="65" spans="1:7" ht="12.75">
      <c r="A65" s="30" t="str">
        <f>'De la BASE'!A61</f>
        <v>200675</v>
      </c>
      <c r="B65" s="30">
        <f>'De la BASE'!B61</f>
        <v>13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0.04587287474</v>
      </c>
      <c r="F65" s="9">
        <f>IF('De la BASE'!F61&gt;0,'De la BASE'!F61,'De la BASE'!F61+0.001)</f>
        <v>4.27</v>
      </c>
      <c r="G65" s="15">
        <v>16681</v>
      </c>
    </row>
    <row r="66" spans="1:7" ht="12.75">
      <c r="A66" s="30" t="str">
        <f>'De la BASE'!A62</f>
        <v>200675</v>
      </c>
      <c r="B66" s="30">
        <f>'De la BASE'!B62</f>
        <v>13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0.01747334187</v>
      </c>
      <c r="F66" s="9">
        <f>IF('De la BASE'!F62&gt;0,'De la BASE'!F62,'De la BASE'!F62+0.001)</f>
        <v>7.830000007830001</v>
      </c>
      <c r="G66" s="15">
        <v>16711</v>
      </c>
    </row>
    <row r="67" spans="1:7" ht="12.75">
      <c r="A67" s="30" t="str">
        <f>'De la BASE'!A63</f>
        <v>200675</v>
      </c>
      <c r="B67" s="30">
        <f>'De la BASE'!B63</f>
        <v>13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0.01039007007</v>
      </c>
      <c r="F67" s="9">
        <f>IF('De la BASE'!F63&gt;0,'De la BASE'!F63,'De la BASE'!F63+0.001)</f>
        <v>8.79000000879</v>
      </c>
      <c r="G67" s="15">
        <v>16742</v>
      </c>
    </row>
    <row r="68" spans="1:7" ht="12.75">
      <c r="A68" s="30" t="str">
        <f>'De la BASE'!A64</f>
        <v>200675</v>
      </c>
      <c r="B68" s="30">
        <f>'De la BASE'!B64</f>
        <v>13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0.04170723856</v>
      </c>
      <c r="F68" s="9">
        <f>IF('De la BASE'!F64&gt;0,'De la BASE'!F64,'De la BASE'!F64+0.001)</f>
        <v>15.07999998492</v>
      </c>
      <c r="G68" s="15">
        <v>16772</v>
      </c>
    </row>
    <row r="69" spans="1:7" ht="12.75">
      <c r="A69" s="30" t="str">
        <f>'De la BASE'!A65</f>
        <v>200675</v>
      </c>
      <c r="B69" s="30">
        <f>'De la BASE'!B65</f>
        <v>13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0.06611423046</v>
      </c>
      <c r="F69" s="9">
        <f>IF('De la BASE'!F65&gt;0,'De la BASE'!F65,'De la BASE'!F65+0.001)</f>
        <v>9.69</v>
      </c>
      <c r="G69" s="15">
        <v>16803</v>
      </c>
    </row>
    <row r="70" spans="1:7" ht="12.75">
      <c r="A70" s="30" t="str">
        <f>'De la BASE'!A66</f>
        <v>200675</v>
      </c>
      <c r="B70" s="30">
        <f>'De la BASE'!B66</f>
        <v>13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0.02999999922</v>
      </c>
      <c r="F70" s="9">
        <f>IF('De la BASE'!F66&gt;0,'De la BASE'!F66,'De la BASE'!F66+0.001)</f>
        <v>6.21999999378</v>
      </c>
      <c r="G70" s="15">
        <v>16834</v>
      </c>
    </row>
    <row r="71" spans="1:7" ht="12.75">
      <c r="A71" s="30" t="str">
        <f>'De la BASE'!A67</f>
        <v>200675</v>
      </c>
      <c r="B71" s="30">
        <f>'De la BASE'!B67</f>
        <v>13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0.03235892634</v>
      </c>
      <c r="F71" s="9">
        <f>IF('De la BASE'!F67&gt;0,'De la BASE'!F67,'De la BASE'!F67+0.001)</f>
        <v>9.54000002862</v>
      </c>
      <c r="G71" s="15">
        <v>16862</v>
      </c>
    </row>
    <row r="72" spans="1:7" ht="12.75">
      <c r="A72" s="30" t="str">
        <f>'De la BASE'!A68</f>
        <v>200675</v>
      </c>
      <c r="B72" s="30">
        <f>'De la BASE'!B68</f>
        <v>13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0.059177999</v>
      </c>
      <c r="F72" s="9">
        <f>IF('De la BASE'!F68&gt;0,'De la BASE'!F68,'De la BASE'!F68+0.001)</f>
        <v>13.55</v>
      </c>
      <c r="G72" s="15">
        <v>16893</v>
      </c>
    </row>
    <row r="73" spans="1:7" ht="12.75">
      <c r="A73" s="30" t="str">
        <f>'De la BASE'!A69</f>
        <v>200675</v>
      </c>
      <c r="B73" s="30">
        <f>'De la BASE'!B69</f>
        <v>13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0.24849039391</v>
      </c>
      <c r="F73" s="9">
        <f>IF('De la BASE'!F69&gt;0,'De la BASE'!F69,'De la BASE'!F69+0.001)</f>
        <v>46.01</v>
      </c>
      <c r="G73" s="15">
        <v>16923</v>
      </c>
    </row>
    <row r="74" spans="1:7" ht="12.75">
      <c r="A74" s="30" t="str">
        <f>'De la BASE'!A70</f>
        <v>200675</v>
      </c>
      <c r="B74" s="30">
        <f>'De la BASE'!B70</f>
        <v>13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0.07775231148</v>
      </c>
      <c r="F74" s="9">
        <f>IF('De la BASE'!F70&gt;0,'De la BASE'!F70,'De la BASE'!F70+0.001)</f>
        <v>8.37</v>
      </c>
      <c r="G74" s="15">
        <v>16954</v>
      </c>
    </row>
    <row r="75" spans="1:7" ht="12.75">
      <c r="A75" s="30" t="str">
        <f>'De la BASE'!A71</f>
        <v>200675</v>
      </c>
      <c r="B75" s="30">
        <f>'De la BASE'!B71</f>
        <v>13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0.03755266695</v>
      </c>
      <c r="F75" s="9">
        <f>IF('De la BASE'!F71&gt;0,'De la BASE'!F71,'De la BASE'!F71+0.001)</f>
        <v>3.4499999965499994</v>
      </c>
      <c r="G75" s="15">
        <v>16984</v>
      </c>
    </row>
    <row r="76" spans="1:7" ht="12.75">
      <c r="A76" s="30" t="str">
        <f>'De la BASE'!A72</f>
        <v>200675</v>
      </c>
      <c r="B76" s="30">
        <f>'De la BASE'!B72</f>
        <v>13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0.03746803968</v>
      </c>
      <c r="F76" s="9">
        <f>IF('De la BASE'!F72&gt;0,'De la BASE'!F72,'De la BASE'!F72+0.001)</f>
        <v>3.54</v>
      </c>
      <c r="G76" s="15">
        <v>17015</v>
      </c>
    </row>
    <row r="77" spans="1:7" ht="12.75">
      <c r="A77" s="30" t="str">
        <f>'De la BASE'!A73</f>
        <v>200675</v>
      </c>
      <c r="B77" s="30">
        <f>'De la BASE'!B73</f>
        <v>13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0.04075525875</v>
      </c>
      <c r="F77" s="9">
        <f>IF('De la BASE'!F73&gt;0,'De la BASE'!F73,'De la BASE'!F73+0.001)</f>
        <v>4.3499999913</v>
      </c>
      <c r="G77" s="15">
        <v>17046</v>
      </c>
    </row>
    <row r="78" spans="1:7" ht="12.75">
      <c r="A78" s="30" t="str">
        <f>'De la BASE'!A74</f>
        <v>200675</v>
      </c>
      <c r="B78" s="30">
        <f>'De la BASE'!B74</f>
        <v>13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0.0441753884</v>
      </c>
      <c r="F78" s="9">
        <f>IF('De la BASE'!F74&gt;0,'De la BASE'!F74,'De la BASE'!F74+0.001)</f>
        <v>5.720000005719999</v>
      </c>
      <c r="G78" s="15">
        <v>17076</v>
      </c>
    </row>
    <row r="79" spans="1:7" ht="12.75">
      <c r="A79" s="30" t="str">
        <f>'De la BASE'!A75</f>
        <v>200675</v>
      </c>
      <c r="B79" s="30">
        <f>'De la BASE'!B75</f>
        <v>13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0.02125697294</v>
      </c>
      <c r="F79" s="9">
        <f>IF('De la BASE'!F75&gt;0,'De la BASE'!F75,'De la BASE'!F75+0.001)</f>
        <v>6.58000000658</v>
      </c>
      <c r="G79" s="15">
        <v>17107</v>
      </c>
    </row>
    <row r="80" spans="1:7" ht="12.75">
      <c r="A80" s="30" t="str">
        <f>'De la BASE'!A76</f>
        <v>200675</v>
      </c>
      <c r="B80" s="30">
        <f>'De la BASE'!B76</f>
        <v>13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0.01626283715</v>
      </c>
      <c r="F80" s="9">
        <f>IF('De la BASE'!F76&gt;0,'De la BASE'!F76,'De la BASE'!F76+0.001)</f>
        <v>7.85</v>
      </c>
      <c r="G80" s="15">
        <v>17137</v>
      </c>
    </row>
    <row r="81" spans="1:7" ht="12.75">
      <c r="A81" s="30" t="str">
        <f>'De la BASE'!A77</f>
        <v>200675</v>
      </c>
      <c r="B81" s="30">
        <f>'De la BASE'!B77</f>
        <v>13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0.0288491402</v>
      </c>
      <c r="F81" s="9">
        <f>IF('De la BASE'!F77&gt;0,'De la BASE'!F77,'De la BASE'!F77+0.001)</f>
        <v>10.600000010599999</v>
      </c>
      <c r="G81" s="15">
        <v>17168</v>
      </c>
    </row>
    <row r="82" spans="1:7" ht="12.75">
      <c r="A82" s="30" t="str">
        <f>'De la BASE'!A78</f>
        <v>200675</v>
      </c>
      <c r="B82" s="30">
        <f>'De la BASE'!B78</f>
        <v>13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0.41223507159</v>
      </c>
      <c r="F82" s="9">
        <f>IF('De la BASE'!F78&gt;0,'De la BASE'!F78,'De la BASE'!F78+0.001)</f>
        <v>60.630000060629996</v>
      </c>
      <c r="G82" s="15">
        <v>17199</v>
      </c>
    </row>
    <row r="83" spans="1:7" ht="12.75">
      <c r="A83" s="30" t="str">
        <f>'De la BASE'!A79</f>
        <v>200675</v>
      </c>
      <c r="B83" s="30">
        <f>'De la BASE'!B79</f>
        <v>13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0.34396205976</v>
      </c>
      <c r="F83" s="9">
        <f>IF('De la BASE'!F79&gt;0,'De la BASE'!F79,'De la BASE'!F79+0.001)</f>
        <v>50.06000010012</v>
      </c>
      <c r="G83" s="15">
        <v>17227</v>
      </c>
    </row>
    <row r="84" spans="1:7" ht="12.75">
      <c r="A84" s="30" t="str">
        <f>'De la BASE'!A80</f>
        <v>200675</v>
      </c>
      <c r="B84" s="30">
        <f>'De la BASE'!B80</f>
        <v>13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0.1511705514</v>
      </c>
      <c r="F84" s="9">
        <f>IF('De la BASE'!F80&gt;0,'De la BASE'!F80,'De la BASE'!F80+0.001)</f>
        <v>17.05000001705</v>
      </c>
      <c r="G84" s="15">
        <v>17258</v>
      </c>
    </row>
    <row r="85" spans="1:7" ht="12.75">
      <c r="A85" s="30" t="str">
        <f>'De la BASE'!A81</f>
        <v>200675</v>
      </c>
      <c r="B85" s="30">
        <f>'De la BASE'!B81</f>
        <v>13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0.03624412442</v>
      </c>
      <c r="F85" s="9">
        <f>IF('De la BASE'!F81&gt;0,'De la BASE'!F81,'De la BASE'!F81+0.001)</f>
        <v>5.93</v>
      </c>
      <c r="G85" s="15">
        <v>17288</v>
      </c>
    </row>
    <row r="86" spans="1:7" ht="12.75">
      <c r="A86" s="30" t="str">
        <f>'De la BASE'!A82</f>
        <v>200675</v>
      </c>
      <c r="B86" s="30">
        <f>'De la BASE'!B82</f>
        <v>13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0.02640926736</v>
      </c>
      <c r="F86" s="9">
        <f>IF('De la BASE'!F82&gt;0,'De la BASE'!F82,'De la BASE'!F82+0.001)</f>
        <v>3.4199999965799996</v>
      </c>
      <c r="G86" s="15">
        <v>17319</v>
      </c>
    </row>
    <row r="87" spans="1:7" ht="12.75">
      <c r="A87" s="30" t="str">
        <f>'De la BASE'!A83</f>
        <v>200675</v>
      </c>
      <c r="B87" s="30">
        <f>'De la BASE'!B83</f>
        <v>13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0.0247357056</v>
      </c>
      <c r="F87" s="9">
        <f>IF('De la BASE'!F83&gt;0,'De la BASE'!F83,'De la BASE'!F83+0.001)</f>
        <v>3.2000000032</v>
      </c>
      <c r="G87" s="15">
        <v>17349</v>
      </c>
    </row>
    <row r="88" spans="1:7" ht="12.75">
      <c r="A88" s="30" t="str">
        <f>'De la BASE'!A84</f>
        <v>200675</v>
      </c>
      <c r="B88" s="30">
        <f>'De la BASE'!B84</f>
        <v>13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0.02801638881</v>
      </c>
      <c r="F88" s="9">
        <f>IF('De la BASE'!F84&gt;0,'De la BASE'!F84,'De la BASE'!F84+0.001)</f>
        <v>3.2699999967300006</v>
      </c>
      <c r="G88" s="15">
        <v>17380</v>
      </c>
    </row>
    <row r="89" spans="1:7" ht="12.75">
      <c r="A89" s="30" t="str">
        <f>'De la BASE'!A85</f>
        <v>200675</v>
      </c>
      <c r="B89" s="30">
        <f>'De la BASE'!B85</f>
        <v>13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0.02379637589</v>
      </c>
      <c r="F89" s="9">
        <f>IF('De la BASE'!F85&gt;0,'De la BASE'!F85,'De la BASE'!F85+0.001)</f>
        <v>4.49</v>
      </c>
      <c r="G89" s="15">
        <v>17411</v>
      </c>
    </row>
    <row r="90" spans="1:7" ht="12.75">
      <c r="A90" s="30" t="str">
        <f>'De la BASE'!A86</f>
        <v>200675</v>
      </c>
      <c r="B90" s="30">
        <f>'De la BASE'!B86</f>
        <v>13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0.0118773034</v>
      </c>
      <c r="F90" s="9">
        <f>IF('De la BASE'!F86&gt;0,'De la BASE'!F86,'De la BASE'!F86+0.001)</f>
        <v>3.7</v>
      </c>
      <c r="G90" s="15">
        <v>17441</v>
      </c>
    </row>
    <row r="91" spans="1:7" ht="12.75">
      <c r="A91" s="30" t="str">
        <f>'De la BASE'!A87</f>
        <v>200675</v>
      </c>
      <c r="B91" s="30">
        <f>'De la BASE'!B87</f>
        <v>13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0.01205173706</v>
      </c>
      <c r="F91" s="9">
        <f>IF('De la BASE'!F87&gt;0,'De la BASE'!F87,'De la BASE'!F87+0.001)</f>
        <v>3.58000000358</v>
      </c>
      <c r="G91" s="15">
        <v>17472</v>
      </c>
    </row>
    <row r="92" spans="1:7" ht="12.75">
      <c r="A92" s="30" t="str">
        <f>'De la BASE'!A88</f>
        <v>200675</v>
      </c>
      <c r="B92" s="30">
        <f>'De la BASE'!B88</f>
        <v>13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0.01038461715</v>
      </c>
      <c r="F92" s="9">
        <f>IF('De la BASE'!F88&gt;0,'De la BASE'!F88,'De la BASE'!F88+0.001)</f>
        <v>4.05</v>
      </c>
      <c r="G92" s="15">
        <v>17502</v>
      </c>
    </row>
    <row r="93" spans="1:7" ht="12.75">
      <c r="A93" s="30" t="str">
        <f>'De la BASE'!A89</f>
        <v>200675</v>
      </c>
      <c r="B93" s="30">
        <f>'De la BASE'!B89</f>
        <v>13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0.2396612604</v>
      </c>
      <c r="F93" s="9">
        <f>IF('De la BASE'!F89&gt;0,'De la BASE'!F89,'De la BASE'!F89+0.001)</f>
        <v>35.65</v>
      </c>
      <c r="G93" s="15">
        <v>17533</v>
      </c>
    </row>
    <row r="94" spans="1:7" ht="12.75">
      <c r="A94" s="30" t="str">
        <f>'De la BASE'!A90</f>
        <v>200675</v>
      </c>
      <c r="B94" s="30">
        <f>'De la BASE'!B90</f>
        <v>13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0.06002216775</v>
      </c>
      <c r="F94" s="9">
        <f>IF('De la BASE'!F90&gt;0,'De la BASE'!F90,'De la BASE'!F90+0.001)</f>
        <v>6.32999998734</v>
      </c>
      <c r="G94" s="15">
        <v>17564</v>
      </c>
    </row>
    <row r="95" spans="1:7" ht="12.75">
      <c r="A95" s="30" t="str">
        <f>'De la BASE'!A91</f>
        <v>200675</v>
      </c>
      <c r="B95" s="30">
        <f>'De la BASE'!B91</f>
        <v>13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0.0340428605</v>
      </c>
      <c r="F95" s="9">
        <f>IF('De la BASE'!F91&gt;0,'De la BASE'!F91,'De la BASE'!F91+0.001)</f>
        <v>4.7500000095</v>
      </c>
      <c r="G95" s="15">
        <v>17593</v>
      </c>
    </row>
    <row r="96" spans="1:7" ht="12.75">
      <c r="A96" s="30" t="str">
        <f>'De la BASE'!A92</f>
        <v>200675</v>
      </c>
      <c r="B96" s="30">
        <f>'De la BASE'!B92</f>
        <v>13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0.01800378622</v>
      </c>
      <c r="F96" s="9">
        <f>IF('De la BASE'!F92&gt;0,'De la BASE'!F92,'De la BASE'!F92+0.001)</f>
        <v>3.48999999651</v>
      </c>
      <c r="G96" s="15">
        <v>17624</v>
      </c>
    </row>
    <row r="97" spans="1:7" ht="12.75">
      <c r="A97" s="30" t="str">
        <f>'De la BASE'!A93</f>
        <v>200675</v>
      </c>
      <c r="B97" s="30">
        <f>'De la BASE'!B93</f>
        <v>13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0.01671933204</v>
      </c>
      <c r="F97" s="9">
        <f>IF('De la BASE'!F93&gt;0,'De la BASE'!F93,'De la BASE'!F93+0.001)</f>
        <v>4.59</v>
      </c>
      <c r="G97" s="15">
        <v>17654</v>
      </c>
    </row>
    <row r="98" spans="1:7" ht="12.75">
      <c r="A98" s="30" t="str">
        <f>'De la BASE'!A94</f>
        <v>200675</v>
      </c>
      <c r="B98" s="30">
        <f>'De la BASE'!B94</f>
        <v>13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0.0294071671</v>
      </c>
      <c r="F98" s="9">
        <f>IF('De la BASE'!F94&gt;0,'De la BASE'!F94,'De la BASE'!F94+0.001)</f>
        <v>3.7</v>
      </c>
      <c r="G98" s="15">
        <v>17685</v>
      </c>
    </row>
    <row r="99" spans="1:7" ht="12.75">
      <c r="A99" s="30" t="str">
        <f>'De la BASE'!A95</f>
        <v>200675</v>
      </c>
      <c r="B99" s="30">
        <f>'De la BASE'!B95</f>
        <v>13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0.02944578294</v>
      </c>
      <c r="F99" s="9">
        <f>IF('De la BASE'!F95&gt;0,'De la BASE'!F95,'De la BASE'!F95+0.001)</f>
        <v>2.82</v>
      </c>
      <c r="G99" s="15">
        <v>17715</v>
      </c>
    </row>
    <row r="100" spans="1:7" ht="12.75">
      <c r="A100" s="30" t="str">
        <f>'De la BASE'!A96</f>
        <v>200675</v>
      </c>
      <c r="B100" s="30">
        <f>'De la BASE'!B96</f>
        <v>13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0.03836887995</v>
      </c>
      <c r="F100" s="9">
        <f>IF('De la BASE'!F96&gt;0,'De la BASE'!F96,'De la BASE'!F96+0.001)</f>
        <v>3.35</v>
      </c>
      <c r="G100" s="15">
        <v>17746</v>
      </c>
    </row>
    <row r="101" spans="1:7" ht="12.75">
      <c r="A101" s="30" t="str">
        <f>'De la BASE'!A97</f>
        <v>200675</v>
      </c>
      <c r="B101" s="30">
        <f>'De la BASE'!B97</f>
        <v>13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0.03973244184</v>
      </c>
      <c r="F101" s="9">
        <f>IF('De la BASE'!F97&gt;0,'De la BASE'!F97,'De la BASE'!F97+0.001)</f>
        <v>3.7800000037799997</v>
      </c>
      <c r="G101" s="15">
        <v>17777</v>
      </c>
    </row>
    <row r="102" spans="1:7" ht="12.75">
      <c r="A102" s="30" t="str">
        <f>'De la BASE'!A98</f>
        <v>200675</v>
      </c>
      <c r="B102" s="30">
        <f>'De la BASE'!B98</f>
        <v>13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0.01155717364</v>
      </c>
      <c r="F102" s="9">
        <f>IF('De la BASE'!F98&gt;0,'De la BASE'!F98,'De la BASE'!F98+0.001)</f>
        <v>3.8799999961200005</v>
      </c>
      <c r="G102" s="15">
        <v>17807</v>
      </c>
    </row>
    <row r="103" spans="1:7" ht="12.75">
      <c r="A103" s="30" t="str">
        <f>'De la BASE'!A99</f>
        <v>200675</v>
      </c>
      <c r="B103" s="30">
        <f>'De la BASE'!B99</f>
        <v>13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0.02515095303</v>
      </c>
      <c r="F103" s="9">
        <f>IF('De la BASE'!F99&gt;0,'De la BASE'!F99,'De la BASE'!F99+0.001)</f>
        <v>3.60999999639</v>
      </c>
      <c r="G103" s="15">
        <v>17838</v>
      </c>
    </row>
    <row r="104" spans="1:7" ht="12.75">
      <c r="A104" s="30" t="str">
        <f>'De la BASE'!A100</f>
        <v>200675</v>
      </c>
      <c r="B104" s="30">
        <f>'De la BASE'!B100</f>
        <v>13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0.0056686032</v>
      </c>
      <c r="F104" s="9">
        <f>IF('De la BASE'!F100&gt;0,'De la BASE'!F100,'De la BASE'!F100+0.001)</f>
        <v>4.1600000041600005</v>
      </c>
      <c r="G104" s="15">
        <v>17868</v>
      </c>
    </row>
    <row r="105" spans="1:7" ht="12.75">
      <c r="A105" s="30" t="str">
        <f>'De la BASE'!A101</f>
        <v>200675</v>
      </c>
      <c r="B105" s="30">
        <f>'De la BASE'!B101</f>
        <v>13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0.01771257302</v>
      </c>
      <c r="F105" s="9">
        <f>IF('De la BASE'!F101&gt;0,'De la BASE'!F101,'De la BASE'!F101+0.001)</f>
        <v>4.930000004929999</v>
      </c>
      <c r="G105" s="15">
        <v>17899</v>
      </c>
    </row>
    <row r="106" spans="1:7" ht="12.75">
      <c r="A106" s="30" t="str">
        <f>'De la BASE'!A102</f>
        <v>200675</v>
      </c>
      <c r="B106" s="30">
        <f>'De la BASE'!B102</f>
        <v>13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0.0157045129</v>
      </c>
      <c r="F106" s="9">
        <f>IF('De la BASE'!F102&gt;0,'De la BASE'!F102,'De la BASE'!F102+0.001)</f>
        <v>4.1</v>
      </c>
      <c r="G106" s="15">
        <v>17930</v>
      </c>
    </row>
    <row r="107" spans="1:7" ht="12.75">
      <c r="A107" s="30" t="str">
        <f>'De la BASE'!A103</f>
        <v>200675</v>
      </c>
      <c r="B107" s="30">
        <f>'De la BASE'!B103</f>
        <v>13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0.01278327654</v>
      </c>
      <c r="F107" s="9">
        <f>IF('De la BASE'!F103&gt;0,'De la BASE'!F103,'De la BASE'!F103+0.001)</f>
        <v>4.98</v>
      </c>
      <c r="G107" s="15">
        <v>17958</v>
      </c>
    </row>
    <row r="108" spans="1:7" ht="12.75">
      <c r="A108" s="30" t="str">
        <f>'De la BASE'!A104</f>
        <v>200675</v>
      </c>
      <c r="B108" s="30">
        <f>'De la BASE'!B104</f>
        <v>13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0.0137416104</v>
      </c>
      <c r="F108" s="9">
        <f>IF('De la BASE'!F104&gt;0,'De la BASE'!F104,'De la BASE'!F104+0.001)</f>
        <v>5.0400000050400005</v>
      </c>
      <c r="G108" s="15">
        <v>17989</v>
      </c>
    </row>
    <row r="109" spans="1:7" ht="12.75">
      <c r="A109" s="30" t="str">
        <f>'De la BASE'!A105</f>
        <v>200675</v>
      </c>
      <c r="B109" s="30">
        <f>'De la BASE'!B105</f>
        <v>13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0.00686223941</v>
      </c>
      <c r="F109" s="9">
        <f>IF('De la BASE'!F105&gt;0,'De la BASE'!F105,'De la BASE'!F105+0.001)</f>
        <v>4.81</v>
      </c>
      <c r="G109" s="15">
        <v>18019</v>
      </c>
    </row>
    <row r="110" spans="1:7" ht="12.75">
      <c r="A110" s="30" t="str">
        <f>'De la BASE'!A106</f>
        <v>200675</v>
      </c>
      <c r="B110" s="30">
        <f>'De la BASE'!B106</f>
        <v>13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0.01127453899</v>
      </c>
      <c r="F110" s="9">
        <f>IF('De la BASE'!F106&gt;0,'De la BASE'!F106,'De la BASE'!F106+0.001)</f>
        <v>4.8100000096199995</v>
      </c>
      <c r="G110" s="15">
        <v>18050</v>
      </c>
    </row>
    <row r="111" spans="1:7" ht="12.75">
      <c r="A111" s="30" t="str">
        <f>'De la BASE'!A107</f>
        <v>200675</v>
      </c>
      <c r="B111" s="30">
        <f>'De la BASE'!B107</f>
        <v>13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0.0270633234</v>
      </c>
      <c r="F111" s="9">
        <f>IF('De la BASE'!F107&gt;0,'De la BASE'!F107,'De la BASE'!F107+0.001)</f>
        <v>3.98</v>
      </c>
      <c r="G111" s="15">
        <v>18080</v>
      </c>
    </row>
    <row r="112" spans="1:7" ht="12.75">
      <c r="A112" s="30" t="str">
        <f>'De la BASE'!A108</f>
        <v>200675</v>
      </c>
      <c r="B112" s="30">
        <f>'De la BASE'!B108</f>
        <v>13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0.0312727261</v>
      </c>
      <c r="F112" s="9">
        <f>IF('De la BASE'!F108&gt;0,'De la BASE'!F108,'De la BASE'!F108+0.001)</f>
        <v>3.01</v>
      </c>
      <c r="G112" s="15">
        <v>18111</v>
      </c>
    </row>
    <row r="113" spans="1:7" ht="12.75">
      <c r="A113" s="30" t="str">
        <f>'De la BASE'!A109</f>
        <v>200675</v>
      </c>
      <c r="B113" s="30">
        <f>'De la BASE'!B109</f>
        <v>13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0.00775739676</v>
      </c>
      <c r="F113" s="9">
        <f>IF('De la BASE'!F109&gt;0,'De la BASE'!F109,'De la BASE'!F109+0.001)</f>
        <v>4.36999999563</v>
      </c>
      <c r="G113" s="15">
        <v>18142</v>
      </c>
    </row>
    <row r="114" spans="1:7" ht="12.75">
      <c r="A114" s="30" t="str">
        <f>'De la BASE'!A110</f>
        <v>200675</v>
      </c>
      <c r="B114" s="30">
        <f>'De la BASE'!B110</f>
        <v>13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0.0226865662</v>
      </c>
      <c r="F114" s="9">
        <f>IF('De la BASE'!F110&gt;0,'De la BASE'!F110,'De la BASE'!F110+0.001)</f>
        <v>3.8</v>
      </c>
      <c r="G114" s="15">
        <v>18172</v>
      </c>
    </row>
    <row r="115" spans="1:7" ht="12.75">
      <c r="A115" s="30" t="str">
        <f>'De la BASE'!A111</f>
        <v>200675</v>
      </c>
      <c r="B115" s="30">
        <f>'De la BASE'!B111</f>
        <v>13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0.00940761856</v>
      </c>
      <c r="F115" s="9">
        <f>IF('De la BASE'!F111&gt;0,'De la BASE'!F111,'De la BASE'!F111+0.001)</f>
        <v>4.64000000464</v>
      </c>
      <c r="G115" s="15">
        <v>18203</v>
      </c>
    </row>
    <row r="116" spans="1:7" ht="12.75">
      <c r="A116" s="30" t="str">
        <f>'De la BASE'!A112</f>
        <v>200675</v>
      </c>
      <c r="B116" s="30">
        <f>'De la BASE'!B112</f>
        <v>13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0.0121693803</v>
      </c>
      <c r="F116" s="9">
        <f>IF('De la BASE'!F112&gt;0,'De la BASE'!F112,'De la BASE'!F112+0.001)</f>
        <v>4.9000000049</v>
      </c>
      <c r="G116" s="15">
        <v>18233</v>
      </c>
    </row>
    <row r="117" spans="1:7" ht="12.75">
      <c r="A117" s="30" t="str">
        <f>'De la BASE'!A113</f>
        <v>200675</v>
      </c>
      <c r="B117" s="30">
        <f>'De la BASE'!B113</f>
        <v>13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0.01718120768</v>
      </c>
      <c r="F117" s="9">
        <f>IF('De la BASE'!F113&gt;0,'De la BASE'!F113,'De la BASE'!F113+0.001)</f>
        <v>4.15999999168</v>
      </c>
      <c r="G117" s="15">
        <v>18264</v>
      </c>
    </row>
    <row r="118" spans="1:7" ht="12.75">
      <c r="A118" s="30" t="str">
        <f>'De la BASE'!A114</f>
        <v>200675</v>
      </c>
      <c r="B118" s="30">
        <f>'De la BASE'!B114</f>
        <v>13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0.00616232583</v>
      </c>
      <c r="F118" s="9">
        <f>IF('De la BASE'!F114&gt;0,'De la BASE'!F114,'De la BASE'!F114+0.001)</f>
        <v>3.69</v>
      </c>
      <c r="G118" s="15">
        <v>18295</v>
      </c>
    </row>
    <row r="119" spans="1:7" ht="12.75">
      <c r="A119" s="30" t="str">
        <f>'De la BASE'!A115</f>
        <v>200675</v>
      </c>
      <c r="B119" s="30">
        <f>'De la BASE'!B115</f>
        <v>13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0.01276745424</v>
      </c>
      <c r="F119" s="9">
        <f>IF('De la BASE'!F115&gt;0,'De la BASE'!F115,'De la BASE'!F115+0.001)</f>
        <v>4.08</v>
      </c>
      <c r="G119" s="15">
        <v>18323</v>
      </c>
    </row>
    <row r="120" spans="1:7" ht="12.75">
      <c r="A120" s="30" t="str">
        <f>'De la BASE'!A116</f>
        <v>200675</v>
      </c>
      <c r="B120" s="30">
        <f>'De la BASE'!B116</f>
        <v>13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0.01104091608</v>
      </c>
      <c r="F120" s="9">
        <f>IF('De la BASE'!F116&gt;0,'De la BASE'!F116,'De la BASE'!F116+0.001)</f>
        <v>3.6700000073399996</v>
      </c>
      <c r="G120" s="15">
        <v>18354</v>
      </c>
    </row>
    <row r="121" spans="1:7" ht="12.75">
      <c r="A121" s="30" t="str">
        <f>'De la BASE'!A117</f>
        <v>200675</v>
      </c>
      <c r="B121" s="30">
        <f>'De la BASE'!B117</f>
        <v>13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0.00560287306</v>
      </c>
      <c r="F121" s="9">
        <f>IF('De la BASE'!F117&gt;0,'De la BASE'!F117,'De la BASE'!F117+0.001)</f>
        <v>3.94</v>
      </c>
      <c r="G121" s="15">
        <v>18384</v>
      </c>
    </row>
    <row r="122" spans="1:7" ht="12.75">
      <c r="A122" s="30" t="str">
        <f>'De la BASE'!A118</f>
        <v>200675</v>
      </c>
      <c r="B122" s="30">
        <f>'De la BASE'!B118</f>
        <v>13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0.01561925475</v>
      </c>
      <c r="F122" s="9">
        <f>IF('De la BASE'!F118&gt;0,'De la BASE'!F118,'De la BASE'!F118+0.001)</f>
        <v>5.57</v>
      </c>
      <c r="G122" s="15">
        <v>18415</v>
      </c>
    </row>
    <row r="123" spans="1:7" ht="12.75">
      <c r="A123" s="30" t="str">
        <f>'De la BASE'!A119</f>
        <v>200675</v>
      </c>
      <c r="B123" s="30">
        <f>'De la BASE'!B119</f>
        <v>13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0.0357287865</v>
      </c>
      <c r="F123" s="9">
        <f>IF('De la BASE'!F119&gt;0,'De la BASE'!F119,'De la BASE'!F119+0.001)</f>
        <v>5.4999999945</v>
      </c>
      <c r="G123" s="15">
        <v>18445</v>
      </c>
    </row>
    <row r="124" spans="1:7" ht="12.75">
      <c r="A124" s="30" t="str">
        <f>'De la BASE'!A120</f>
        <v>200675</v>
      </c>
      <c r="B124" s="30">
        <f>'De la BASE'!B120</f>
        <v>13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0.0427586224</v>
      </c>
      <c r="F124" s="9">
        <f>IF('De la BASE'!F120&gt;0,'De la BASE'!F120,'De la BASE'!F120+0.001)</f>
        <v>4.95999999504</v>
      </c>
      <c r="G124" s="15">
        <v>18476</v>
      </c>
    </row>
    <row r="125" spans="1:7" ht="12.75">
      <c r="A125" s="30" t="str">
        <f>'De la BASE'!A121</f>
        <v>200675</v>
      </c>
      <c r="B125" s="30">
        <f>'De la BASE'!B121</f>
        <v>13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0.02253308226</v>
      </c>
      <c r="F125" s="9">
        <f>IF('De la BASE'!F121&gt;0,'De la BASE'!F121,'De la BASE'!F121+0.001)</f>
        <v>2.97999999702</v>
      </c>
      <c r="G125" s="15">
        <v>18507</v>
      </c>
    </row>
    <row r="126" spans="1:7" ht="12.75">
      <c r="A126" s="30" t="str">
        <f>'De la BASE'!A122</f>
        <v>200675</v>
      </c>
      <c r="B126" s="30">
        <f>'De la BASE'!B122</f>
        <v>13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0.01009795085</v>
      </c>
      <c r="F126" s="9">
        <f>IF('De la BASE'!F122&gt;0,'De la BASE'!F122,'De la BASE'!F122+0.001)</f>
        <v>4.03</v>
      </c>
      <c r="G126" s="15">
        <v>18537</v>
      </c>
    </row>
    <row r="127" spans="1:7" ht="12.75">
      <c r="A127" s="30" t="str">
        <f>'De la BASE'!A123</f>
        <v>200675</v>
      </c>
      <c r="B127" s="30">
        <f>'De la BASE'!B123</f>
        <v>13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0.00666980292</v>
      </c>
      <c r="F127" s="9">
        <f>IF('De la BASE'!F123&gt;0,'De la BASE'!F123,'De la BASE'!F123+0.001)</f>
        <v>4.91000000982</v>
      </c>
      <c r="G127" s="15">
        <v>18568</v>
      </c>
    </row>
    <row r="128" spans="1:7" ht="12.75">
      <c r="A128" s="30" t="str">
        <f>'De la BASE'!A124</f>
        <v>200675</v>
      </c>
      <c r="B128" s="30">
        <f>'De la BASE'!B124</f>
        <v>13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0.0152520341</v>
      </c>
      <c r="F128" s="9">
        <f>IF('De la BASE'!F124&gt;0,'De la BASE'!F124,'De la BASE'!F124+0.001)</f>
        <v>6.7</v>
      </c>
      <c r="G128" s="15">
        <v>18598</v>
      </c>
    </row>
    <row r="129" spans="1:7" ht="12.75">
      <c r="A129" s="30" t="str">
        <f>'De la BASE'!A125</f>
        <v>200675</v>
      </c>
      <c r="B129" s="30">
        <f>'De la BASE'!B125</f>
        <v>13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0.06598346211</v>
      </c>
      <c r="F129" s="9">
        <f>IF('De la BASE'!F125&gt;0,'De la BASE'!F125,'De la BASE'!F125+0.001)</f>
        <v>16.71000001671</v>
      </c>
      <c r="G129" s="15">
        <v>18629</v>
      </c>
    </row>
    <row r="130" spans="1:7" ht="12.75">
      <c r="A130" s="30" t="str">
        <f>'De la BASE'!A126</f>
        <v>200675</v>
      </c>
      <c r="B130" s="30">
        <f>'De la BASE'!B126</f>
        <v>13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0.19562715159</v>
      </c>
      <c r="F130" s="9">
        <f>IF('De la BASE'!F126&gt;0,'De la BASE'!F126,'De la BASE'!F126+0.001)</f>
        <v>25.069999974930003</v>
      </c>
      <c r="G130" s="15">
        <v>18660</v>
      </c>
    </row>
    <row r="131" spans="1:7" ht="12.75">
      <c r="A131" s="30" t="str">
        <f>'De la BASE'!A127</f>
        <v>200675</v>
      </c>
      <c r="B131" s="30">
        <f>'De la BASE'!B127</f>
        <v>13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0.17785018458</v>
      </c>
      <c r="F131" s="9">
        <f>IF('De la BASE'!F127&gt;0,'De la BASE'!F127,'De la BASE'!F127+0.001)</f>
        <v>20.39</v>
      </c>
      <c r="G131" s="15">
        <v>18688</v>
      </c>
    </row>
    <row r="132" spans="1:7" ht="12.75">
      <c r="A132" s="30" t="str">
        <f>'De la BASE'!A128</f>
        <v>200675</v>
      </c>
      <c r="B132" s="30">
        <f>'De la BASE'!B128</f>
        <v>13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0.04734232146</v>
      </c>
      <c r="F132" s="9">
        <f>IF('De la BASE'!F128&gt;0,'De la BASE'!F128,'De la BASE'!F128+0.001)</f>
        <v>6.51</v>
      </c>
      <c r="G132" s="15">
        <v>18719</v>
      </c>
    </row>
    <row r="133" spans="1:7" ht="12.75">
      <c r="A133" s="30" t="str">
        <f>'De la BASE'!A129</f>
        <v>200675</v>
      </c>
      <c r="B133" s="30">
        <f>'De la BASE'!B129</f>
        <v>13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0.02817973859</v>
      </c>
      <c r="F133" s="9">
        <f>IF('De la BASE'!F129&gt;0,'De la BASE'!F129,'De la BASE'!F129+0.001)</f>
        <v>5.21</v>
      </c>
      <c r="G133" s="15">
        <v>18749</v>
      </c>
    </row>
    <row r="134" spans="1:7" ht="12.75">
      <c r="A134" s="30" t="str">
        <f>'De la BASE'!A130</f>
        <v>200675</v>
      </c>
      <c r="B134" s="30">
        <f>'De la BASE'!B130</f>
        <v>13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0.02862690677</v>
      </c>
      <c r="F134" s="9">
        <f>IF('De la BASE'!F130&gt;0,'De la BASE'!F130,'De la BASE'!F130+0.001)</f>
        <v>4.97</v>
      </c>
      <c r="G134" s="15">
        <v>18780</v>
      </c>
    </row>
    <row r="135" spans="1:7" ht="12.75">
      <c r="A135" s="30" t="str">
        <f>'De la BASE'!A131</f>
        <v>200675</v>
      </c>
      <c r="B135" s="30">
        <f>'De la BASE'!B131</f>
        <v>13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0.03027225096</v>
      </c>
      <c r="F135" s="9">
        <f>IF('De la BASE'!F131&gt;0,'De la BASE'!F131,'De la BASE'!F131+0.001)</f>
        <v>3.9199999960800005</v>
      </c>
      <c r="G135" s="15">
        <v>18810</v>
      </c>
    </row>
    <row r="136" spans="1:7" ht="12.75">
      <c r="A136" s="30" t="str">
        <f>'De la BASE'!A132</f>
        <v>200675</v>
      </c>
      <c r="B136" s="30">
        <f>'De la BASE'!B132</f>
        <v>13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0.0344458608</v>
      </c>
      <c r="F136" s="9">
        <f>IF('De la BASE'!F132&gt;0,'De la BASE'!F132,'De la BASE'!F132+0.001)</f>
        <v>4.16</v>
      </c>
      <c r="G136" s="15">
        <v>18841</v>
      </c>
    </row>
    <row r="137" spans="1:7" ht="12.75">
      <c r="A137" s="30" t="str">
        <f>'De la BASE'!A133</f>
        <v>200675</v>
      </c>
      <c r="B137" s="30">
        <f>'De la BASE'!B133</f>
        <v>13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0.02082594891</v>
      </c>
      <c r="F137" s="9">
        <f>IF('De la BASE'!F133&gt;0,'De la BASE'!F133,'De la BASE'!F133+0.001)</f>
        <v>5.230000005229999</v>
      </c>
      <c r="G137" s="15">
        <v>18872</v>
      </c>
    </row>
    <row r="138" spans="1:7" ht="12.75">
      <c r="A138" s="30" t="str">
        <f>'De la BASE'!A134</f>
        <v>200675</v>
      </c>
      <c r="B138" s="30">
        <f>'De la BASE'!B134</f>
        <v>13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0.01540037548</v>
      </c>
      <c r="F138" s="9">
        <f>IF('De la BASE'!F134&gt;0,'De la BASE'!F134,'De la BASE'!F134+0.001)</f>
        <v>4.760000004759999</v>
      </c>
      <c r="G138" s="15">
        <v>18902</v>
      </c>
    </row>
    <row r="139" spans="1:7" ht="12.75">
      <c r="A139" s="30" t="str">
        <f>'De la BASE'!A135</f>
        <v>200675</v>
      </c>
      <c r="B139" s="30">
        <f>'De la BASE'!B135</f>
        <v>13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0.03518647964</v>
      </c>
      <c r="F139" s="9">
        <f>IF('De la BASE'!F135&gt;0,'De la BASE'!F135,'De la BASE'!F135+0.001)</f>
        <v>8.84</v>
      </c>
      <c r="G139" s="15">
        <v>18933</v>
      </c>
    </row>
    <row r="140" spans="1:7" ht="12.75">
      <c r="A140" s="30" t="str">
        <f>'De la BASE'!A136</f>
        <v>200675</v>
      </c>
      <c r="B140" s="30">
        <f>'De la BASE'!B136</f>
        <v>13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0.027072487</v>
      </c>
      <c r="F140" s="9">
        <f>IF('De la BASE'!F136&gt;0,'De la BASE'!F136,'De la BASE'!F136+0.001)</f>
        <v>6.4999999935</v>
      </c>
      <c r="G140" s="15">
        <v>18963</v>
      </c>
    </row>
    <row r="141" spans="1:7" ht="12.75">
      <c r="A141" s="30" t="str">
        <f>'De la BASE'!A137</f>
        <v>200675</v>
      </c>
      <c r="B141" s="30">
        <f>'De la BASE'!B137</f>
        <v>13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0.02799051899</v>
      </c>
      <c r="F141" s="9">
        <f>IF('De la BASE'!F137&gt;0,'De la BASE'!F137,'De la BASE'!F137+0.001)</f>
        <v>5.63</v>
      </c>
      <c r="G141" s="15">
        <v>18994</v>
      </c>
    </row>
    <row r="142" spans="1:7" ht="12.75">
      <c r="A142" s="30" t="str">
        <f>'De la BASE'!A138</f>
        <v>200675</v>
      </c>
      <c r="B142" s="30">
        <f>'De la BASE'!B138</f>
        <v>13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0.03062476042</v>
      </c>
      <c r="F142" s="9">
        <f>IF('De la BASE'!F138&gt;0,'De la BASE'!F138,'De la BASE'!F138+0.001)</f>
        <v>6.739999986519999</v>
      </c>
      <c r="G142" s="15">
        <v>19025</v>
      </c>
    </row>
    <row r="143" spans="1:7" ht="12.75">
      <c r="A143" s="30" t="str">
        <f>'De la BASE'!A139</f>
        <v>200675</v>
      </c>
      <c r="B143" s="30">
        <f>'De la BASE'!B139</f>
        <v>13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0.0161037802</v>
      </c>
      <c r="F143" s="9">
        <f>IF('De la BASE'!F139&gt;0,'De la BASE'!F139,'De la BASE'!F139+0.001)</f>
        <v>6.190000006190001</v>
      </c>
      <c r="G143" s="15">
        <v>19054</v>
      </c>
    </row>
    <row r="144" spans="1:7" ht="12.75">
      <c r="A144" s="30" t="str">
        <f>'De la BASE'!A140</f>
        <v>200675</v>
      </c>
      <c r="B144" s="30">
        <f>'De la BASE'!B140</f>
        <v>13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0.03346102156</v>
      </c>
      <c r="F144" s="9">
        <f>IF('De la BASE'!F140&gt;0,'De la BASE'!F140,'De la BASE'!F140+0.001)</f>
        <v>8.38000000838</v>
      </c>
      <c r="G144" s="15">
        <v>19085</v>
      </c>
    </row>
    <row r="145" spans="1:7" ht="12.75">
      <c r="A145" s="30" t="str">
        <f>'De la BASE'!A141</f>
        <v>200675</v>
      </c>
      <c r="B145" s="30">
        <f>'De la BASE'!B141</f>
        <v>13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0.0176216876</v>
      </c>
      <c r="F145" s="9">
        <f>IF('De la BASE'!F141&gt;0,'De la BASE'!F141,'De la BASE'!F141+0.001)</f>
        <v>4.400000004399999</v>
      </c>
      <c r="G145" s="15">
        <v>19115</v>
      </c>
    </row>
    <row r="146" spans="1:7" ht="12.75">
      <c r="A146" s="30" t="str">
        <f>'De la BASE'!A142</f>
        <v>200675</v>
      </c>
      <c r="B146" s="30">
        <f>'De la BASE'!B142</f>
        <v>13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0.0258025431</v>
      </c>
      <c r="F146" s="9">
        <f>IF('De la BASE'!F142&gt;0,'De la BASE'!F142,'De la BASE'!F142+0.001)</f>
        <v>4.25999999148</v>
      </c>
      <c r="G146" s="15">
        <v>19146</v>
      </c>
    </row>
    <row r="147" spans="1:7" ht="12.75">
      <c r="A147" s="30" t="str">
        <f>'De la BASE'!A143</f>
        <v>200675</v>
      </c>
      <c r="B147" s="30">
        <f>'De la BASE'!B143</f>
        <v>13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0.01554597966</v>
      </c>
      <c r="F147" s="9">
        <f>IF('De la BASE'!F143&gt;0,'De la BASE'!F143,'De la BASE'!F143+0.001)</f>
        <v>4.78</v>
      </c>
      <c r="G147" s="15">
        <v>19176</v>
      </c>
    </row>
    <row r="148" spans="1:7" ht="12.75">
      <c r="A148" s="30" t="str">
        <f>'De la BASE'!A144</f>
        <v>200675</v>
      </c>
      <c r="B148" s="30">
        <f>'De la BASE'!B144</f>
        <v>13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0.04050423096</v>
      </c>
      <c r="F148" s="9">
        <f>IF('De la BASE'!F144&gt;0,'De la BASE'!F144,'De la BASE'!F144+0.001)</f>
        <v>5.519999994480001</v>
      </c>
      <c r="G148" s="15">
        <v>19207</v>
      </c>
    </row>
    <row r="149" spans="1:7" ht="12.75">
      <c r="A149" s="30" t="str">
        <f>'De la BASE'!A145</f>
        <v>200675</v>
      </c>
      <c r="B149" s="30">
        <f>'De la BASE'!B145</f>
        <v>13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0.02589041232</v>
      </c>
      <c r="F149" s="9">
        <f>IF('De la BASE'!F145&gt;0,'De la BASE'!F145,'De la BASE'!F145+0.001)</f>
        <v>4.32000000432</v>
      </c>
      <c r="G149" s="15">
        <v>19238</v>
      </c>
    </row>
    <row r="150" spans="1:7" ht="12.75">
      <c r="A150" s="30" t="str">
        <f>'De la BASE'!A146</f>
        <v>200675</v>
      </c>
      <c r="B150" s="30">
        <f>'De la BASE'!B146</f>
        <v>13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0.03571693164</v>
      </c>
      <c r="F150" s="9">
        <f>IF('De la BASE'!F146&gt;0,'De la BASE'!F146,'De la BASE'!F146+0.001)</f>
        <v>7.02</v>
      </c>
      <c r="G150" s="15">
        <v>19268</v>
      </c>
    </row>
    <row r="151" spans="1:7" ht="12.75">
      <c r="A151" s="30" t="str">
        <f>'De la BASE'!A147</f>
        <v>200675</v>
      </c>
      <c r="B151" s="30">
        <f>'De la BASE'!B147</f>
        <v>13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0.01824746925</v>
      </c>
      <c r="F151" s="9">
        <f>IF('De la BASE'!F147&gt;0,'De la BASE'!F147,'De la BASE'!F147+0.001)</f>
        <v>6.45</v>
      </c>
      <c r="G151" s="15">
        <v>19299</v>
      </c>
    </row>
    <row r="152" spans="1:7" ht="12.75">
      <c r="A152" s="30" t="str">
        <f>'De la BASE'!A148</f>
        <v>200675</v>
      </c>
      <c r="B152" s="30">
        <f>'De la BASE'!B148</f>
        <v>13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0.01385030562</v>
      </c>
      <c r="F152" s="9">
        <f>IF('De la BASE'!F148&gt;0,'De la BASE'!F148,'De la BASE'!F148+0.001)</f>
        <v>5.990000011980001</v>
      </c>
      <c r="G152" s="15">
        <v>19329</v>
      </c>
    </row>
    <row r="153" spans="1:7" ht="12.75">
      <c r="A153" s="30" t="str">
        <f>'De la BASE'!A149</f>
        <v>200675</v>
      </c>
      <c r="B153" s="30">
        <f>'De la BASE'!B149</f>
        <v>13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0.03433549976</v>
      </c>
      <c r="F153" s="9">
        <f>IF('De la BASE'!F149&gt;0,'De la BASE'!F149,'De la BASE'!F149+0.001)</f>
        <v>6.29</v>
      </c>
      <c r="G153" s="15">
        <v>19360</v>
      </c>
    </row>
    <row r="154" spans="1:7" ht="12.75">
      <c r="A154" s="30" t="str">
        <f>'De la BASE'!A150</f>
        <v>200675</v>
      </c>
      <c r="B154" s="30">
        <f>'De la BASE'!B150</f>
        <v>13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0.01660752042</v>
      </c>
      <c r="F154" s="9">
        <f>IF('De la BASE'!F150&gt;0,'De la BASE'!F150,'De la BASE'!F150+0.001)</f>
        <v>5.02</v>
      </c>
      <c r="G154" s="15">
        <v>19391</v>
      </c>
    </row>
    <row r="155" spans="1:7" ht="12.75">
      <c r="A155" s="30" t="str">
        <f>'De la BASE'!A151</f>
        <v>200675</v>
      </c>
      <c r="B155" s="30">
        <f>'De la BASE'!B151</f>
        <v>13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0.014178129</v>
      </c>
      <c r="F155" s="9">
        <f>IF('De la BASE'!F151&gt;0,'De la BASE'!F151,'De la BASE'!F151+0.001)</f>
        <v>4.34000000434</v>
      </c>
      <c r="G155" s="15">
        <v>19419</v>
      </c>
    </row>
    <row r="156" spans="1:7" ht="12.75">
      <c r="A156" s="30" t="str">
        <f>'De la BASE'!A152</f>
        <v>200675</v>
      </c>
      <c r="B156" s="30">
        <f>'De la BASE'!B152</f>
        <v>13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0.0096562999</v>
      </c>
      <c r="F156" s="9">
        <f>IF('De la BASE'!F152&gt;0,'De la BASE'!F152,'De la BASE'!F152+0.001)</f>
        <v>5.9000000117999996</v>
      </c>
      <c r="G156" s="15">
        <v>19450</v>
      </c>
    </row>
    <row r="157" spans="1:7" ht="12.75">
      <c r="A157" s="30" t="str">
        <f>'De la BASE'!A153</f>
        <v>200675</v>
      </c>
      <c r="B157" s="30">
        <f>'De la BASE'!B153</f>
        <v>13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0.01579977256</v>
      </c>
      <c r="F157" s="9">
        <f>IF('De la BASE'!F153&gt;0,'De la BASE'!F153,'De la BASE'!F153+0.001)</f>
        <v>4.8100000096199995</v>
      </c>
      <c r="G157" s="15">
        <v>19480</v>
      </c>
    </row>
    <row r="158" spans="1:7" ht="12.75">
      <c r="A158" s="30" t="str">
        <f>'De la BASE'!A154</f>
        <v>200675</v>
      </c>
      <c r="B158" s="30">
        <f>'De la BASE'!B154</f>
        <v>13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0.00823070164</v>
      </c>
      <c r="F158" s="9">
        <f>IF('De la BASE'!F154&gt;0,'De la BASE'!F154,'De la BASE'!F154+0.001)</f>
        <v>4.75999999524</v>
      </c>
      <c r="G158" s="15">
        <v>19511</v>
      </c>
    </row>
    <row r="159" spans="1:7" ht="12.75">
      <c r="A159" s="30" t="str">
        <f>'De la BASE'!A155</f>
        <v>200675</v>
      </c>
      <c r="B159" s="30">
        <f>'De la BASE'!B155</f>
        <v>13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0.0340311122</v>
      </c>
      <c r="F159" s="9">
        <f>IF('De la BASE'!F155&gt;0,'De la BASE'!F155,'De la BASE'!F155+0.001)</f>
        <v>4.61</v>
      </c>
      <c r="G159" s="15">
        <v>19541</v>
      </c>
    </row>
    <row r="160" spans="1:7" ht="12.75">
      <c r="A160" s="30" t="str">
        <f>'De la BASE'!A156</f>
        <v>200675</v>
      </c>
      <c r="B160" s="30">
        <f>'De la BASE'!B156</f>
        <v>13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0.0447720729</v>
      </c>
      <c r="F160" s="9">
        <f>IF('De la BASE'!F156&gt;0,'De la BASE'!F156,'De la BASE'!F156+0.001)</f>
        <v>4.74</v>
      </c>
      <c r="G160" s="15">
        <v>19572</v>
      </c>
    </row>
    <row r="161" spans="1:7" ht="12.75">
      <c r="A161" s="30" t="str">
        <f>'De la BASE'!A157</f>
        <v>200675</v>
      </c>
      <c r="B161" s="30">
        <f>'De la BASE'!B157</f>
        <v>13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0.03667737815</v>
      </c>
      <c r="F161" s="9">
        <f>IF('De la BASE'!F157&gt;0,'De la BASE'!F157,'De la BASE'!F157+0.001)</f>
        <v>7.21</v>
      </c>
      <c r="G161" s="15">
        <v>19603</v>
      </c>
    </row>
    <row r="162" spans="1:7" ht="12.75">
      <c r="A162" s="30" t="str">
        <f>'De la BASE'!A158</f>
        <v>200675</v>
      </c>
      <c r="B162" s="30">
        <f>'De la BASE'!B158</f>
        <v>13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0.01231257897</v>
      </c>
      <c r="F162" s="9">
        <f>IF('De la BASE'!F158&gt;0,'De la BASE'!F158,'De la BASE'!F158+0.001)</f>
        <v>7.11000000711</v>
      </c>
      <c r="G162" s="15">
        <v>19633</v>
      </c>
    </row>
    <row r="163" spans="1:7" ht="12.75">
      <c r="A163" s="30" t="str">
        <f>'De la BASE'!A159</f>
        <v>200675</v>
      </c>
      <c r="B163" s="30">
        <f>'De la BASE'!B159</f>
        <v>13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0.04490290992</v>
      </c>
      <c r="F163" s="9">
        <f>IF('De la BASE'!F159&gt;0,'De la BASE'!F159,'De la BASE'!F159+0.001)</f>
        <v>8.88000000888</v>
      </c>
      <c r="G163" s="15">
        <v>19664</v>
      </c>
    </row>
    <row r="164" spans="1:7" ht="12.75">
      <c r="A164" s="30" t="str">
        <f>'De la BASE'!A160</f>
        <v>200675</v>
      </c>
      <c r="B164" s="30">
        <f>'De la BASE'!B160</f>
        <v>13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0.01479260244</v>
      </c>
      <c r="F164" s="9">
        <f>IF('De la BASE'!F160&gt;0,'De la BASE'!F160,'De la BASE'!F160+0.001)</f>
        <v>9.24</v>
      </c>
      <c r="G164" s="15">
        <v>19694</v>
      </c>
    </row>
    <row r="165" spans="1:7" ht="12.75">
      <c r="A165" s="30" t="str">
        <f>'De la BASE'!A161</f>
        <v>200675</v>
      </c>
      <c r="B165" s="30">
        <f>'De la BASE'!B161</f>
        <v>13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0.02982329952</v>
      </c>
      <c r="F165" s="9">
        <f>IF('De la BASE'!F161&gt;0,'De la BASE'!F161,'De la BASE'!F161+0.001)</f>
        <v>8.68000000868</v>
      </c>
      <c r="G165" s="15">
        <v>19725</v>
      </c>
    </row>
    <row r="166" spans="1:7" ht="12.75">
      <c r="A166" s="30" t="str">
        <f>'De la BASE'!A162</f>
        <v>200675</v>
      </c>
      <c r="B166" s="30">
        <f>'De la BASE'!B162</f>
        <v>13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0.02187339</v>
      </c>
      <c r="F166" s="9">
        <f>IF('De la BASE'!F162&gt;0,'De la BASE'!F162,'De la BASE'!F162+0.001)</f>
        <v>10.1999999796</v>
      </c>
      <c r="G166" s="15">
        <v>19756</v>
      </c>
    </row>
    <row r="167" spans="1:7" ht="12.75">
      <c r="A167" s="30" t="str">
        <f>'De la BASE'!A163</f>
        <v>200675</v>
      </c>
      <c r="B167" s="30">
        <f>'De la BASE'!B163</f>
        <v>13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0.02736738682</v>
      </c>
      <c r="F167" s="9">
        <f>IF('De la BASE'!F163&gt;0,'De la BASE'!F163,'De la BASE'!F163+0.001)</f>
        <v>12.73</v>
      </c>
      <c r="G167" s="15">
        <v>19784</v>
      </c>
    </row>
    <row r="168" spans="1:7" ht="12.75">
      <c r="A168" s="30" t="str">
        <f>'De la BASE'!A164</f>
        <v>200675</v>
      </c>
      <c r="B168" s="30">
        <f>'De la BASE'!B164</f>
        <v>13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0.03094365478</v>
      </c>
      <c r="F168" s="9">
        <f>IF('De la BASE'!F164&gt;0,'De la BASE'!F164,'De la BASE'!F164+0.001)</f>
        <v>7.45999999254</v>
      </c>
      <c r="G168" s="15">
        <v>19815</v>
      </c>
    </row>
    <row r="169" spans="1:7" ht="12.75">
      <c r="A169" s="30" t="str">
        <f>'De la BASE'!A165</f>
        <v>200675</v>
      </c>
      <c r="B169" s="30">
        <f>'De la BASE'!B165</f>
        <v>13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0.01649702664</v>
      </c>
      <c r="F169" s="9">
        <f>IF('De la BASE'!F165&gt;0,'De la BASE'!F165,'De la BASE'!F165+0.001)</f>
        <v>7.15999999284</v>
      </c>
      <c r="G169" s="15">
        <v>19845</v>
      </c>
    </row>
    <row r="170" spans="1:7" ht="12.75">
      <c r="A170" s="30" t="str">
        <f>'De la BASE'!A166</f>
        <v>200675</v>
      </c>
      <c r="B170" s="30">
        <f>'De la BASE'!B166</f>
        <v>13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0.02714601599</v>
      </c>
      <c r="F170" s="9">
        <f>IF('De la BASE'!F166&gt;0,'De la BASE'!F166,'De la BASE'!F166+0.001)</f>
        <v>5.930000005930001</v>
      </c>
      <c r="G170" s="15">
        <v>19876</v>
      </c>
    </row>
    <row r="171" spans="1:7" ht="12.75">
      <c r="A171" s="30" t="str">
        <f>'De la BASE'!A167</f>
        <v>200675</v>
      </c>
      <c r="B171" s="30">
        <f>'De la BASE'!B167</f>
        <v>13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0.04076759774</v>
      </c>
      <c r="F171" s="9">
        <f>IF('De la BASE'!F167&gt;0,'De la BASE'!F167,'De la BASE'!F167+0.001)</f>
        <v>5.41999998916</v>
      </c>
      <c r="G171" s="15">
        <v>19906</v>
      </c>
    </row>
    <row r="172" spans="1:7" ht="12.75">
      <c r="A172" s="30" t="str">
        <f>'De la BASE'!A168</f>
        <v>200675</v>
      </c>
      <c r="B172" s="30">
        <f>'De la BASE'!B168</f>
        <v>13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0.06184629262</v>
      </c>
      <c r="F172" s="9">
        <f>IF('De la BASE'!F168&gt;0,'De la BASE'!F168,'De la BASE'!F168+0.001)</f>
        <v>7.6300000076300005</v>
      </c>
      <c r="G172" s="15">
        <v>19937</v>
      </c>
    </row>
    <row r="173" spans="1:7" ht="12.75">
      <c r="A173" s="30" t="str">
        <f>'De la BASE'!A169</f>
        <v>200675</v>
      </c>
      <c r="B173" s="30">
        <f>'De la BASE'!B169</f>
        <v>13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0.07335968064</v>
      </c>
      <c r="F173" s="9">
        <f>IF('De la BASE'!F169&gt;0,'De la BASE'!F169,'De la BASE'!F169+0.001)</f>
        <v>9.28000000928</v>
      </c>
      <c r="G173" s="15">
        <v>19968</v>
      </c>
    </row>
    <row r="174" spans="1:7" ht="12.75">
      <c r="A174" s="30" t="str">
        <f>'De la BASE'!A170</f>
        <v>200675</v>
      </c>
      <c r="B174" s="30">
        <f>'De la BASE'!B170</f>
        <v>13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0.04441233321</v>
      </c>
      <c r="F174" s="9">
        <f>IF('De la BASE'!F170&gt;0,'De la BASE'!F170,'De la BASE'!F170+0.001)</f>
        <v>9.99</v>
      </c>
      <c r="G174" s="15">
        <v>19998</v>
      </c>
    </row>
    <row r="175" spans="1:7" ht="12.75">
      <c r="A175" s="30" t="str">
        <f>'De la BASE'!A171</f>
        <v>200675</v>
      </c>
      <c r="B175" s="30">
        <f>'De la BASE'!B171</f>
        <v>13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0.01405528524</v>
      </c>
      <c r="F175" s="9">
        <f>IF('De la BASE'!F171&gt;0,'De la BASE'!F171,'De la BASE'!F171+0.001)</f>
        <v>6.18</v>
      </c>
      <c r="G175" s="15">
        <v>20029</v>
      </c>
    </row>
    <row r="176" spans="1:7" ht="12.75">
      <c r="A176" s="30" t="str">
        <f>'De la BASE'!A172</f>
        <v>200675</v>
      </c>
      <c r="B176" s="30">
        <f>'De la BASE'!B172</f>
        <v>13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0.06271218036</v>
      </c>
      <c r="F176" s="9">
        <f>IF('De la BASE'!F172&gt;0,'De la BASE'!F172,'De la BASE'!F172+0.001)</f>
        <v>9.270000018540001</v>
      </c>
      <c r="G176" s="15">
        <v>20059</v>
      </c>
    </row>
    <row r="177" spans="1:7" ht="12.75">
      <c r="A177" s="30" t="str">
        <f>'De la BASE'!A173</f>
        <v>200675</v>
      </c>
      <c r="B177" s="30">
        <f>'De la BASE'!B173</f>
        <v>13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0.09855291292</v>
      </c>
      <c r="F177" s="9">
        <f>IF('De la BASE'!F173&gt;0,'De la BASE'!F173,'De la BASE'!F173+0.001)</f>
        <v>17.270000017269997</v>
      </c>
      <c r="G177" s="15">
        <v>20090</v>
      </c>
    </row>
    <row r="178" spans="1:7" ht="12.75">
      <c r="A178" s="30" t="str">
        <f>'De la BASE'!A174</f>
        <v>200675</v>
      </c>
      <c r="B178" s="30">
        <f>'De la BASE'!B174</f>
        <v>13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0.27110745746</v>
      </c>
      <c r="F178" s="9">
        <f>IF('De la BASE'!F174&gt;0,'De la BASE'!F174,'De la BASE'!F174+0.001)</f>
        <v>31.78</v>
      </c>
      <c r="G178" s="15">
        <v>20121</v>
      </c>
    </row>
    <row r="179" spans="1:7" ht="12.75">
      <c r="A179" s="30" t="str">
        <f>'De la BASE'!A175</f>
        <v>200675</v>
      </c>
      <c r="B179" s="30">
        <f>'De la BASE'!B175</f>
        <v>13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0.13816951334</v>
      </c>
      <c r="F179" s="9">
        <f>IF('De la BASE'!F175&gt;0,'De la BASE'!F175,'De la BASE'!F175+0.001)</f>
        <v>15.739999984259999</v>
      </c>
      <c r="G179" s="15">
        <v>20149</v>
      </c>
    </row>
    <row r="180" spans="1:7" ht="12.75">
      <c r="A180" s="30" t="str">
        <f>'De la BASE'!A176</f>
        <v>200675</v>
      </c>
      <c r="B180" s="30">
        <f>'De la BASE'!B176</f>
        <v>13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0.06787368574</v>
      </c>
      <c r="F180" s="9">
        <f>IF('De la BASE'!F176&gt;0,'De la BASE'!F176,'De la BASE'!F176+0.001)</f>
        <v>11.41</v>
      </c>
      <c r="G180" s="15">
        <v>20180</v>
      </c>
    </row>
    <row r="181" spans="1:7" ht="12.75">
      <c r="A181" s="30" t="str">
        <f>'De la BASE'!A177</f>
        <v>200675</v>
      </c>
      <c r="B181" s="30">
        <f>'De la BASE'!B177</f>
        <v>13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0.03475322286</v>
      </c>
      <c r="F181" s="9">
        <f>IF('De la BASE'!F177&gt;0,'De la BASE'!F177,'De la BASE'!F177+0.001)</f>
        <v>6.93999998612</v>
      </c>
      <c r="G181" s="15">
        <v>20210</v>
      </c>
    </row>
    <row r="182" spans="1:7" ht="12.75">
      <c r="A182" s="30" t="str">
        <f>'De la BASE'!A178</f>
        <v>200675</v>
      </c>
      <c r="B182" s="30">
        <f>'De la BASE'!B178</f>
        <v>13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0.044648714</v>
      </c>
      <c r="F182" s="9">
        <f>IF('De la BASE'!F178&gt;0,'De la BASE'!F178,'De la BASE'!F178+0.001)</f>
        <v>9.25000000925</v>
      </c>
      <c r="G182" s="15">
        <v>20241</v>
      </c>
    </row>
    <row r="183" spans="1:7" ht="12.75">
      <c r="A183" s="30" t="str">
        <f>'De la BASE'!A179</f>
        <v>200675</v>
      </c>
      <c r="B183" s="30">
        <f>'De la BASE'!B179</f>
        <v>13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0.04594831528</v>
      </c>
      <c r="F183" s="9">
        <f>IF('De la BASE'!F179&gt;0,'De la BASE'!F179,'De la BASE'!F179+0.001)</f>
        <v>5.81000000581</v>
      </c>
      <c r="G183" s="15">
        <v>20271</v>
      </c>
    </row>
    <row r="184" spans="1:7" ht="12.75">
      <c r="A184" s="30" t="str">
        <f>'De la BASE'!A180</f>
        <v>200675</v>
      </c>
      <c r="B184" s="30">
        <f>'De la BASE'!B180</f>
        <v>13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0.15530085348</v>
      </c>
      <c r="F184" s="9">
        <f>IF('De la BASE'!F180&gt;0,'De la BASE'!F180,'De la BASE'!F180+0.001)</f>
        <v>16.25999998374</v>
      </c>
      <c r="G184" s="15">
        <v>20302</v>
      </c>
    </row>
    <row r="185" spans="1:7" ht="12.75">
      <c r="A185" s="30" t="str">
        <f>'De la BASE'!A181</f>
        <v>200675</v>
      </c>
      <c r="B185" s="30">
        <f>'De la BASE'!B181</f>
        <v>13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0.16623517368</v>
      </c>
      <c r="F185" s="9">
        <f>IF('De la BASE'!F181&gt;0,'De la BASE'!F181,'De la BASE'!F181+0.001)</f>
        <v>17.519999964959997</v>
      </c>
      <c r="G185" s="15">
        <v>20333</v>
      </c>
    </row>
    <row r="186" spans="1:7" ht="12.75">
      <c r="A186" s="30" t="str">
        <f>'De la BASE'!A182</f>
        <v>200675</v>
      </c>
      <c r="B186" s="30">
        <f>'De la BASE'!B182</f>
        <v>13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0.04626588368</v>
      </c>
      <c r="F186" s="9">
        <f>IF('De la BASE'!F182&gt;0,'De la BASE'!F182,'De la BASE'!F182+0.001)</f>
        <v>20.840000041680003</v>
      </c>
      <c r="G186" s="15">
        <v>20363</v>
      </c>
    </row>
    <row r="187" spans="1:7" ht="12.75">
      <c r="A187" s="30" t="str">
        <f>'De la BASE'!A183</f>
        <v>200675</v>
      </c>
      <c r="B187" s="30">
        <f>'De la BASE'!B183</f>
        <v>13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0.18236488296</v>
      </c>
      <c r="F187" s="9">
        <f>IF('De la BASE'!F183&gt;0,'De la BASE'!F183,'De la BASE'!F183+0.001)</f>
        <v>65.84</v>
      </c>
      <c r="G187" s="15">
        <v>20394</v>
      </c>
    </row>
    <row r="188" spans="1:7" ht="12.75">
      <c r="A188" s="30" t="str">
        <f>'De la BASE'!A184</f>
        <v>200675</v>
      </c>
      <c r="B188" s="30">
        <f>'De la BASE'!B184</f>
        <v>13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0.20195135046</v>
      </c>
      <c r="F188" s="9">
        <f>IF('De la BASE'!F184&gt;0,'De la BASE'!F184,'De la BASE'!F184+0.001)</f>
        <v>48.93999995106</v>
      </c>
      <c r="G188" s="15">
        <v>20424</v>
      </c>
    </row>
    <row r="189" spans="1:7" ht="12.75">
      <c r="A189" s="30" t="str">
        <f>'De la BASE'!A185</f>
        <v>200675</v>
      </c>
      <c r="B189" s="30">
        <f>'De la BASE'!B185</f>
        <v>13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0.26689222686</v>
      </c>
      <c r="F189" s="9">
        <f>IF('De la BASE'!F185&gt;0,'De la BASE'!F185,'De la BASE'!F185+0.001)</f>
        <v>45.78000004578</v>
      </c>
      <c r="G189" s="15">
        <v>20455</v>
      </c>
    </row>
    <row r="190" spans="1:7" ht="12.75">
      <c r="A190" s="30" t="str">
        <f>'De la BASE'!A186</f>
        <v>200675</v>
      </c>
      <c r="B190" s="30">
        <f>'De la BASE'!B186</f>
        <v>13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0.2703966043</v>
      </c>
      <c r="F190" s="9">
        <f>IF('De la BASE'!F186&gt;0,'De la BASE'!F186,'De la BASE'!F186+0.001)</f>
        <v>26.450000026450002</v>
      </c>
      <c r="G190" s="15">
        <v>20486</v>
      </c>
    </row>
    <row r="191" spans="1:7" ht="12.75">
      <c r="A191" s="30" t="str">
        <f>'De la BASE'!A187</f>
        <v>200675</v>
      </c>
      <c r="B191" s="30">
        <f>'De la BASE'!B187</f>
        <v>13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0.33108053886</v>
      </c>
      <c r="F191" s="9">
        <f>IF('De la BASE'!F187&gt;0,'De la BASE'!F187,'De la BASE'!F187+0.001)</f>
        <v>54.27</v>
      </c>
      <c r="G191" s="15">
        <v>20515</v>
      </c>
    </row>
    <row r="192" spans="1:7" ht="12.75">
      <c r="A192" s="30" t="str">
        <f>'De la BASE'!A188</f>
        <v>200675</v>
      </c>
      <c r="B192" s="30">
        <f>'De la BASE'!B188</f>
        <v>13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0.20325056604</v>
      </c>
      <c r="F192" s="9">
        <f>IF('De la BASE'!F188&gt;0,'De la BASE'!F188,'De la BASE'!F188+0.001)</f>
        <v>33.96</v>
      </c>
      <c r="G192" s="15">
        <v>20546</v>
      </c>
    </row>
    <row r="193" spans="1:7" ht="12.75">
      <c r="A193" s="30" t="str">
        <f>'De la BASE'!A189</f>
        <v>200675</v>
      </c>
      <c r="B193" s="30">
        <f>'De la BASE'!B189</f>
        <v>13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0.0887677484</v>
      </c>
      <c r="F193" s="9">
        <f>IF('De la BASE'!F189&gt;0,'De la BASE'!F189,'De la BASE'!F189+0.001)</f>
        <v>10.479999979039999</v>
      </c>
      <c r="G193" s="15">
        <v>20576</v>
      </c>
    </row>
    <row r="194" spans="1:7" ht="12.75">
      <c r="A194" s="30" t="str">
        <f>'De la BASE'!A190</f>
        <v>200675</v>
      </c>
      <c r="B194" s="30">
        <f>'De la BASE'!B190</f>
        <v>13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0.04025898288</v>
      </c>
      <c r="F194" s="9">
        <f>IF('De la BASE'!F190&gt;0,'De la BASE'!F190,'De la BASE'!F190+0.001)</f>
        <v>4.140000004139999</v>
      </c>
      <c r="G194" s="15">
        <v>20607</v>
      </c>
    </row>
    <row r="195" spans="1:7" ht="12.75">
      <c r="A195" s="30" t="str">
        <f>'De la BASE'!A191</f>
        <v>200675</v>
      </c>
      <c r="B195" s="30">
        <f>'De la BASE'!B191</f>
        <v>13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0.04214728587</v>
      </c>
      <c r="F195" s="9">
        <f>IF('De la BASE'!F191&gt;0,'De la BASE'!F191,'De la BASE'!F191+0.001)</f>
        <v>3.91</v>
      </c>
      <c r="G195" s="15">
        <v>20637</v>
      </c>
    </row>
    <row r="196" spans="1:7" ht="12.75">
      <c r="A196" s="30" t="str">
        <f>'De la BASE'!A192</f>
        <v>200675</v>
      </c>
      <c r="B196" s="30">
        <f>'De la BASE'!B192</f>
        <v>13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0.04023734666</v>
      </c>
      <c r="F196" s="9">
        <f>IF('De la BASE'!F192&gt;0,'De la BASE'!F192,'De la BASE'!F192+0.001)</f>
        <v>3.71</v>
      </c>
      <c r="G196" s="15">
        <v>20668</v>
      </c>
    </row>
    <row r="197" spans="1:7" ht="12.75">
      <c r="A197" s="30" t="str">
        <f>'De la BASE'!A193</f>
        <v>200675</v>
      </c>
      <c r="B197" s="30">
        <f>'De la BASE'!B193</f>
        <v>13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0.02150146836</v>
      </c>
      <c r="F197" s="9">
        <f>IF('De la BASE'!F193&gt;0,'De la BASE'!F193,'De la BASE'!F193+0.001)</f>
        <v>3.09</v>
      </c>
      <c r="G197" s="15">
        <v>20699</v>
      </c>
    </row>
    <row r="198" spans="1:7" ht="12.75">
      <c r="A198" s="30" t="str">
        <f>'De la BASE'!A194</f>
        <v>200675</v>
      </c>
      <c r="B198" s="30">
        <f>'De la BASE'!B194</f>
        <v>13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0.0254663595</v>
      </c>
      <c r="F198" s="9">
        <f>IF('De la BASE'!F194&gt;0,'De la BASE'!F194,'De la BASE'!F194+0.001)</f>
        <v>4.05000000405</v>
      </c>
      <c r="G198" s="15">
        <v>20729</v>
      </c>
    </row>
    <row r="199" spans="1:7" ht="12.75">
      <c r="A199" s="30" t="str">
        <f>'De la BASE'!A195</f>
        <v>200675</v>
      </c>
      <c r="B199" s="30">
        <f>'De la BASE'!B195</f>
        <v>13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0.0314000883</v>
      </c>
      <c r="F199" s="9">
        <f>IF('De la BASE'!F195&gt;0,'De la BASE'!F195,'De la BASE'!F195+0.001)</f>
        <v>6.3</v>
      </c>
      <c r="G199" s="15">
        <v>20760</v>
      </c>
    </row>
    <row r="200" spans="1:7" ht="12.75">
      <c r="A200" s="30" t="str">
        <f>'De la BASE'!A196</f>
        <v>200675</v>
      </c>
      <c r="B200" s="30">
        <f>'De la BASE'!B196</f>
        <v>13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0.01448497875</v>
      </c>
      <c r="F200" s="9">
        <f>IF('De la BASE'!F196&gt;0,'De la BASE'!F196,'De la BASE'!F196+0.001)</f>
        <v>3.75</v>
      </c>
      <c r="G200" s="15">
        <v>20790</v>
      </c>
    </row>
    <row r="201" spans="1:7" ht="12.75">
      <c r="A201" s="30" t="str">
        <f>'De la BASE'!A197</f>
        <v>200675</v>
      </c>
      <c r="B201" s="30">
        <f>'De la BASE'!B197</f>
        <v>13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0.02705634467</v>
      </c>
      <c r="F201" s="9">
        <f>IF('De la BASE'!F197&gt;0,'De la BASE'!F197,'De la BASE'!F197+0.001)</f>
        <v>3.67000000734</v>
      </c>
      <c r="G201" s="15">
        <v>20821</v>
      </c>
    </row>
    <row r="202" spans="1:7" ht="12.75">
      <c r="A202" s="30" t="str">
        <f>'De la BASE'!A198</f>
        <v>200675</v>
      </c>
      <c r="B202" s="30">
        <f>'De la BASE'!B198</f>
        <v>13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0.00603629143</v>
      </c>
      <c r="F202" s="9">
        <f>IF('De la BASE'!F198&gt;0,'De la BASE'!F198,'De la BASE'!F198+0.001)</f>
        <v>3.31</v>
      </c>
      <c r="G202" s="15">
        <v>20852</v>
      </c>
    </row>
    <row r="203" spans="1:7" ht="12.75">
      <c r="A203" s="30" t="str">
        <f>'De la BASE'!A199</f>
        <v>200675</v>
      </c>
      <c r="B203" s="30">
        <f>'De la BASE'!B199</f>
        <v>13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0.01181013579</v>
      </c>
      <c r="F203" s="9">
        <f>IF('De la BASE'!F199&gt;0,'De la BASE'!F199,'De la BASE'!F199+0.001)</f>
        <v>4.67000000934</v>
      </c>
      <c r="G203" s="15">
        <v>20880</v>
      </c>
    </row>
    <row r="204" spans="1:7" ht="12.75">
      <c r="A204" s="30" t="str">
        <f>'De la BASE'!A200</f>
        <v>200675</v>
      </c>
      <c r="B204" s="30">
        <f>'De la BASE'!B200</f>
        <v>13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0.01332216178</v>
      </c>
      <c r="F204" s="9">
        <f>IF('De la BASE'!F200&gt;0,'De la BASE'!F200,'De la BASE'!F200+0.001)</f>
        <v>4.65999999534</v>
      </c>
      <c r="G204" s="15">
        <v>20911</v>
      </c>
    </row>
    <row r="205" spans="1:7" ht="12.75">
      <c r="A205" s="30" t="str">
        <f>'De la BASE'!A201</f>
        <v>200675</v>
      </c>
      <c r="B205" s="30">
        <f>'De la BASE'!B201</f>
        <v>13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0.01438752466</v>
      </c>
      <c r="F205" s="9">
        <f>IF('De la BASE'!F201&gt;0,'De la BASE'!F201,'De la BASE'!F201+0.001)</f>
        <v>6.46</v>
      </c>
      <c r="G205" s="15">
        <v>20941</v>
      </c>
    </row>
    <row r="206" spans="1:7" ht="12.75">
      <c r="A206" s="30" t="str">
        <f>'De la BASE'!A202</f>
        <v>200675</v>
      </c>
      <c r="B206" s="30">
        <f>'De la BASE'!B202</f>
        <v>13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0.02291545272</v>
      </c>
      <c r="F206" s="9">
        <f>IF('De la BASE'!F202&gt;0,'De la BASE'!F202,'De la BASE'!F202+0.001)</f>
        <v>7.86</v>
      </c>
      <c r="G206" s="15">
        <v>20972</v>
      </c>
    </row>
    <row r="207" spans="1:7" ht="12.75">
      <c r="A207" s="30" t="str">
        <f>'De la BASE'!A203</f>
        <v>200675</v>
      </c>
      <c r="B207" s="30">
        <f>'De la BASE'!B203</f>
        <v>13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0.02510257125</v>
      </c>
      <c r="F207" s="9">
        <f>IF('De la BASE'!F203&gt;0,'De la BASE'!F203,'De la BASE'!F203+0.001)</f>
        <v>3.75</v>
      </c>
      <c r="G207" s="15">
        <v>21002</v>
      </c>
    </row>
    <row r="208" spans="1:7" ht="12.75">
      <c r="A208" s="30" t="str">
        <f>'De la BASE'!A204</f>
        <v>200675</v>
      </c>
      <c r="B208" s="30">
        <f>'De la BASE'!B204</f>
        <v>13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0.02267789192</v>
      </c>
      <c r="F208" s="9">
        <f>IF('De la BASE'!F204&gt;0,'De la BASE'!F204,'De la BASE'!F204+0.001)</f>
        <v>3.3399999966599996</v>
      </c>
      <c r="G208" s="15">
        <v>21033</v>
      </c>
    </row>
    <row r="209" spans="1:7" ht="12.75">
      <c r="A209" s="30" t="str">
        <f>'De la BASE'!A205</f>
        <v>200675</v>
      </c>
      <c r="B209" s="30">
        <f>'De la BASE'!B205</f>
        <v>13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0.00989619045</v>
      </c>
      <c r="F209" s="9">
        <f>IF('De la BASE'!F205&gt;0,'De la BASE'!F205,'De la BASE'!F205+0.001)</f>
        <v>3.4500000069000003</v>
      </c>
      <c r="G209" s="15">
        <v>21064</v>
      </c>
    </row>
    <row r="210" spans="1:7" ht="12.75">
      <c r="A210" s="30" t="str">
        <f>'De la BASE'!A206</f>
        <v>200675</v>
      </c>
      <c r="B210" s="30">
        <f>'De la BASE'!B206</f>
        <v>13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0.01827463268</v>
      </c>
      <c r="F210" s="9">
        <f>IF('De la BASE'!F206&gt;0,'De la BASE'!F206,'De la BASE'!F206+0.001)</f>
        <v>7.16000000716</v>
      </c>
      <c r="G210" s="15">
        <v>21094</v>
      </c>
    </row>
    <row r="211" spans="1:7" ht="12.75">
      <c r="A211" s="30" t="str">
        <f>'De la BASE'!A207</f>
        <v>200675</v>
      </c>
      <c r="B211" s="30">
        <f>'De la BASE'!B207</f>
        <v>13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0.0407427072</v>
      </c>
      <c r="F211" s="9">
        <f>IF('De la BASE'!F207&gt;0,'De la BASE'!F207,'De la BASE'!F207+0.001)</f>
        <v>10.23999998976</v>
      </c>
      <c r="G211" s="15">
        <v>21125</v>
      </c>
    </row>
    <row r="212" spans="1:7" ht="12.75">
      <c r="A212" s="30" t="str">
        <f>'De la BASE'!A208</f>
        <v>200675</v>
      </c>
      <c r="B212" s="30">
        <f>'De la BASE'!B208</f>
        <v>13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0.01584611385</v>
      </c>
      <c r="F212" s="9">
        <f>IF('De la BASE'!F208&gt;0,'De la BASE'!F208,'De la BASE'!F208+0.001)</f>
        <v>3.81</v>
      </c>
      <c r="G212" s="15">
        <v>21155</v>
      </c>
    </row>
    <row r="213" spans="1:7" ht="12.75">
      <c r="A213" s="30" t="str">
        <f>'De la BASE'!A209</f>
        <v>200675</v>
      </c>
      <c r="B213" s="30">
        <f>'De la BASE'!B209</f>
        <v>13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0.01022960997</v>
      </c>
      <c r="F213" s="9">
        <f>IF('De la BASE'!F209&gt;0,'De la BASE'!F209,'De la BASE'!F209+0.001)</f>
        <v>3.81</v>
      </c>
      <c r="G213" s="15">
        <v>21186</v>
      </c>
    </row>
    <row r="214" spans="1:7" ht="12.75">
      <c r="A214" s="30" t="str">
        <f>'De la BASE'!A210</f>
        <v>200675</v>
      </c>
      <c r="B214" s="30">
        <f>'De la BASE'!B210</f>
        <v>13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0.01554446433</v>
      </c>
      <c r="F214" s="9">
        <f>IF('De la BASE'!F210&gt;0,'De la BASE'!F210,'De la BASE'!F210+0.001)</f>
        <v>5.71000000571</v>
      </c>
      <c r="G214" s="15">
        <v>21217</v>
      </c>
    </row>
    <row r="215" spans="1:7" ht="12.75">
      <c r="A215" s="30" t="str">
        <f>'De la BASE'!A211</f>
        <v>200675</v>
      </c>
      <c r="B215" s="30">
        <f>'De la BASE'!B211</f>
        <v>13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0.03752243561</v>
      </c>
      <c r="F215" s="9">
        <f>IF('De la BASE'!F211&gt;0,'De la BASE'!F211,'De la BASE'!F211+0.001)</f>
        <v>10.39</v>
      </c>
      <c r="G215" s="15">
        <v>21245</v>
      </c>
    </row>
    <row r="216" spans="1:7" ht="12.75">
      <c r="A216" s="30" t="str">
        <f>'De la BASE'!A212</f>
        <v>200675</v>
      </c>
      <c r="B216" s="30">
        <f>'De la BASE'!B212</f>
        <v>13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0.0712941515</v>
      </c>
      <c r="F216" s="9">
        <f>IF('De la BASE'!F212&gt;0,'De la BASE'!F212,'De la BASE'!F212+0.001)</f>
        <v>14.300000014299998</v>
      </c>
      <c r="G216" s="15">
        <v>21276</v>
      </c>
    </row>
    <row r="217" spans="1:7" ht="12.75">
      <c r="A217" s="30" t="str">
        <f>'De la BASE'!A213</f>
        <v>200675</v>
      </c>
      <c r="B217" s="30">
        <f>'De la BASE'!B213</f>
        <v>13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0.01391277146</v>
      </c>
      <c r="F217" s="9">
        <f>IF('De la BASE'!F213&gt;0,'De la BASE'!F213,'De la BASE'!F213+0.001)</f>
        <v>4.06</v>
      </c>
      <c r="G217" s="15">
        <v>21306</v>
      </c>
    </row>
    <row r="218" spans="1:7" ht="12.75">
      <c r="A218" s="30" t="str">
        <f>'De la BASE'!A214</f>
        <v>200675</v>
      </c>
      <c r="B218" s="30">
        <f>'De la BASE'!B214</f>
        <v>13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0.01078661034</v>
      </c>
      <c r="F218" s="9">
        <f>IF('De la BASE'!F214&gt;0,'De la BASE'!F214,'De la BASE'!F214+0.001)</f>
        <v>3.63</v>
      </c>
      <c r="G218" s="15">
        <v>21337</v>
      </c>
    </row>
    <row r="219" spans="1:7" ht="12.75">
      <c r="A219" s="30" t="str">
        <f>'De la BASE'!A215</f>
        <v>200675</v>
      </c>
      <c r="B219" s="30">
        <f>'De la BASE'!B215</f>
        <v>13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0.02119211143</v>
      </c>
      <c r="F219" s="9">
        <f>IF('De la BASE'!F215&gt;0,'De la BASE'!F215,'De la BASE'!F215+0.001)</f>
        <v>3.53</v>
      </c>
      <c r="G219" s="15">
        <v>21367</v>
      </c>
    </row>
    <row r="220" spans="1:7" ht="12.75">
      <c r="A220" s="30" t="str">
        <f>'De la BASE'!A216</f>
        <v>200675</v>
      </c>
      <c r="B220" s="30">
        <f>'De la BASE'!B216</f>
        <v>13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0.02332344174</v>
      </c>
      <c r="F220" s="9">
        <f>IF('De la BASE'!F216&gt;0,'De la BASE'!F216,'De la BASE'!F216+0.001)</f>
        <v>3.93</v>
      </c>
      <c r="G220" s="15">
        <v>21398</v>
      </c>
    </row>
    <row r="221" spans="1:7" ht="12.75">
      <c r="A221" s="30" t="str">
        <f>'De la BASE'!A217</f>
        <v>200675</v>
      </c>
      <c r="B221" s="30">
        <f>'De la BASE'!B217</f>
        <v>13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0.0144454376</v>
      </c>
      <c r="F221" s="9">
        <f>IF('De la BASE'!F217&gt;0,'De la BASE'!F217,'De la BASE'!F217+0.001)</f>
        <v>3.3699999966300003</v>
      </c>
      <c r="G221" s="15">
        <v>21429</v>
      </c>
    </row>
    <row r="222" spans="1:7" ht="12.75">
      <c r="A222" s="30" t="str">
        <f>'De la BASE'!A218</f>
        <v>200675</v>
      </c>
      <c r="B222" s="30">
        <f>'De la BASE'!B218</f>
        <v>13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0.03259488582</v>
      </c>
      <c r="F222" s="9">
        <f>IF('De la BASE'!F218&gt;0,'De la BASE'!F218,'De la BASE'!F218+0.001)</f>
        <v>7.76999999223</v>
      </c>
      <c r="G222" s="15">
        <v>21459</v>
      </c>
    </row>
    <row r="223" spans="1:7" ht="12.75">
      <c r="A223" s="30" t="str">
        <f>'De la BASE'!A219</f>
        <v>200675</v>
      </c>
      <c r="B223" s="30">
        <f>'De la BASE'!B219</f>
        <v>13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0.0522151246</v>
      </c>
      <c r="F223" s="9">
        <f>IF('De la BASE'!F219&gt;0,'De la BASE'!F219,'De la BASE'!F219+0.001)</f>
        <v>8.63000000863</v>
      </c>
      <c r="G223" s="15">
        <v>21490</v>
      </c>
    </row>
    <row r="224" spans="1:7" ht="12.75">
      <c r="A224" s="30" t="str">
        <f>'De la BASE'!A220</f>
        <v>200675</v>
      </c>
      <c r="B224" s="30">
        <f>'De la BASE'!B220</f>
        <v>13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0.03309894384</v>
      </c>
      <c r="F224" s="9">
        <f>IF('De la BASE'!F220&gt;0,'De la BASE'!F220,'De la BASE'!F220+0.001)</f>
        <v>10.31999998968</v>
      </c>
      <c r="G224" s="15">
        <v>21520</v>
      </c>
    </row>
    <row r="225" spans="1:7" ht="12.75">
      <c r="A225" s="30" t="str">
        <f>'De la BASE'!A221</f>
        <v>200675</v>
      </c>
      <c r="B225" s="30">
        <f>'De la BASE'!B221</f>
        <v>13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0.06699889377</v>
      </c>
      <c r="F225" s="9">
        <f>IF('De la BASE'!F221&gt;0,'De la BASE'!F221,'De la BASE'!F221+0.001)</f>
        <v>12.51000001251</v>
      </c>
      <c r="G225" s="15">
        <v>21551</v>
      </c>
    </row>
    <row r="226" spans="1:7" ht="12.75">
      <c r="A226" s="30" t="str">
        <f>'De la BASE'!A222</f>
        <v>200675</v>
      </c>
      <c r="B226" s="30">
        <f>'De la BASE'!B222</f>
        <v>13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0.04359921496</v>
      </c>
      <c r="F226" s="9">
        <f>IF('De la BASE'!F222&gt;0,'De la BASE'!F222,'De la BASE'!F222+0.001)</f>
        <v>5.84</v>
      </c>
      <c r="G226" s="15">
        <v>21582</v>
      </c>
    </row>
    <row r="227" spans="1:7" ht="12.75">
      <c r="A227" s="30" t="str">
        <f>'De la BASE'!A223</f>
        <v>200675</v>
      </c>
      <c r="B227" s="30">
        <f>'De la BASE'!B223</f>
        <v>13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0.03673205655</v>
      </c>
      <c r="F227" s="9">
        <f>IF('De la BASE'!F223&gt;0,'De la BASE'!F223,'De la BASE'!F223+0.001)</f>
        <v>10.850000021700001</v>
      </c>
      <c r="G227" s="15">
        <v>21610</v>
      </c>
    </row>
    <row r="228" spans="1:7" ht="12.75">
      <c r="A228" s="30" t="str">
        <f>'De la BASE'!A224</f>
        <v>200675</v>
      </c>
      <c r="B228" s="30">
        <f>'De la BASE'!B224</f>
        <v>13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0.0386143241</v>
      </c>
      <c r="F228" s="9">
        <f>IF('De la BASE'!F224&gt;0,'De la BASE'!F224,'De la BASE'!F224+0.001)</f>
        <v>7.94</v>
      </c>
      <c r="G228" s="15">
        <v>21641</v>
      </c>
    </row>
    <row r="229" spans="1:7" ht="12.75">
      <c r="A229" s="30" t="str">
        <f>'De la BASE'!A225</f>
        <v>200675</v>
      </c>
      <c r="B229" s="30">
        <f>'De la BASE'!B225</f>
        <v>13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0.0248552955</v>
      </c>
      <c r="F229" s="9">
        <f>IF('De la BASE'!F225&gt;0,'De la BASE'!F225,'De la BASE'!F225+0.001)</f>
        <v>7.3000000073</v>
      </c>
      <c r="G229" s="15">
        <v>21671</v>
      </c>
    </row>
    <row r="230" spans="1:7" ht="12.75">
      <c r="A230" s="30" t="str">
        <f>'De la BASE'!A226</f>
        <v>200675</v>
      </c>
      <c r="B230" s="30">
        <f>'De la BASE'!B226</f>
        <v>13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0.02116092214</v>
      </c>
      <c r="F230" s="9">
        <f>IF('De la BASE'!F226&gt;0,'De la BASE'!F226,'De la BASE'!F226+0.001)</f>
        <v>5.26</v>
      </c>
      <c r="G230" s="15">
        <v>21702</v>
      </c>
    </row>
    <row r="231" spans="1:7" ht="12.75">
      <c r="A231" s="30" t="str">
        <f>'De la BASE'!A227</f>
        <v>200675</v>
      </c>
      <c r="B231" s="30">
        <f>'De la BASE'!B227</f>
        <v>13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0.0465008676</v>
      </c>
      <c r="F231" s="9">
        <f>IF('De la BASE'!F227&gt;0,'De la BASE'!F227,'De la BASE'!F227+0.001)</f>
        <v>6.7000000067</v>
      </c>
      <c r="G231" s="15">
        <v>21732</v>
      </c>
    </row>
    <row r="232" spans="1:7" ht="12.75">
      <c r="A232" s="30" t="str">
        <f>'De la BASE'!A228</f>
        <v>200675</v>
      </c>
      <c r="B232" s="30">
        <f>'De la BASE'!B228</f>
        <v>13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0.04963127484</v>
      </c>
      <c r="F232" s="9">
        <f>IF('De la BASE'!F228&gt;0,'De la BASE'!F228,'De la BASE'!F228+0.001)</f>
        <v>7.98</v>
      </c>
      <c r="G232" s="15">
        <v>21763</v>
      </c>
    </row>
    <row r="233" spans="1:7" ht="12.75">
      <c r="A233" s="30" t="str">
        <f>'De la BASE'!A229</f>
        <v>200675</v>
      </c>
      <c r="B233" s="30">
        <f>'De la BASE'!B229</f>
        <v>13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0.06038240975</v>
      </c>
      <c r="F233" s="9">
        <f>IF('De la BASE'!F229&gt;0,'De la BASE'!F229,'De la BASE'!F229+0.001)</f>
        <v>13.2500000265</v>
      </c>
      <c r="G233" s="15">
        <v>21794</v>
      </c>
    </row>
    <row r="234" spans="1:7" ht="12.75">
      <c r="A234" s="30" t="str">
        <f>'De la BASE'!A230</f>
        <v>200675</v>
      </c>
      <c r="B234" s="30">
        <f>'De la BASE'!B230</f>
        <v>13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0.08342990136</v>
      </c>
      <c r="F234" s="9">
        <f>IF('De la BASE'!F230&gt;0,'De la BASE'!F230,'De la BASE'!F230+0.001)</f>
        <v>14.82</v>
      </c>
      <c r="G234" s="15">
        <v>21824</v>
      </c>
    </row>
    <row r="235" spans="1:7" ht="12.75">
      <c r="A235" s="30" t="str">
        <f>'De la BASE'!A231</f>
        <v>200675</v>
      </c>
      <c r="B235" s="30">
        <f>'De la BASE'!B231</f>
        <v>13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0.06964549701</v>
      </c>
      <c r="F235" s="9">
        <f>IF('De la BASE'!F231&gt;0,'De la BASE'!F231,'De la BASE'!F231+0.001)</f>
        <v>24.79</v>
      </c>
      <c r="G235" s="15">
        <v>21855</v>
      </c>
    </row>
    <row r="236" spans="1:7" ht="12.75">
      <c r="A236" s="30" t="str">
        <f>'De la BASE'!A232</f>
        <v>200675</v>
      </c>
      <c r="B236" s="30">
        <f>'De la BASE'!B232</f>
        <v>13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0.17373288965</v>
      </c>
      <c r="F236" s="9">
        <f>IF('De la BASE'!F232&gt;0,'De la BASE'!F232,'De la BASE'!F232+0.001)</f>
        <v>50.59</v>
      </c>
      <c r="G236" s="15">
        <v>21885</v>
      </c>
    </row>
    <row r="237" spans="1:7" ht="12.75">
      <c r="A237" s="30" t="str">
        <f>'De la BASE'!A233</f>
        <v>200675</v>
      </c>
      <c r="B237" s="30">
        <f>'De la BASE'!B233</f>
        <v>13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0.22963225592</v>
      </c>
      <c r="F237" s="9">
        <f>IF('De la BASE'!F233&gt;0,'De la BASE'!F233,'De la BASE'!F233+0.001)</f>
        <v>32.47</v>
      </c>
      <c r="G237" s="15">
        <v>21916</v>
      </c>
    </row>
    <row r="238" spans="1:7" ht="12.75">
      <c r="A238" s="30" t="str">
        <f>'De la BASE'!A234</f>
        <v>200675</v>
      </c>
      <c r="B238" s="30">
        <f>'De la BASE'!B234</f>
        <v>13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0.35555817298</v>
      </c>
      <c r="F238" s="9">
        <f>IF('De la BASE'!F234&gt;0,'De la BASE'!F234,'De la BASE'!F234+0.001)</f>
        <v>47.540000047540005</v>
      </c>
      <c r="G238" s="15">
        <v>21947</v>
      </c>
    </row>
    <row r="239" spans="1:7" ht="12.75">
      <c r="A239" s="30" t="str">
        <f>'De la BASE'!A235</f>
        <v>200675</v>
      </c>
      <c r="B239" s="30">
        <f>'De la BASE'!B235</f>
        <v>13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0.18779556777</v>
      </c>
      <c r="F239" s="9">
        <f>IF('De la BASE'!F235&gt;0,'De la BASE'!F235,'De la BASE'!F235+0.001)</f>
        <v>29.01000002901</v>
      </c>
      <c r="G239" s="15">
        <v>21976</v>
      </c>
    </row>
    <row r="240" spans="1:7" ht="12.75">
      <c r="A240" s="30" t="str">
        <f>'De la BASE'!A236</f>
        <v>200675</v>
      </c>
      <c r="B240" s="30">
        <f>'De la BASE'!B236</f>
        <v>13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0.07117989586</v>
      </c>
      <c r="F240" s="9">
        <f>IF('De la BASE'!F236&gt;0,'De la BASE'!F236,'De la BASE'!F236+0.001)</f>
        <v>7.459999992539999</v>
      </c>
      <c r="G240" s="15">
        <v>22007</v>
      </c>
    </row>
    <row r="241" spans="1:7" ht="12.75">
      <c r="A241" s="30" t="str">
        <f>'De la BASE'!A237</f>
        <v>200675</v>
      </c>
      <c r="B241" s="30">
        <f>'De la BASE'!B237</f>
        <v>13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0.02451074157</v>
      </c>
      <c r="F241" s="9">
        <f>IF('De la BASE'!F237&gt;0,'De la BASE'!F237,'De la BASE'!F237+0.001)</f>
        <v>4.30999999569</v>
      </c>
      <c r="G241" s="15">
        <v>22037</v>
      </c>
    </row>
    <row r="242" spans="1:7" ht="12.75">
      <c r="A242" s="30" t="str">
        <f>'De la BASE'!A238</f>
        <v>200675</v>
      </c>
      <c r="B242" s="30">
        <f>'De la BASE'!B238</f>
        <v>13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0.0256922931</v>
      </c>
      <c r="F242" s="9">
        <f>IF('De la BASE'!F238&gt;0,'De la BASE'!F238,'De la BASE'!F238+0.001)</f>
        <v>3.7</v>
      </c>
      <c r="G242" s="15">
        <v>22068</v>
      </c>
    </row>
    <row r="243" spans="1:7" ht="12.75">
      <c r="A243" s="30" t="str">
        <f>'De la BASE'!A239</f>
        <v>200675</v>
      </c>
      <c r="B243" s="30">
        <f>'De la BASE'!B239</f>
        <v>13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0.03522039444</v>
      </c>
      <c r="F243" s="9">
        <f>IF('De la BASE'!F239&gt;0,'De la BASE'!F239,'De la BASE'!F239+0.001)</f>
        <v>4.41</v>
      </c>
      <c r="G243" s="15">
        <v>22098</v>
      </c>
    </row>
    <row r="244" spans="1:7" ht="12.75">
      <c r="A244" s="30" t="str">
        <f>'De la BASE'!A240</f>
        <v>200675</v>
      </c>
      <c r="B244" s="30">
        <f>'De la BASE'!B240</f>
        <v>13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0.03348658005</v>
      </c>
      <c r="F244" s="9">
        <f>IF('De la BASE'!F240&gt;0,'De la BASE'!F240,'De la BASE'!F240+0.001)</f>
        <v>3.85</v>
      </c>
      <c r="G244" s="15">
        <v>22129</v>
      </c>
    </row>
    <row r="245" spans="1:7" ht="12.75">
      <c r="A245" s="30" t="str">
        <f>'De la BASE'!A241</f>
        <v>200675</v>
      </c>
      <c r="B245" s="30">
        <f>'De la BASE'!B241</f>
        <v>13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0.01520666576</v>
      </c>
      <c r="F245" s="9">
        <f>IF('De la BASE'!F241&gt;0,'De la BASE'!F241,'De la BASE'!F241+0.001)</f>
        <v>3.5800000035800004</v>
      </c>
      <c r="G245" s="15">
        <v>22160</v>
      </c>
    </row>
    <row r="246" spans="1:7" ht="12.75">
      <c r="A246" s="30" t="str">
        <f>'De la BASE'!A242</f>
        <v>200675</v>
      </c>
      <c r="B246" s="30">
        <f>'De la BASE'!B242</f>
        <v>13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0.05079591825</v>
      </c>
      <c r="F246" s="9">
        <f>IF('De la BASE'!F242&gt;0,'De la BASE'!F242,'De la BASE'!F242+0.001)</f>
        <v>8.25</v>
      </c>
      <c r="G246" s="15">
        <v>22190</v>
      </c>
    </row>
    <row r="247" spans="1:7" ht="12.75">
      <c r="A247" s="30" t="str">
        <f>'De la BASE'!A243</f>
        <v>200675</v>
      </c>
      <c r="B247" s="30">
        <f>'De la BASE'!B243</f>
        <v>13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0.22305700909</v>
      </c>
      <c r="F247" s="9">
        <f>IF('De la BASE'!F243&gt;0,'De la BASE'!F243,'De la BASE'!F243+0.001)</f>
        <v>31.929999936140003</v>
      </c>
      <c r="G247" s="15">
        <v>22221</v>
      </c>
    </row>
    <row r="248" spans="1:7" ht="12.75">
      <c r="A248" s="30" t="str">
        <f>'De la BASE'!A244</f>
        <v>200675</v>
      </c>
      <c r="B248" s="30">
        <f>'De la BASE'!B244</f>
        <v>13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0.2157786944</v>
      </c>
      <c r="F248" s="9">
        <f>IF('De la BASE'!F244&gt;0,'De la BASE'!F244,'De la BASE'!F244+0.001)</f>
        <v>31.2999999687</v>
      </c>
      <c r="G248" s="15">
        <v>22251</v>
      </c>
    </row>
    <row r="249" spans="1:7" ht="12.75">
      <c r="A249" s="30" t="str">
        <f>'De la BASE'!A245</f>
        <v>200675</v>
      </c>
      <c r="B249" s="30">
        <f>'De la BASE'!B245</f>
        <v>13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0.39475494096</v>
      </c>
      <c r="F249" s="9">
        <f>IF('De la BASE'!F245&gt;0,'De la BASE'!F245,'De la BASE'!F245+0.001)</f>
        <v>38.76</v>
      </c>
      <c r="G249" s="15">
        <v>22282</v>
      </c>
    </row>
    <row r="250" spans="1:7" ht="12.75">
      <c r="A250" s="30" t="str">
        <f>'De la BASE'!A246</f>
        <v>200675</v>
      </c>
      <c r="B250" s="30">
        <f>'De la BASE'!B246</f>
        <v>13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0.13327174025</v>
      </c>
      <c r="F250" s="9">
        <f>IF('De la BASE'!F246&gt;0,'De la BASE'!F246,'De la BASE'!F246+0.001)</f>
        <v>11.89000001189</v>
      </c>
      <c r="G250" s="15">
        <v>22313</v>
      </c>
    </row>
    <row r="251" spans="1:7" ht="12.75">
      <c r="A251" s="30" t="str">
        <f>'De la BASE'!A247</f>
        <v>200675</v>
      </c>
      <c r="B251" s="30">
        <f>'De la BASE'!B247</f>
        <v>13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0.083199312</v>
      </c>
      <c r="F251" s="9">
        <f>IF('De la BASE'!F247&gt;0,'De la BASE'!F247,'De la BASE'!F247+0.001)</f>
        <v>7.28999999271</v>
      </c>
      <c r="G251" s="15">
        <v>22341</v>
      </c>
    </row>
    <row r="252" spans="1:7" ht="12.75">
      <c r="A252" s="30" t="str">
        <f>'De la BASE'!A248</f>
        <v>200675</v>
      </c>
      <c r="B252" s="30">
        <f>'De la BASE'!B248</f>
        <v>13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0.0397606514</v>
      </c>
      <c r="F252" s="9">
        <f>IF('De la BASE'!F248&gt;0,'De la BASE'!F248,'De la BASE'!F248+0.001)</f>
        <v>7.3999999926</v>
      </c>
      <c r="G252" s="15">
        <v>22372</v>
      </c>
    </row>
    <row r="253" spans="1:7" ht="12.75">
      <c r="A253" s="30" t="str">
        <f>'De la BASE'!A249</f>
        <v>200675</v>
      </c>
      <c r="B253" s="30">
        <f>'De la BASE'!B249</f>
        <v>13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0.03863877666</v>
      </c>
      <c r="F253" s="9">
        <f>IF('De la BASE'!F249&gt;0,'De la BASE'!F249,'De la BASE'!F249+0.001)</f>
        <v>5.73</v>
      </c>
      <c r="G253" s="15">
        <v>22402</v>
      </c>
    </row>
    <row r="254" spans="1:7" ht="12.75">
      <c r="A254" s="30" t="str">
        <f>'De la BASE'!A250</f>
        <v>200675</v>
      </c>
      <c r="B254" s="30">
        <f>'De la BASE'!B250</f>
        <v>13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0.046538113</v>
      </c>
      <c r="F254" s="9">
        <f>IF('De la BASE'!F250&gt;0,'De la BASE'!F250,'De la BASE'!F250+0.001)</f>
        <v>5.260000010520001</v>
      </c>
      <c r="G254" s="15">
        <v>22433</v>
      </c>
    </row>
    <row r="255" spans="1:7" ht="12.75">
      <c r="A255" s="30" t="str">
        <f>'De la BASE'!A251</f>
        <v>200675</v>
      </c>
      <c r="B255" s="30">
        <f>'De la BASE'!B251</f>
        <v>13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0.04064833755</v>
      </c>
      <c r="F255" s="9">
        <f>IF('De la BASE'!F251&gt;0,'De la BASE'!F251,'De la BASE'!F251+0.001)</f>
        <v>3.81</v>
      </c>
      <c r="G255" s="15">
        <v>22463</v>
      </c>
    </row>
    <row r="256" spans="1:7" ht="12.75">
      <c r="A256" s="30" t="str">
        <f>'De la BASE'!A252</f>
        <v>200675</v>
      </c>
      <c r="B256" s="30">
        <f>'De la BASE'!B252</f>
        <v>13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0.02437295917</v>
      </c>
      <c r="F256" s="9">
        <f>IF('De la BASE'!F252&gt;0,'De la BASE'!F252,'De la BASE'!F252+0.001)</f>
        <v>3.4300000034300004</v>
      </c>
      <c r="G256" s="15">
        <v>22494</v>
      </c>
    </row>
    <row r="257" spans="1:7" ht="12.75">
      <c r="A257" s="30" t="str">
        <f>'De la BASE'!A253</f>
        <v>200675</v>
      </c>
      <c r="B257" s="30">
        <f>'De la BASE'!B253</f>
        <v>13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0.01598765294</v>
      </c>
      <c r="F257" s="9">
        <f>IF('De la BASE'!F253&gt;0,'De la BASE'!F253,'De la BASE'!F253+0.001)</f>
        <v>4.34</v>
      </c>
      <c r="G257" s="15">
        <v>22525</v>
      </c>
    </row>
    <row r="258" spans="1:7" ht="12.75">
      <c r="A258" s="30" t="str">
        <f>'De la BASE'!A254</f>
        <v>200675</v>
      </c>
      <c r="B258" s="30">
        <f>'De la BASE'!B254</f>
        <v>13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0.0342315838</v>
      </c>
      <c r="F258" s="9">
        <f>IF('De la BASE'!F254&gt;0,'De la BASE'!F254,'De la BASE'!F254+0.001)</f>
        <v>6.5499999869</v>
      </c>
      <c r="G258" s="15">
        <v>22555</v>
      </c>
    </row>
    <row r="259" spans="1:7" ht="12.75">
      <c r="A259" s="30" t="str">
        <f>'De la BASE'!A255</f>
        <v>200675</v>
      </c>
      <c r="B259" s="30">
        <f>'De la BASE'!B255</f>
        <v>13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0.0300372069</v>
      </c>
      <c r="F259" s="9">
        <f>IF('De la BASE'!F255&gt;0,'De la BASE'!F255,'De la BASE'!F255+0.001)</f>
        <v>17.95</v>
      </c>
      <c r="G259" s="15">
        <v>22586</v>
      </c>
    </row>
    <row r="260" spans="1:7" ht="12.75">
      <c r="A260" s="30" t="str">
        <f>'De la BASE'!A256</f>
        <v>200675</v>
      </c>
      <c r="B260" s="30">
        <f>'De la BASE'!B256</f>
        <v>13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0.09778381623</v>
      </c>
      <c r="F260" s="9">
        <f>IF('De la BASE'!F256&gt;0,'De la BASE'!F256,'De la BASE'!F256+0.001)</f>
        <v>21.410000021410003</v>
      </c>
      <c r="G260" s="15">
        <v>22616</v>
      </c>
    </row>
    <row r="261" spans="1:7" ht="12.75">
      <c r="A261" s="30" t="str">
        <f>'De la BASE'!A257</f>
        <v>200675</v>
      </c>
      <c r="B261" s="30">
        <f>'De la BASE'!B257</f>
        <v>13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0.35301584318</v>
      </c>
      <c r="F261" s="9">
        <f>IF('De la BASE'!F257&gt;0,'De la BASE'!F257,'De la BASE'!F257+0.001)</f>
        <v>34.580000034579996</v>
      </c>
      <c r="G261" s="15">
        <v>22647</v>
      </c>
    </row>
    <row r="262" spans="1:7" ht="12.75">
      <c r="A262" s="30" t="str">
        <f>'De la BASE'!A258</f>
        <v>200675</v>
      </c>
      <c r="B262" s="30">
        <f>'De la BASE'!B258</f>
        <v>13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0.0642200523</v>
      </c>
      <c r="F262" s="9">
        <f>IF('De la BASE'!F258&gt;0,'De la BASE'!F258,'De la BASE'!F258+0.001)</f>
        <v>7.95</v>
      </c>
      <c r="G262" s="15">
        <v>22678</v>
      </c>
    </row>
    <row r="263" spans="1:7" ht="12.75">
      <c r="A263" s="30" t="str">
        <f>'De la BASE'!A259</f>
        <v>200675</v>
      </c>
      <c r="B263" s="30">
        <f>'De la BASE'!B259</f>
        <v>13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0.15083192449</v>
      </c>
      <c r="F263" s="9">
        <f>IF('De la BASE'!F259&gt;0,'De la BASE'!F259,'De la BASE'!F259+0.001)</f>
        <v>21.189999978810004</v>
      </c>
      <c r="G263" s="15">
        <v>22706</v>
      </c>
    </row>
    <row r="264" spans="1:7" ht="12.75">
      <c r="A264" s="30" t="str">
        <f>'De la BASE'!A260</f>
        <v>200675</v>
      </c>
      <c r="B264" s="30">
        <f>'De la BASE'!B260</f>
        <v>13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0.07141061686</v>
      </c>
      <c r="F264" s="9">
        <f>IF('De la BASE'!F260&gt;0,'De la BASE'!F260,'De la BASE'!F260+0.001)</f>
        <v>11.530000011530001</v>
      </c>
      <c r="G264" s="15">
        <v>22737</v>
      </c>
    </row>
    <row r="265" spans="1:7" ht="12.75">
      <c r="A265" s="30" t="str">
        <f>'De la BASE'!A261</f>
        <v>200675</v>
      </c>
      <c r="B265" s="30">
        <f>'De la BASE'!B261</f>
        <v>13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0.10698591104</v>
      </c>
      <c r="F265" s="9">
        <f>IF('De la BASE'!F261&gt;0,'De la BASE'!F261,'De la BASE'!F261+0.001)</f>
        <v>13.28</v>
      </c>
      <c r="G265" s="15">
        <v>22767</v>
      </c>
    </row>
    <row r="266" spans="1:7" ht="12.75">
      <c r="A266" s="30" t="str">
        <f>'De la BASE'!A262</f>
        <v>200675</v>
      </c>
      <c r="B266" s="30">
        <f>'De la BASE'!B262</f>
        <v>13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0.0534143808</v>
      </c>
      <c r="F266" s="9">
        <f>IF('De la BASE'!F262&gt;0,'De la BASE'!F262,'De la BASE'!F262+0.001)</f>
        <v>8.16000001632</v>
      </c>
      <c r="G266" s="15">
        <v>22798</v>
      </c>
    </row>
    <row r="267" spans="1:7" ht="12.75">
      <c r="A267" s="30" t="str">
        <f>'De la BASE'!A263</f>
        <v>200675</v>
      </c>
      <c r="B267" s="30">
        <f>'De la BASE'!B263</f>
        <v>13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0.05508861705</v>
      </c>
      <c r="F267" s="9">
        <f>IF('De la BASE'!F263&gt;0,'De la BASE'!F263,'De la BASE'!F263+0.001)</f>
        <v>5.910000005910001</v>
      </c>
      <c r="G267" s="15">
        <v>22828</v>
      </c>
    </row>
    <row r="268" spans="1:7" ht="12.75">
      <c r="A268" s="30" t="str">
        <f>'De la BASE'!A264</f>
        <v>200675</v>
      </c>
      <c r="B268" s="30">
        <f>'De la BASE'!B264</f>
        <v>13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0.05486731503</v>
      </c>
      <c r="F268" s="9">
        <f>IF('De la BASE'!F264&gt;0,'De la BASE'!F264,'De la BASE'!F264+0.001)</f>
        <v>5.19</v>
      </c>
      <c r="G268" s="15">
        <v>22859</v>
      </c>
    </row>
    <row r="269" spans="1:7" ht="12.75">
      <c r="A269" s="30" t="str">
        <f>'De la BASE'!A265</f>
        <v>200675</v>
      </c>
      <c r="B269" s="30">
        <f>'De la BASE'!B265</f>
        <v>13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0.02861391241</v>
      </c>
      <c r="F269" s="9">
        <f>IF('De la BASE'!F265&gt;0,'De la BASE'!F265,'De la BASE'!F265+0.001)</f>
        <v>4.49</v>
      </c>
      <c r="G269" s="15">
        <v>22890</v>
      </c>
    </row>
    <row r="270" spans="1:7" ht="12.75">
      <c r="A270" s="30" t="str">
        <f>'De la BASE'!A266</f>
        <v>200675</v>
      </c>
      <c r="B270" s="30">
        <f>'De la BASE'!B266</f>
        <v>13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0.02750272816</v>
      </c>
      <c r="F270" s="9">
        <f>IF('De la BASE'!F266&gt;0,'De la BASE'!F266,'De la BASE'!F266+0.001)</f>
        <v>7.7600000077599995</v>
      </c>
      <c r="G270" s="15">
        <v>22920</v>
      </c>
    </row>
    <row r="271" spans="1:7" ht="12.75">
      <c r="A271" s="30" t="str">
        <f>'De la BASE'!A267</f>
        <v>200675</v>
      </c>
      <c r="B271" s="30">
        <f>'De la BASE'!B267</f>
        <v>13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0.03261809</v>
      </c>
      <c r="F271" s="9">
        <f>IF('De la BASE'!F267&gt;0,'De la BASE'!F267,'De la BASE'!F267+0.001)</f>
        <v>9.950000009950001</v>
      </c>
      <c r="G271" s="15">
        <v>22951</v>
      </c>
    </row>
    <row r="272" spans="1:7" ht="12.75">
      <c r="A272" s="30" t="str">
        <f>'De la BASE'!A268</f>
        <v>200675</v>
      </c>
      <c r="B272" s="30">
        <f>'De la BASE'!B268</f>
        <v>13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0.0170246384</v>
      </c>
      <c r="F272" s="9">
        <f>IF('De la BASE'!F268&gt;0,'De la BASE'!F268,'De la BASE'!F268+0.001)</f>
        <v>7.7</v>
      </c>
      <c r="G272" s="15">
        <v>22981</v>
      </c>
    </row>
    <row r="273" spans="1:7" ht="12.75">
      <c r="A273" s="30" t="str">
        <f>'De la BASE'!A269</f>
        <v>200675</v>
      </c>
      <c r="B273" s="30">
        <f>'De la BASE'!B269</f>
        <v>13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0.08448112971</v>
      </c>
      <c r="F273" s="9">
        <f>IF('De la BASE'!F269&gt;0,'De la BASE'!F269,'De la BASE'!F269+0.001)</f>
        <v>17.91</v>
      </c>
      <c r="G273" s="15">
        <v>23012</v>
      </c>
    </row>
    <row r="274" spans="1:7" ht="12.75">
      <c r="A274" s="30" t="str">
        <f>'De la BASE'!A270</f>
        <v>200675</v>
      </c>
      <c r="B274" s="30">
        <f>'De la BASE'!B270</f>
        <v>13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0.185408241</v>
      </c>
      <c r="F274" s="9">
        <f>IF('De la BASE'!F270&gt;0,'De la BASE'!F270,'De la BASE'!F270+0.001)</f>
        <v>23.25</v>
      </c>
      <c r="G274" s="15">
        <v>23043</v>
      </c>
    </row>
    <row r="275" spans="1:7" ht="12.75">
      <c r="A275" s="30" t="str">
        <f>'De la BASE'!A271</f>
        <v>200675</v>
      </c>
      <c r="B275" s="30">
        <f>'De la BASE'!B271</f>
        <v>13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0.1249460254</v>
      </c>
      <c r="F275" s="9">
        <f>IF('De la BASE'!F271&gt;0,'De la BASE'!F271,'De la BASE'!F271+0.001)</f>
        <v>16.15</v>
      </c>
      <c r="G275" s="15">
        <v>23071</v>
      </c>
    </row>
    <row r="276" spans="1:7" ht="12.75">
      <c r="A276" s="30" t="str">
        <f>'De la BASE'!A272</f>
        <v>200675</v>
      </c>
      <c r="B276" s="30">
        <f>'De la BASE'!B272</f>
        <v>13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0.08608097712</v>
      </c>
      <c r="F276" s="9">
        <f>IF('De la BASE'!F272&gt;0,'De la BASE'!F272,'De la BASE'!F272+0.001)</f>
        <v>12.33999997532</v>
      </c>
      <c r="G276" s="15">
        <v>23102</v>
      </c>
    </row>
    <row r="277" spans="1:7" ht="12.75">
      <c r="A277" s="30" t="str">
        <f>'De la BASE'!A273</f>
        <v>200675</v>
      </c>
      <c r="B277" s="30">
        <f>'De la BASE'!B273</f>
        <v>13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0.03527918968</v>
      </c>
      <c r="F277" s="9">
        <f>IF('De la BASE'!F273&gt;0,'De la BASE'!F273,'De la BASE'!F273+0.001)</f>
        <v>5.56</v>
      </c>
      <c r="G277" s="15">
        <v>23132</v>
      </c>
    </row>
    <row r="278" spans="1:7" ht="12.75">
      <c r="A278" s="30" t="str">
        <f>'De la BASE'!A274</f>
        <v>200675</v>
      </c>
      <c r="B278" s="30">
        <f>'De la BASE'!B274</f>
        <v>13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0.03415019775</v>
      </c>
      <c r="F278" s="9">
        <f>IF('De la BASE'!F274&gt;0,'De la BASE'!F274,'De la BASE'!F274+0.001)</f>
        <v>7.55</v>
      </c>
      <c r="G278" s="15">
        <v>23163</v>
      </c>
    </row>
    <row r="279" spans="1:7" ht="12.75">
      <c r="A279" s="30" t="str">
        <f>'De la BASE'!A275</f>
        <v>200675</v>
      </c>
      <c r="B279" s="30">
        <f>'De la BASE'!B275</f>
        <v>13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0.04553742939</v>
      </c>
      <c r="F279" s="9">
        <f>IF('De la BASE'!F275&gt;0,'De la BASE'!F275,'De la BASE'!F275+0.001)</f>
        <v>5.7899999942100004</v>
      </c>
      <c r="G279" s="15">
        <v>23193</v>
      </c>
    </row>
    <row r="280" spans="1:7" ht="12.75">
      <c r="A280" s="30" t="str">
        <f>'De la BASE'!A276</f>
        <v>200675</v>
      </c>
      <c r="B280" s="30">
        <f>'De la BASE'!B276</f>
        <v>13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0.04924886087</v>
      </c>
      <c r="F280" s="9">
        <f>IF('De la BASE'!F276&gt;0,'De la BASE'!F276,'De la BASE'!F276+0.001)</f>
        <v>5.83</v>
      </c>
      <c r="G280" s="15">
        <v>23224</v>
      </c>
    </row>
    <row r="281" spans="1:7" ht="12.75">
      <c r="A281" s="30" t="str">
        <f>'De la BASE'!A277</f>
        <v>200675</v>
      </c>
      <c r="B281" s="30">
        <f>'De la BASE'!B277</f>
        <v>13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0.03511165304</v>
      </c>
      <c r="F281" s="9">
        <f>IF('De la BASE'!F277&gt;0,'De la BASE'!F277,'De la BASE'!F277+0.001)</f>
        <v>6.939999993060001</v>
      </c>
      <c r="G281" s="15">
        <v>23255</v>
      </c>
    </row>
    <row r="282" spans="1:7" ht="12.75">
      <c r="A282" s="30" t="str">
        <f>'De la BASE'!A278</f>
        <v>200675</v>
      </c>
      <c r="B282" s="30">
        <f>'De la BASE'!B278</f>
        <v>13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0.06818632464</v>
      </c>
      <c r="F282" s="9">
        <f>IF('De la BASE'!F278&gt;0,'De la BASE'!F278,'De la BASE'!F278+0.001)</f>
        <v>10.32000001032</v>
      </c>
      <c r="G282" s="15">
        <v>23285</v>
      </c>
    </row>
    <row r="283" spans="1:7" ht="12.75">
      <c r="A283" s="30" t="str">
        <f>'De la BASE'!A279</f>
        <v>200675</v>
      </c>
      <c r="B283" s="30">
        <f>'De la BASE'!B279</f>
        <v>13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0.13845266724</v>
      </c>
      <c r="F283" s="9">
        <f>IF('De la BASE'!F279&gt;0,'De la BASE'!F279,'De la BASE'!F279+0.001)</f>
        <v>16.89</v>
      </c>
      <c r="G283" s="15">
        <v>23316</v>
      </c>
    </row>
    <row r="284" spans="1:7" ht="12.75">
      <c r="A284" s="30" t="str">
        <f>'De la BASE'!A280</f>
        <v>200675</v>
      </c>
      <c r="B284" s="30">
        <f>'De la BASE'!B280</f>
        <v>13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0.10940522826</v>
      </c>
      <c r="F284" s="9">
        <f>IF('De la BASE'!F280&gt;0,'De la BASE'!F280,'De la BASE'!F280+0.001)</f>
        <v>24.27</v>
      </c>
      <c r="G284" s="15">
        <v>23346</v>
      </c>
    </row>
    <row r="285" spans="1:7" ht="12.75">
      <c r="A285" s="30" t="str">
        <f>'De la BASE'!A281</f>
        <v>200675</v>
      </c>
      <c r="B285" s="30">
        <f>'De la BASE'!B281</f>
        <v>13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0.11204582184</v>
      </c>
      <c r="F285" s="9">
        <f>IF('De la BASE'!F281&gt;0,'De la BASE'!F281,'De la BASE'!F281+0.001)</f>
        <v>9.77999999022</v>
      </c>
      <c r="G285" s="15">
        <v>23377</v>
      </c>
    </row>
    <row r="286" spans="1:7" ht="12.75">
      <c r="A286" s="30" t="str">
        <f>'De la BASE'!A282</f>
        <v>200675</v>
      </c>
      <c r="B286" s="30">
        <f>'De la BASE'!B282</f>
        <v>13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0.10262259045</v>
      </c>
      <c r="F286" s="9">
        <f>IF('De la BASE'!F282&gt;0,'De la BASE'!F282,'De la BASE'!F282+0.001)</f>
        <v>14.55</v>
      </c>
      <c r="G286" s="15">
        <v>23408</v>
      </c>
    </row>
    <row r="287" spans="1:7" ht="12.75">
      <c r="A287" s="30" t="str">
        <f>'De la BASE'!A283</f>
        <v>200675</v>
      </c>
      <c r="B287" s="30">
        <f>'De la BASE'!B283</f>
        <v>13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0.22537814208</v>
      </c>
      <c r="F287" s="9">
        <f>IF('De la BASE'!F283&gt;0,'De la BASE'!F283,'De la BASE'!F283+0.001)</f>
        <v>26.670000026669996</v>
      </c>
      <c r="G287" s="15">
        <v>23437</v>
      </c>
    </row>
    <row r="288" spans="1:7" ht="12.75">
      <c r="A288" s="30" t="str">
        <f>'De la BASE'!A284</f>
        <v>200675</v>
      </c>
      <c r="B288" s="30">
        <f>'De la BASE'!B284</f>
        <v>13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0.15706931992</v>
      </c>
      <c r="F288" s="9">
        <f>IF('De la BASE'!F284&gt;0,'De la BASE'!F284,'De la BASE'!F284+0.001)</f>
        <v>19.54</v>
      </c>
      <c r="G288" s="15">
        <v>23468</v>
      </c>
    </row>
    <row r="289" spans="1:7" ht="12.75">
      <c r="A289" s="30" t="str">
        <f>'De la BASE'!A285</f>
        <v>200675</v>
      </c>
      <c r="B289" s="30">
        <f>'De la BASE'!B285</f>
        <v>13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0.0476787514</v>
      </c>
      <c r="F289" s="9">
        <f>IF('De la BASE'!F285&gt;0,'De la BASE'!F285,'De la BASE'!F285+0.001)</f>
        <v>5.56</v>
      </c>
      <c r="G289" s="15">
        <v>23498</v>
      </c>
    </row>
    <row r="290" spans="1:7" ht="12.75">
      <c r="A290" s="30" t="str">
        <f>'De la BASE'!A286</f>
        <v>200675</v>
      </c>
      <c r="B290" s="30">
        <f>'De la BASE'!B286</f>
        <v>13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0.02485004022</v>
      </c>
      <c r="F290" s="9">
        <f>IF('De la BASE'!F286&gt;0,'De la BASE'!F286,'De la BASE'!F286+0.001)</f>
        <v>4.22999999154</v>
      </c>
      <c r="G290" s="15">
        <v>23529</v>
      </c>
    </row>
    <row r="291" spans="1:7" ht="12.75">
      <c r="A291" s="30" t="str">
        <f>'De la BASE'!A287</f>
        <v>200675</v>
      </c>
      <c r="B291" s="30">
        <f>'De la BASE'!B287</f>
        <v>13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0.03885381664</v>
      </c>
      <c r="F291" s="9">
        <f>IF('De la BASE'!F287&gt;0,'De la BASE'!F287,'De la BASE'!F287+0.001)</f>
        <v>4.23999999152</v>
      </c>
      <c r="G291" s="15">
        <v>23559</v>
      </c>
    </row>
    <row r="292" spans="1:7" ht="12.75">
      <c r="A292" s="30" t="str">
        <f>'De la BASE'!A288</f>
        <v>200675</v>
      </c>
      <c r="B292" s="30">
        <f>'De la BASE'!B288</f>
        <v>13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0.06223048128</v>
      </c>
      <c r="F292" s="9">
        <f>IF('De la BASE'!F288&gt;0,'De la BASE'!F288,'De la BASE'!F288+0.001)</f>
        <v>5.58000000558</v>
      </c>
      <c r="G292" s="15">
        <v>23590</v>
      </c>
    </row>
    <row r="293" spans="1:7" ht="12.75">
      <c r="A293" s="30" t="str">
        <f>'De la BASE'!A289</f>
        <v>200675</v>
      </c>
      <c r="B293" s="30">
        <f>'De la BASE'!B289</f>
        <v>13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0.0401960802</v>
      </c>
      <c r="F293" s="9">
        <f>IF('De la BASE'!F289&gt;0,'De la BASE'!F289,'De la BASE'!F289+0.001)</f>
        <v>4.1000000041</v>
      </c>
      <c r="G293" s="15">
        <v>23621</v>
      </c>
    </row>
    <row r="294" spans="1:7" ht="12.75">
      <c r="A294" s="30" t="str">
        <f>'De la BASE'!A290</f>
        <v>200675</v>
      </c>
      <c r="B294" s="30">
        <f>'De la BASE'!B290</f>
        <v>13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0.02949374275</v>
      </c>
      <c r="F294" s="9">
        <f>IF('De la BASE'!F290&gt;0,'De la BASE'!F290,'De la BASE'!F290+0.001)</f>
        <v>4.610000004610001</v>
      </c>
      <c r="G294" s="15">
        <v>23651</v>
      </c>
    </row>
    <row r="295" spans="1:7" ht="12.75">
      <c r="A295" s="30" t="str">
        <f>'De la BASE'!A291</f>
        <v>200675</v>
      </c>
      <c r="B295" s="30">
        <f>'De la BASE'!B291</f>
        <v>13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0.09479833664</v>
      </c>
      <c r="F295" s="9">
        <f>IF('De la BASE'!F291&gt;0,'De la BASE'!F291,'De la BASE'!F291+0.001)</f>
        <v>11.36000001136</v>
      </c>
      <c r="G295" s="15">
        <v>23682</v>
      </c>
    </row>
    <row r="296" spans="1:7" ht="12.75">
      <c r="A296" s="30" t="str">
        <f>'De la BASE'!A292</f>
        <v>200675</v>
      </c>
      <c r="B296" s="30">
        <f>'De la BASE'!B292</f>
        <v>13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0.0255892656</v>
      </c>
      <c r="F296" s="9">
        <f>IF('De la BASE'!F292&gt;0,'De la BASE'!F292,'De la BASE'!F292+0.001)</f>
        <v>6.4499999871</v>
      </c>
      <c r="G296" s="15">
        <v>23712</v>
      </c>
    </row>
    <row r="297" spans="1:7" ht="12.75">
      <c r="A297" s="30" t="str">
        <f>'De la BASE'!A293</f>
        <v>200675</v>
      </c>
      <c r="B297" s="30">
        <f>'De la BASE'!B293</f>
        <v>13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0.01974280558</v>
      </c>
      <c r="F297" s="9">
        <f>IF('De la BASE'!F293&gt;0,'De la BASE'!F293,'De la BASE'!F293+0.001)</f>
        <v>8.11</v>
      </c>
      <c r="G297" s="15">
        <v>23743</v>
      </c>
    </row>
    <row r="298" spans="1:7" ht="12.75">
      <c r="A298" s="30" t="str">
        <f>'De la BASE'!A294</f>
        <v>200675</v>
      </c>
      <c r="B298" s="30">
        <f>'De la BASE'!B294</f>
        <v>13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0.06517010494</v>
      </c>
      <c r="F298" s="9">
        <f>IF('De la BASE'!F294&gt;0,'De la BASE'!F294,'De la BASE'!F294+0.001)</f>
        <v>8.61999998276</v>
      </c>
      <c r="G298" s="15">
        <v>23774</v>
      </c>
    </row>
    <row r="299" spans="1:7" ht="12.75">
      <c r="A299" s="30" t="str">
        <f>'De la BASE'!A295</f>
        <v>200675</v>
      </c>
      <c r="B299" s="30">
        <f>'De la BASE'!B295</f>
        <v>13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0.05168838884</v>
      </c>
      <c r="F299" s="9">
        <f>IF('De la BASE'!F295&gt;0,'De la BASE'!F295,'De la BASE'!F295+0.001)</f>
        <v>17.929999982069997</v>
      </c>
      <c r="G299" s="15">
        <v>23802</v>
      </c>
    </row>
    <row r="300" spans="1:7" ht="12.75">
      <c r="A300" s="30" t="str">
        <f>'De la BASE'!A296</f>
        <v>200675</v>
      </c>
      <c r="B300" s="30">
        <f>'De la BASE'!B296</f>
        <v>13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0.04613978538</v>
      </c>
      <c r="F300" s="9">
        <f>IF('De la BASE'!F296&gt;0,'De la BASE'!F296,'De la BASE'!F296+0.001)</f>
        <v>7.02</v>
      </c>
      <c r="G300" s="15">
        <v>23833</v>
      </c>
    </row>
    <row r="301" spans="1:7" ht="12.75">
      <c r="A301" s="30" t="str">
        <f>'De la BASE'!A297</f>
        <v>200675</v>
      </c>
      <c r="B301" s="30">
        <f>'De la BASE'!B297</f>
        <v>13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0.01406156212</v>
      </c>
      <c r="F301" s="9">
        <f>IF('De la BASE'!F297&gt;0,'De la BASE'!F297,'De la BASE'!F297+0.001)</f>
        <v>3.5599999928799995</v>
      </c>
      <c r="G301" s="15">
        <v>23863</v>
      </c>
    </row>
    <row r="302" spans="1:7" ht="12.75">
      <c r="A302" s="30" t="str">
        <f>'De la BASE'!A298</f>
        <v>200675</v>
      </c>
      <c r="B302" s="30">
        <f>'De la BASE'!B298</f>
        <v>13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0.01978395957</v>
      </c>
      <c r="F302" s="9">
        <f>IF('De la BASE'!F298&gt;0,'De la BASE'!F298,'De la BASE'!F298+0.001)</f>
        <v>3.33000000333</v>
      </c>
      <c r="G302" s="15">
        <v>23894</v>
      </c>
    </row>
    <row r="303" spans="1:7" ht="12.75">
      <c r="A303" s="30" t="str">
        <f>'De la BASE'!A299</f>
        <v>200675</v>
      </c>
      <c r="B303" s="30">
        <f>'De la BASE'!B299</f>
        <v>13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0.0207800974</v>
      </c>
      <c r="F303" s="9">
        <f>IF('De la BASE'!F299&gt;0,'De la BASE'!F299,'De la BASE'!F299+0.001)</f>
        <v>1.9899999980099998</v>
      </c>
      <c r="G303" s="15">
        <v>23924</v>
      </c>
    </row>
    <row r="304" spans="1:7" ht="12.75">
      <c r="A304" s="30" t="str">
        <f>'De la BASE'!A300</f>
        <v>200675</v>
      </c>
      <c r="B304" s="30">
        <f>'De la BASE'!B300</f>
        <v>13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0.02501270171</v>
      </c>
      <c r="F304" s="9">
        <f>IF('De la BASE'!F300&gt;0,'De la BASE'!F300,'De la BASE'!F300+0.001)</f>
        <v>2.11000000211</v>
      </c>
      <c r="G304" s="15">
        <v>23955</v>
      </c>
    </row>
    <row r="305" spans="1:7" ht="12.75">
      <c r="A305" s="30" t="str">
        <f>'De la BASE'!A301</f>
        <v>200675</v>
      </c>
      <c r="B305" s="30">
        <f>'De la BASE'!B301</f>
        <v>13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0.00901275388</v>
      </c>
      <c r="F305" s="9">
        <f>IF('De la BASE'!F301&gt;0,'De la BASE'!F301,'De la BASE'!F301+0.001)</f>
        <v>2.12</v>
      </c>
      <c r="G305" s="15">
        <v>23986</v>
      </c>
    </row>
    <row r="306" spans="1:7" ht="12.75">
      <c r="A306" s="30" t="str">
        <f>'De la BASE'!A302</f>
        <v>200675</v>
      </c>
      <c r="B306" s="30">
        <f>'De la BASE'!B302</f>
        <v>13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0.00710362861</v>
      </c>
      <c r="F306" s="9">
        <f>IF('De la BASE'!F302&gt;0,'De la BASE'!F302,'De la BASE'!F302+0.001)</f>
        <v>4.030000004030001</v>
      </c>
      <c r="G306" s="15">
        <v>24016</v>
      </c>
    </row>
    <row r="307" spans="1:7" ht="12.75">
      <c r="A307" s="30" t="str">
        <f>'De la BASE'!A303</f>
        <v>200675</v>
      </c>
      <c r="B307" s="30">
        <f>'De la BASE'!B303</f>
        <v>13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0.05967080739</v>
      </c>
      <c r="F307" s="9">
        <f>IF('De la BASE'!F303&gt;0,'De la BASE'!F303,'De la BASE'!F303+0.001)</f>
        <v>20.47000002047</v>
      </c>
      <c r="G307" s="15">
        <v>24047</v>
      </c>
    </row>
    <row r="308" spans="1:7" ht="12.75">
      <c r="A308" s="30" t="str">
        <f>'De la BASE'!A304</f>
        <v>200675</v>
      </c>
      <c r="B308" s="30">
        <f>'De la BASE'!B304</f>
        <v>13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0.08910337625</v>
      </c>
      <c r="F308" s="9">
        <f>IF('De la BASE'!F304&gt;0,'De la BASE'!F304,'De la BASE'!F304+0.001)</f>
        <v>26.89</v>
      </c>
      <c r="G308" s="15">
        <v>24077</v>
      </c>
    </row>
    <row r="309" spans="1:7" ht="12.75">
      <c r="A309" s="30" t="str">
        <f>'De la BASE'!A305</f>
        <v>200675</v>
      </c>
      <c r="B309" s="30">
        <f>'De la BASE'!B305</f>
        <v>13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0.37115896416</v>
      </c>
      <c r="F309" s="9">
        <f>IF('De la BASE'!F305&gt;0,'De la BASE'!F305,'De la BASE'!F305+0.001)</f>
        <v>64.23000006423</v>
      </c>
      <c r="G309" s="15">
        <v>24108</v>
      </c>
    </row>
    <row r="310" spans="1:7" ht="12.75">
      <c r="A310" s="30" t="str">
        <f>'De la BASE'!A306</f>
        <v>200675</v>
      </c>
      <c r="B310" s="30">
        <f>'De la BASE'!B306</f>
        <v>13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0.39469998528</v>
      </c>
      <c r="F310" s="9">
        <f>IF('De la BASE'!F306&gt;0,'De la BASE'!F306,'De la BASE'!F306+0.001)</f>
        <v>38.32000003832</v>
      </c>
      <c r="G310" s="15">
        <v>24139</v>
      </c>
    </row>
    <row r="311" spans="1:7" ht="12.75">
      <c r="A311" s="30" t="str">
        <f>'De la BASE'!A307</f>
        <v>200675</v>
      </c>
      <c r="B311" s="30">
        <f>'De la BASE'!B307</f>
        <v>13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0.2270067611</v>
      </c>
      <c r="F311" s="9">
        <f>IF('De la BASE'!F307&gt;0,'De la BASE'!F307,'De la BASE'!F307+0.001)</f>
        <v>22.899999977100002</v>
      </c>
      <c r="G311" s="15">
        <v>24167</v>
      </c>
    </row>
    <row r="312" spans="1:7" ht="12.75">
      <c r="A312" s="30" t="str">
        <f>'De la BASE'!A308</f>
        <v>200675</v>
      </c>
      <c r="B312" s="30">
        <f>'De la BASE'!B308</f>
        <v>13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0.12273648567</v>
      </c>
      <c r="F312" s="9">
        <f>IF('De la BASE'!F308&gt;0,'De la BASE'!F308,'De la BASE'!F308+0.001)</f>
        <v>18.77000001877</v>
      </c>
      <c r="G312" s="15">
        <v>24198</v>
      </c>
    </row>
    <row r="313" spans="1:7" ht="12.75">
      <c r="A313" s="30" t="str">
        <f>'De la BASE'!A309</f>
        <v>200675</v>
      </c>
      <c r="B313" s="30">
        <f>'De la BASE'!B309</f>
        <v>13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0.05923804428</v>
      </c>
      <c r="F313" s="9">
        <f>IF('De la BASE'!F309&gt;0,'De la BASE'!F309,'De la BASE'!F309+0.001)</f>
        <v>7.29000000729</v>
      </c>
      <c r="G313" s="15">
        <v>24228</v>
      </c>
    </row>
    <row r="314" spans="1:7" ht="12.75">
      <c r="A314" s="30" t="str">
        <f>'De la BASE'!A310</f>
        <v>200675</v>
      </c>
      <c r="B314" s="30">
        <f>'De la BASE'!B310</f>
        <v>13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0.03767511979</v>
      </c>
      <c r="F314" s="9">
        <f>IF('De la BASE'!F310&gt;0,'De la BASE'!F310,'De la BASE'!F310+0.001)</f>
        <v>4.970000014909999</v>
      </c>
      <c r="G314" s="15">
        <v>24259</v>
      </c>
    </row>
    <row r="315" spans="1:7" ht="12.75">
      <c r="A315" s="30" t="str">
        <f>'De la BASE'!A311</f>
        <v>200675</v>
      </c>
      <c r="B315" s="30">
        <f>'De la BASE'!B311</f>
        <v>13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0.04462525262</v>
      </c>
      <c r="F315" s="9">
        <f>IF('De la BASE'!F311&gt;0,'De la BASE'!F311,'De la BASE'!F311+0.001)</f>
        <v>4.42000000442</v>
      </c>
      <c r="G315" s="15">
        <v>24289</v>
      </c>
    </row>
    <row r="316" spans="1:7" ht="12.75">
      <c r="A316" s="30" t="str">
        <f>'De la BASE'!A312</f>
        <v>200675</v>
      </c>
      <c r="B316" s="30">
        <f>'De la BASE'!B312</f>
        <v>13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0.0501905313</v>
      </c>
      <c r="F316" s="9">
        <f>IF('De la BASE'!F312&gt;0,'De la BASE'!F312,'De la BASE'!F312+0.001)</f>
        <v>4.55</v>
      </c>
      <c r="G316" s="15">
        <v>24320</v>
      </c>
    </row>
    <row r="317" spans="1:7" ht="12.75">
      <c r="A317" s="30" t="str">
        <f>'De la BASE'!A313</f>
        <v>200675</v>
      </c>
      <c r="B317" s="30">
        <f>'De la BASE'!B313</f>
        <v>13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0.0220760658</v>
      </c>
      <c r="F317" s="9">
        <f>IF('De la BASE'!F313&gt;0,'De la BASE'!F313,'De la BASE'!F313+0.001)</f>
        <v>3.42</v>
      </c>
      <c r="G317" s="15">
        <v>24351</v>
      </c>
    </row>
    <row r="318" spans="1:7" ht="12.75">
      <c r="A318" s="30" t="str">
        <f>'De la BASE'!A314</f>
        <v>200675</v>
      </c>
      <c r="B318" s="30">
        <f>'De la BASE'!B314</f>
        <v>13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0.08910282938</v>
      </c>
      <c r="F318" s="9">
        <f>IF('De la BASE'!F314&gt;0,'De la BASE'!F314,'De la BASE'!F314+0.001)</f>
        <v>24.379999975620002</v>
      </c>
      <c r="G318" s="15">
        <v>24381</v>
      </c>
    </row>
    <row r="319" spans="1:7" ht="12.75">
      <c r="A319" s="30" t="str">
        <f>'De la BASE'!A315</f>
        <v>200675</v>
      </c>
      <c r="B319" s="30">
        <f>'De la BASE'!B315</f>
        <v>13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0.11678794002</v>
      </c>
      <c r="F319" s="9">
        <f>IF('De la BASE'!F315&gt;0,'De la BASE'!F315,'De la BASE'!F315+0.001)</f>
        <v>30.22</v>
      </c>
      <c r="G319" s="15">
        <v>24412</v>
      </c>
    </row>
    <row r="320" spans="1:7" ht="12.75">
      <c r="A320" s="30" t="str">
        <f>'De la BASE'!A316</f>
        <v>200675</v>
      </c>
      <c r="B320" s="30">
        <f>'De la BASE'!B316</f>
        <v>13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0.10744843389</v>
      </c>
      <c r="F320" s="9">
        <f>IF('De la BASE'!F316&gt;0,'De la BASE'!F316,'De la BASE'!F316+0.001)</f>
        <v>10.13</v>
      </c>
      <c r="G320" s="15">
        <v>24442</v>
      </c>
    </row>
    <row r="321" spans="1:7" ht="12.75">
      <c r="A321" s="30" t="str">
        <f>'De la BASE'!A317</f>
        <v>200675</v>
      </c>
      <c r="B321" s="30">
        <f>'De la BASE'!B317</f>
        <v>13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0.04276059357</v>
      </c>
      <c r="F321" s="9">
        <f>IF('De la BASE'!F317&gt;0,'De la BASE'!F317,'De la BASE'!F317+0.001)</f>
        <v>8.87000000887</v>
      </c>
      <c r="G321" s="15">
        <v>24473</v>
      </c>
    </row>
    <row r="322" spans="1:7" ht="12.75">
      <c r="A322" s="30" t="str">
        <f>'De la BASE'!A318</f>
        <v>200675</v>
      </c>
      <c r="B322" s="30">
        <f>'De la BASE'!B318</f>
        <v>13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0.103108582</v>
      </c>
      <c r="F322" s="9">
        <f>IF('De la BASE'!F318&gt;0,'De la BASE'!F318,'De la BASE'!F318+0.001)</f>
        <v>19.16</v>
      </c>
      <c r="G322" s="15">
        <v>24504</v>
      </c>
    </row>
    <row r="323" spans="1:7" ht="12.75">
      <c r="A323" s="30" t="str">
        <f>'De la BASE'!A319</f>
        <v>200675</v>
      </c>
      <c r="B323" s="30">
        <f>'De la BASE'!B319</f>
        <v>13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0.07142768076</v>
      </c>
      <c r="F323" s="9">
        <f>IF('De la BASE'!F319&gt;0,'De la BASE'!F319,'De la BASE'!F319+0.001)</f>
        <v>17.16999998283</v>
      </c>
      <c r="G323" s="15">
        <v>24532</v>
      </c>
    </row>
    <row r="324" spans="1:7" ht="12.75">
      <c r="A324" s="30" t="str">
        <f>'De la BASE'!A320</f>
        <v>200675</v>
      </c>
      <c r="B324" s="30">
        <f>'De la BASE'!B320</f>
        <v>13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0.0339216132</v>
      </c>
      <c r="F324" s="9">
        <f>IF('De la BASE'!F320&gt;0,'De la BASE'!F320,'De la BASE'!F320+0.001)</f>
        <v>8.7000000087</v>
      </c>
      <c r="G324" s="15">
        <v>24563</v>
      </c>
    </row>
    <row r="325" spans="1:7" ht="12.75">
      <c r="A325" s="30" t="str">
        <f>'De la BASE'!A321</f>
        <v>200675</v>
      </c>
      <c r="B325" s="30">
        <f>'De la BASE'!B321</f>
        <v>13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0.01859675118</v>
      </c>
      <c r="F325" s="9">
        <f>IF('De la BASE'!F321&gt;0,'De la BASE'!F321,'De la BASE'!F321+0.001)</f>
        <v>8.67</v>
      </c>
      <c r="G325" s="15">
        <v>24593</v>
      </c>
    </row>
    <row r="326" spans="1:7" ht="12.75">
      <c r="A326" s="30" t="str">
        <f>'De la BASE'!A322</f>
        <v>200675</v>
      </c>
      <c r="B326" s="30">
        <f>'De la BASE'!B322</f>
        <v>13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0.0241192403</v>
      </c>
      <c r="F326" s="9">
        <f>IF('De la BASE'!F322&gt;0,'De la BASE'!F322,'De la BASE'!F322+0.001)</f>
        <v>4.4499999911</v>
      </c>
      <c r="G326" s="15">
        <v>24624</v>
      </c>
    </row>
    <row r="327" spans="1:7" ht="12.75">
      <c r="A327" s="30" t="str">
        <f>'De la BASE'!A323</f>
        <v>200675</v>
      </c>
      <c r="B327" s="30">
        <f>'De la BASE'!B323</f>
        <v>13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0.03697137444</v>
      </c>
      <c r="F327" s="9">
        <f>IF('De la BASE'!F323&gt;0,'De la BASE'!F323,'De la BASE'!F323+0.001)</f>
        <v>4.62</v>
      </c>
      <c r="G327" s="15">
        <v>24654</v>
      </c>
    </row>
    <row r="328" spans="1:7" ht="12.75">
      <c r="A328" s="30" t="str">
        <f>'De la BASE'!A324</f>
        <v>200675</v>
      </c>
      <c r="B328" s="30">
        <f>'De la BASE'!B324</f>
        <v>13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0.040590927</v>
      </c>
      <c r="F328" s="9">
        <f>IF('De la BASE'!F324&gt;0,'De la BASE'!F324,'De la BASE'!F324+0.001)</f>
        <v>5.07</v>
      </c>
      <c r="G328" s="15">
        <v>24685</v>
      </c>
    </row>
    <row r="329" spans="1:7" ht="12.75">
      <c r="A329" s="30" t="str">
        <f>'De la BASE'!A325</f>
        <v>200675</v>
      </c>
      <c r="B329" s="30">
        <f>'De la BASE'!B325</f>
        <v>13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0.054147312</v>
      </c>
      <c r="F329" s="9">
        <f>IF('De la BASE'!F325&gt;0,'De la BASE'!F325,'De la BASE'!F325+0.001)</f>
        <v>5.0999999949</v>
      </c>
      <c r="G329" s="15">
        <v>24716</v>
      </c>
    </row>
    <row r="330" spans="1:7" ht="12.75">
      <c r="A330" s="30" t="str">
        <f>'De la BASE'!A326</f>
        <v>200675</v>
      </c>
      <c r="B330" s="30">
        <f>'De la BASE'!B326</f>
        <v>13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0.024596858</v>
      </c>
      <c r="F330" s="9">
        <f>IF('De la BASE'!F326&gt;0,'De la BASE'!F326,'De la BASE'!F326+0.001)</f>
        <v>7.15000000715</v>
      </c>
      <c r="G330" s="15">
        <v>24746</v>
      </c>
    </row>
    <row r="331" spans="1:7" ht="12.75">
      <c r="A331" s="30" t="str">
        <f>'De la BASE'!A327</f>
        <v>200675</v>
      </c>
      <c r="B331" s="30">
        <f>'De la BASE'!B327</f>
        <v>13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0.02426904428</v>
      </c>
      <c r="F331" s="9">
        <f>IF('De la BASE'!F327&gt;0,'De la BASE'!F327,'De la BASE'!F327+0.001)</f>
        <v>9.88</v>
      </c>
      <c r="G331" s="15">
        <v>24777</v>
      </c>
    </row>
    <row r="332" spans="1:7" ht="12.75">
      <c r="A332" s="30" t="str">
        <f>'De la BASE'!A328</f>
        <v>200675</v>
      </c>
      <c r="B332" s="30">
        <f>'De la BASE'!B328</f>
        <v>13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0.09112405133</v>
      </c>
      <c r="F332" s="9">
        <f>IF('De la BASE'!F328&gt;0,'De la BASE'!F328,'De la BASE'!F328+0.001)</f>
        <v>13.12999998687</v>
      </c>
      <c r="G332" s="15">
        <v>24807</v>
      </c>
    </row>
    <row r="333" spans="1:7" ht="12.75">
      <c r="A333" s="30" t="str">
        <f>'De la BASE'!A329</f>
        <v>200675</v>
      </c>
      <c r="B333" s="30">
        <f>'De la BASE'!B329</f>
        <v>13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0.09904614876</v>
      </c>
      <c r="F333" s="9">
        <f>IF('De la BASE'!F329&gt;0,'De la BASE'!F329,'De la BASE'!F329+0.001)</f>
        <v>10.44000001044</v>
      </c>
      <c r="G333" s="15">
        <v>24838</v>
      </c>
    </row>
    <row r="334" spans="1:7" ht="12.75">
      <c r="A334" s="30" t="str">
        <f>'De la BASE'!A330</f>
        <v>200675</v>
      </c>
      <c r="B334" s="30">
        <f>'De la BASE'!B330</f>
        <v>13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0.04408407042</v>
      </c>
      <c r="F334" s="9">
        <f>IF('De la BASE'!F330&gt;0,'De la BASE'!F330,'De la BASE'!F330+0.001)</f>
        <v>12.62</v>
      </c>
      <c r="G334" s="15">
        <v>24869</v>
      </c>
    </row>
    <row r="335" spans="1:7" ht="12.75">
      <c r="A335" s="30" t="str">
        <f>'De la BASE'!A331</f>
        <v>200675</v>
      </c>
      <c r="B335" s="30">
        <f>'De la BASE'!B331</f>
        <v>13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0.07028827036</v>
      </c>
      <c r="F335" s="9">
        <f>IF('De la BASE'!F331&gt;0,'De la BASE'!F331,'De la BASE'!F331+0.001)</f>
        <v>13.64</v>
      </c>
      <c r="G335" s="15">
        <v>24898</v>
      </c>
    </row>
    <row r="336" spans="1:7" ht="12.75">
      <c r="A336" s="30" t="str">
        <f>'De la BASE'!A332</f>
        <v>200675</v>
      </c>
      <c r="B336" s="30">
        <f>'De la BASE'!B332</f>
        <v>13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0.0406846362</v>
      </c>
      <c r="F336" s="9">
        <f>IF('De la BASE'!F332&gt;0,'De la BASE'!F332,'De la BASE'!F332+0.001)</f>
        <v>10.65999998934</v>
      </c>
      <c r="G336" s="15">
        <v>24929</v>
      </c>
    </row>
    <row r="337" spans="1:7" ht="12.75">
      <c r="A337" s="30" t="str">
        <f>'De la BASE'!A333</f>
        <v>200675</v>
      </c>
      <c r="B337" s="30">
        <f>'De la BASE'!B333</f>
        <v>13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0.02474131085</v>
      </c>
      <c r="F337" s="9">
        <f>IF('De la BASE'!F333&gt;0,'De la BASE'!F333,'De la BASE'!F333+0.001)</f>
        <v>7.97</v>
      </c>
      <c r="G337" s="15">
        <v>24959</v>
      </c>
    </row>
    <row r="338" spans="1:7" ht="12.75">
      <c r="A338" s="30" t="str">
        <f>'De la BASE'!A334</f>
        <v>200675</v>
      </c>
      <c r="B338" s="30">
        <f>'De la BASE'!B334</f>
        <v>13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0.023409195</v>
      </c>
      <c r="F338" s="9">
        <f>IF('De la BASE'!F334&gt;0,'De la BASE'!F334,'De la BASE'!F334+0.001)</f>
        <v>3.5300000035299997</v>
      </c>
      <c r="G338" s="15">
        <v>24990</v>
      </c>
    </row>
    <row r="339" spans="1:7" ht="12.75">
      <c r="A339" s="30" t="str">
        <f>'De la BASE'!A335</f>
        <v>200675</v>
      </c>
      <c r="B339" s="30">
        <f>'De la BASE'!B335</f>
        <v>13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0.04229548128</v>
      </c>
      <c r="F339" s="9">
        <f>IF('De la BASE'!F335&gt;0,'De la BASE'!F335,'De la BASE'!F335+0.001)</f>
        <v>5.070000015209999</v>
      </c>
      <c r="G339" s="15">
        <v>25020</v>
      </c>
    </row>
    <row r="340" spans="1:7" ht="12.75">
      <c r="A340" s="30" t="str">
        <f>'De la BASE'!A336</f>
        <v>200675</v>
      </c>
      <c r="B340" s="30">
        <f>'De la BASE'!B336</f>
        <v>13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0.04592529524</v>
      </c>
      <c r="F340" s="9">
        <f>IF('De la BASE'!F336&gt;0,'De la BASE'!F336,'De la BASE'!F336+0.001)</f>
        <v>5.41</v>
      </c>
      <c r="G340" s="15">
        <v>25051</v>
      </c>
    </row>
    <row r="341" spans="1:7" ht="12.75">
      <c r="A341" s="30" t="str">
        <f>'De la BASE'!A337</f>
        <v>200675</v>
      </c>
      <c r="B341" s="30">
        <f>'De la BASE'!B337</f>
        <v>13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0.06183702675</v>
      </c>
      <c r="F341" s="9">
        <f>IF('De la BASE'!F337&gt;0,'De la BASE'!F337,'De la BASE'!F337+0.001)</f>
        <v>6.750000006750001</v>
      </c>
      <c r="G341" s="15">
        <v>25082</v>
      </c>
    </row>
    <row r="342" spans="1:7" ht="12.75">
      <c r="A342" s="30" t="str">
        <f>'De la BASE'!A338</f>
        <v>200675</v>
      </c>
      <c r="B342" s="30">
        <f>'De la BASE'!B338</f>
        <v>13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0.05390262795</v>
      </c>
      <c r="F342" s="9">
        <f>IF('De la BASE'!F338&gt;0,'De la BASE'!F338,'De la BASE'!F338+0.001)</f>
        <v>4.650000004650001</v>
      </c>
      <c r="G342" s="15">
        <v>25112</v>
      </c>
    </row>
    <row r="343" spans="1:7" ht="12.75">
      <c r="A343" s="30" t="str">
        <f>'De la BASE'!A339</f>
        <v>200675</v>
      </c>
      <c r="B343" s="30">
        <f>'De la BASE'!B339</f>
        <v>13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0.01833585805</v>
      </c>
      <c r="F343" s="9">
        <f>IF('De la BASE'!F339&gt;0,'De la BASE'!F339,'De la BASE'!F339+0.001)</f>
        <v>7.45000000745</v>
      </c>
      <c r="G343" s="15">
        <v>25143</v>
      </c>
    </row>
    <row r="344" spans="1:7" ht="12.75">
      <c r="A344" s="30" t="str">
        <f>'De la BASE'!A340</f>
        <v>200675</v>
      </c>
      <c r="B344" s="30">
        <f>'De la BASE'!B340</f>
        <v>13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0.01490025717</v>
      </c>
      <c r="F344" s="9">
        <f>IF('De la BASE'!F340&gt;0,'De la BASE'!F340,'De la BASE'!F340+0.001)</f>
        <v>9.709999990290001</v>
      </c>
      <c r="G344" s="15">
        <v>25173</v>
      </c>
    </row>
    <row r="345" spans="1:7" ht="12.75">
      <c r="A345" s="30" t="str">
        <f>'De la BASE'!A341</f>
        <v>200675</v>
      </c>
      <c r="B345" s="30">
        <f>'De la BASE'!B341</f>
        <v>13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0.05128956175</v>
      </c>
      <c r="F345" s="9">
        <f>IF('De la BASE'!F341&gt;0,'De la BASE'!F341,'De la BASE'!F341+0.001)</f>
        <v>12.25</v>
      </c>
      <c r="G345" s="15">
        <v>25204</v>
      </c>
    </row>
    <row r="346" spans="1:7" ht="12.75">
      <c r="A346" s="30" t="str">
        <f>'De la BASE'!A342</f>
        <v>200675</v>
      </c>
      <c r="B346" s="30">
        <f>'De la BASE'!B342</f>
        <v>13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0.03121823658</v>
      </c>
      <c r="F346" s="9">
        <f>IF('De la BASE'!F342&gt;0,'De la BASE'!F342,'De la BASE'!F342+0.001)</f>
        <v>8.86000000886</v>
      </c>
      <c r="G346" s="15">
        <v>25235</v>
      </c>
    </row>
    <row r="347" spans="1:7" ht="12.75">
      <c r="A347" s="30" t="str">
        <f>'De la BASE'!A343</f>
        <v>200675</v>
      </c>
      <c r="B347" s="30">
        <f>'De la BASE'!B343</f>
        <v>13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0.18018637664</v>
      </c>
      <c r="F347" s="9">
        <f>IF('De la BASE'!F343&gt;0,'De la BASE'!F343,'De la BASE'!F343+0.001)</f>
        <v>31.18999996881</v>
      </c>
      <c r="G347" s="15">
        <v>25263</v>
      </c>
    </row>
    <row r="348" spans="1:7" ht="12.75">
      <c r="A348" s="30" t="str">
        <f>'De la BASE'!A344</f>
        <v>200675</v>
      </c>
      <c r="B348" s="30">
        <f>'De la BASE'!B344</f>
        <v>13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0.0619081245</v>
      </c>
      <c r="F348" s="9">
        <f>IF('De la BASE'!F344&gt;0,'De la BASE'!F344,'De la BASE'!F344+0.001)</f>
        <v>10.95</v>
      </c>
      <c r="G348" s="15">
        <v>25294</v>
      </c>
    </row>
    <row r="349" spans="1:7" ht="12.75">
      <c r="A349" s="30" t="str">
        <f>'De la BASE'!A345</f>
        <v>200675</v>
      </c>
      <c r="B349" s="30">
        <f>'De la BASE'!B345</f>
        <v>13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0.068617947</v>
      </c>
      <c r="F349" s="9">
        <f>IF('De la BASE'!F345&gt;0,'De la BASE'!F345,'De la BASE'!F345+0.001)</f>
        <v>16.3</v>
      </c>
      <c r="G349" s="15">
        <v>25324</v>
      </c>
    </row>
    <row r="350" spans="1:7" ht="12.75">
      <c r="A350" s="30" t="str">
        <f>'De la BASE'!A346</f>
        <v>200675</v>
      </c>
      <c r="B350" s="30">
        <f>'De la BASE'!B346</f>
        <v>13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0.06171442368</v>
      </c>
      <c r="F350" s="9">
        <f>IF('De la BASE'!F346&gt;0,'De la BASE'!F346,'De la BASE'!F346+0.001)</f>
        <v>8.320000016640002</v>
      </c>
      <c r="G350" s="15">
        <v>25355</v>
      </c>
    </row>
    <row r="351" spans="1:7" ht="12.75">
      <c r="A351" s="30" t="str">
        <f>'De la BASE'!A347</f>
        <v>200675</v>
      </c>
      <c r="B351" s="30">
        <f>'De la BASE'!B347</f>
        <v>13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0.0532413108</v>
      </c>
      <c r="F351" s="9">
        <f>IF('De la BASE'!F347&gt;0,'De la BASE'!F347,'De la BASE'!F347+0.001)</f>
        <v>5.4</v>
      </c>
      <c r="G351" s="15">
        <v>25385</v>
      </c>
    </row>
    <row r="352" spans="1:7" ht="12.75">
      <c r="A352" s="30" t="str">
        <f>'De la BASE'!A348</f>
        <v>200675</v>
      </c>
      <c r="B352" s="30">
        <f>'De la BASE'!B348</f>
        <v>13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0.05395630887</v>
      </c>
      <c r="F352" s="9">
        <f>IF('De la BASE'!F348&gt;0,'De la BASE'!F348,'De la BASE'!F348+0.001)</f>
        <v>5.13000000513</v>
      </c>
      <c r="G352" s="15">
        <v>25416</v>
      </c>
    </row>
    <row r="353" spans="1:7" ht="12.75">
      <c r="A353" s="30" t="str">
        <f>'De la BASE'!A349</f>
        <v>200675</v>
      </c>
      <c r="B353" s="30">
        <f>'De la BASE'!B349</f>
        <v>13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0.03180463263</v>
      </c>
      <c r="F353" s="9">
        <f>IF('De la BASE'!F349&gt;0,'De la BASE'!F349,'De la BASE'!F349+0.001)</f>
        <v>8.57000001714</v>
      </c>
      <c r="G353" s="15">
        <v>25447</v>
      </c>
    </row>
    <row r="354" spans="1:7" ht="12.75">
      <c r="A354" s="30" t="str">
        <f>'De la BASE'!A350</f>
        <v>200675</v>
      </c>
      <c r="B354" s="30">
        <f>'De la BASE'!B350</f>
        <v>13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0.0649589476</v>
      </c>
      <c r="F354" s="9">
        <f>IF('De la BASE'!F350&gt;0,'De la BASE'!F350,'De la BASE'!F350+0.001)</f>
        <v>8.599999991399999</v>
      </c>
      <c r="G354" s="15">
        <v>25477</v>
      </c>
    </row>
    <row r="355" spans="1:7" ht="12.75">
      <c r="A355" s="30" t="str">
        <f>'De la BASE'!A351</f>
        <v>200675</v>
      </c>
      <c r="B355" s="30">
        <f>'De la BASE'!B351</f>
        <v>13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0.01996143536</v>
      </c>
      <c r="F355" s="9">
        <f>IF('De la BASE'!F351&gt;0,'De la BASE'!F351,'De la BASE'!F351+0.001)</f>
        <v>5.84</v>
      </c>
      <c r="G355" s="15">
        <v>25508</v>
      </c>
    </row>
    <row r="356" spans="1:7" ht="12.75">
      <c r="A356" s="30" t="str">
        <f>'De la BASE'!A352</f>
        <v>200675</v>
      </c>
      <c r="B356" s="30">
        <f>'De la BASE'!B352</f>
        <v>13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0.03230632416</v>
      </c>
      <c r="F356" s="9">
        <f>IF('De la BASE'!F352&gt;0,'De la BASE'!F352,'De la BASE'!F352+0.001)</f>
        <v>9.07</v>
      </c>
      <c r="G356" s="15">
        <v>25538</v>
      </c>
    </row>
    <row r="357" spans="1:7" ht="12.75">
      <c r="A357" s="30" t="str">
        <f>'De la BASE'!A353</f>
        <v>200675</v>
      </c>
      <c r="B357" s="30">
        <f>'De la BASE'!B353</f>
        <v>13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0.14779758316</v>
      </c>
      <c r="F357" s="9">
        <f>IF('De la BASE'!F353&gt;0,'De la BASE'!F353,'De la BASE'!F353+0.001)</f>
        <v>26.68999997331</v>
      </c>
      <c r="G357" s="15">
        <v>25569</v>
      </c>
    </row>
    <row r="358" spans="1:7" ht="12.75">
      <c r="A358" s="30" t="str">
        <f>'De la BASE'!A354</f>
        <v>200675</v>
      </c>
      <c r="B358" s="30">
        <f>'De la BASE'!B354</f>
        <v>13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0.16537769325</v>
      </c>
      <c r="F358" s="9">
        <f>IF('De la BASE'!F354&gt;0,'De la BASE'!F354,'De la BASE'!F354+0.001)</f>
        <v>14.75</v>
      </c>
      <c r="G358" s="15">
        <v>25600</v>
      </c>
    </row>
    <row r="359" spans="1:7" ht="12.75">
      <c r="A359" s="30" t="str">
        <f>'De la BASE'!A355</f>
        <v>200675</v>
      </c>
      <c r="B359" s="30">
        <f>'De la BASE'!B355</f>
        <v>13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0.07083806444</v>
      </c>
      <c r="F359" s="9">
        <f>IF('De la BASE'!F355&gt;0,'De la BASE'!F355,'De la BASE'!F355+0.001)</f>
        <v>8.69</v>
      </c>
      <c r="G359" s="15">
        <v>25628</v>
      </c>
    </row>
    <row r="360" spans="1:7" ht="12.75">
      <c r="A360" s="30" t="str">
        <f>'De la BASE'!A356</f>
        <v>200675</v>
      </c>
      <c r="B360" s="30">
        <f>'De la BASE'!B356</f>
        <v>13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0.05649693985</v>
      </c>
      <c r="F360" s="9">
        <f>IF('De la BASE'!F356&gt;0,'De la BASE'!F356,'De la BASE'!F356+0.001)</f>
        <v>6.550000013100001</v>
      </c>
      <c r="G360" s="15">
        <v>25659</v>
      </c>
    </row>
    <row r="361" spans="1:7" ht="12.75">
      <c r="A361" s="30" t="str">
        <f>'De la BASE'!A357</f>
        <v>200675</v>
      </c>
      <c r="B361" s="30">
        <f>'De la BASE'!B357</f>
        <v>13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0.0268931722</v>
      </c>
      <c r="F361" s="9">
        <f>IF('De la BASE'!F357&gt;0,'De la BASE'!F357,'De la BASE'!F357+0.001)</f>
        <v>6.98000001396</v>
      </c>
      <c r="G361" s="15">
        <v>25689</v>
      </c>
    </row>
    <row r="362" spans="1:7" ht="12.75">
      <c r="A362" s="30" t="str">
        <f>'De la BASE'!A358</f>
        <v>200675</v>
      </c>
      <c r="B362" s="30">
        <f>'De la BASE'!B358</f>
        <v>13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0.0245243275</v>
      </c>
      <c r="F362" s="9">
        <f>IF('De la BASE'!F358&gt;0,'De la BASE'!F358,'De la BASE'!F358+0.001)</f>
        <v>4.25</v>
      </c>
      <c r="G362" s="15">
        <v>25720</v>
      </c>
    </row>
    <row r="363" spans="1:7" ht="12.75">
      <c r="A363" s="30" t="str">
        <f>'De la BASE'!A359</f>
        <v>200675</v>
      </c>
      <c r="B363" s="30">
        <f>'De la BASE'!B359</f>
        <v>13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0.02509839364</v>
      </c>
      <c r="F363" s="9">
        <f>IF('De la BASE'!F359&gt;0,'De la BASE'!F359,'De la BASE'!F359+0.001)</f>
        <v>3.5899999964099996</v>
      </c>
      <c r="G363" s="15">
        <v>25750</v>
      </c>
    </row>
    <row r="364" spans="1:7" ht="12.75">
      <c r="A364" s="30" t="str">
        <f>'De la BASE'!A360</f>
        <v>200675</v>
      </c>
      <c r="B364" s="30">
        <f>'De la BASE'!B360</f>
        <v>13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0.0554513466</v>
      </c>
      <c r="F364" s="9">
        <f>IF('De la BASE'!F360&gt;0,'De la BASE'!F360,'De la BASE'!F360+0.001)</f>
        <v>6.45000000645</v>
      </c>
      <c r="G364" s="15">
        <v>25781</v>
      </c>
    </row>
    <row r="365" spans="1:7" ht="12.75">
      <c r="A365" s="30" t="str">
        <f>'De la BASE'!A361</f>
        <v>200675</v>
      </c>
      <c r="B365" s="30">
        <f>'De la BASE'!B361</f>
        <v>13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0.04288288368</v>
      </c>
      <c r="F365" s="9">
        <f>IF('De la BASE'!F361&gt;0,'De la BASE'!F361,'De la BASE'!F361+0.001)</f>
        <v>3.64</v>
      </c>
      <c r="G365" s="15">
        <v>25812</v>
      </c>
    </row>
    <row r="366" spans="1:7" ht="12.75">
      <c r="A366" s="30" t="str">
        <f>'De la BASE'!A362</f>
        <v>200675</v>
      </c>
      <c r="B366" s="30">
        <f>'De la BASE'!B362</f>
        <v>13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0.1510869535</v>
      </c>
      <c r="F366" s="9">
        <f>IF('De la BASE'!F362&gt;0,'De la BASE'!F362,'De la BASE'!F362+0.001)</f>
        <v>13.9000000139</v>
      </c>
      <c r="G366" s="15">
        <v>25842</v>
      </c>
    </row>
    <row r="367" spans="1:7" ht="12.75">
      <c r="A367" s="30" t="str">
        <f>'De la BASE'!A363</f>
        <v>200675</v>
      </c>
      <c r="B367" s="30">
        <f>'De la BASE'!B363</f>
        <v>13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0.00651972284</v>
      </c>
      <c r="F367" s="9">
        <f>IF('De la BASE'!F363&gt;0,'De la BASE'!F363,'De la BASE'!F363+0.001)</f>
        <v>4.12</v>
      </c>
      <c r="G367" s="15">
        <v>25873</v>
      </c>
    </row>
    <row r="368" spans="1:7" ht="12.75">
      <c r="A368" s="30" t="str">
        <f>'De la BASE'!A364</f>
        <v>200675</v>
      </c>
      <c r="B368" s="30">
        <f>'De la BASE'!B364</f>
        <v>13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0.0145136649</v>
      </c>
      <c r="F368" s="9">
        <f>IF('De la BASE'!F364&gt;0,'De la BASE'!F364,'De la BASE'!F364+0.001)</f>
        <v>5.7</v>
      </c>
      <c r="G368" s="15">
        <v>25903</v>
      </c>
    </row>
    <row r="369" spans="1:7" ht="12.75">
      <c r="A369" s="30" t="str">
        <f>'De la BASE'!A365</f>
        <v>200675</v>
      </c>
      <c r="B369" s="30">
        <f>'De la BASE'!B365</f>
        <v>13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0.01538424278</v>
      </c>
      <c r="F369" s="9">
        <f>IF('De la BASE'!F365&gt;0,'De la BASE'!F365,'De la BASE'!F365+0.001)</f>
        <v>6.77</v>
      </c>
      <c r="G369" s="15">
        <v>25934</v>
      </c>
    </row>
    <row r="370" spans="1:7" ht="12.75">
      <c r="A370" s="30" t="str">
        <f>'De la BASE'!A366</f>
        <v>200675</v>
      </c>
      <c r="B370" s="30">
        <f>'De la BASE'!B366</f>
        <v>13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0.02716060045</v>
      </c>
      <c r="F370" s="9">
        <f>IF('De la BASE'!F366&gt;0,'De la BASE'!F366,'De la BASE'!F366+0.001)</f>
        <v>5.15</v>
      </c>
      <c r="G370" s="15">
        <v>25965</v>
      </c>
    </row>
    <row r="371" spans="1:7" ht="12.75">
      <c r="A371" s="30" t="str">
        <f>'De la BASE'!A367</f>
        <v>200675</v>
      </c>
      <c r="B371" s="30">
        <f>'De la BASE'!B367</f>
        <v>13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0.02265049565</v>
      </c>
      <c r="F371" s="9">
        <f>IF('De la BASE'!F367&gt;0,'De la BASE'!F367,'De la BASE'!F367+0.001)</f>
        <v>5.88999999411</v>
      </c>
      <c r="G371" s="15">
        <v>25993</v>
      </c>
    </row>
    <row r="372" spans="1:7" ht="12.75">
      <c r="A372" s="30" t="str">
        <f>'De la BASE'!A368</f>
        <v>200675</v>
      </c>
      <c r="B372" s="30">
        <f>'De la BASE'!B368</f>
        <v>13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0.03151757978</v>
      </c>
      <c r="F372" s="9">
        <f>IF('De la BASE'!F368&gt;0,'De la BASE'!F368,'De la BASE'!F368+0.001)</f>
        <v>11.50999998849</v>
      </c>
      <c r="G372" s="15">
        <v>26024</v>
      </c>
    </row>
    <row r="373" spans="1:7" ht="12.75">
      <c r="A373" s="30" t="str">
        <f>'De la BASE'!A369</f>
        <v>200675</v>
      </c>
      <c r="B373" s="30">
        <f>'De la BASE'!B369</f>
        <v>13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0.06151572025</v>
      </c>
      <c r="F373" s="9">
        <f>IF('De la BASE'!F369&gt;0,'De la BASE'!F369,'De la BASE'!F369+0.001)</f>
        <v>18.469999981529998</v>
      </c>
      <c r="G373" s="15">
        <v>26054</v>
      </c>
    </row>
    <row r="374" spans="1:7" ht="12.75">
      <c r="A374" s="30" t="str">
        <f>'De la BASE'!A370</f>
        <v>200675</v>
      </c>
      <c r="B374" s="30">
        <f>'De la BASE'!B370</f>
        <v>13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0.09727530228</v>
      </c>
      <c r="F374" s="9">
        <f>IF('De la BASE'!F370&gt;0,'De la BASE'!F370,'De la BASE'!F370+0.001)</f>
        <v>15.030000015029998</v>
      </c>
      <c r="G374" s="15">
        <v>26085</v>
      </c>
    </row>
    <row r="375" spans="1:7" ht="12.75">
      <c r="A375" s="30" t="str">
        <f>'De la BASE'!A371</f>
        <v>200675</v>
      </c>
      <c r="B375" s="30">
        <f>'De la BASE'!B371</f>
        <v>13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0.04502185584</v>
      </c>
      <c r="F375" s="9">
        <f>IF('De la BASE'!F371&gt;0,'De la BASE'!F371,'De la BASE'!F371+0.001)</f>
        <v>4.940000009880001</v>
      </c>
      <c r="G375" s="15">
        <v>26115</v>
      </c>
    </row>
    <row r="376" spans="1:7" ht="12.75">
      <c r="A376" s="30" t="str">
        <f>'De la BASE'!A372</f>
        <v>200675</v>
      </c>
      <c r="B376" s="30">
        <f>'De la BASE'!B372</f>
        <v>13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0.04649572675</v>
      </c>
      <c r="F376" s="9">
        <f>IF('De la BASE'!F372&gt;0,'De la BASE'!F372,'De la BASE'!F372+0.001)</f>
        <v>4.25000000425</v>
      </c>
      <c r="G376" s="15">
        <v>26146</v>
      </c>
    </row>
    <row r="377" spans="1:7" ht="12.75">
      <c r="A377" s="30" t="str">
        <f>'De la BASE'!A373</f>
        <v>200675</v>
      </c>
      <c r="B377" s="30">
        <f>'De la BASE'!B373</f>
        <v>13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0.06164737012</v>
      </c>
      <c r="F377" s="9">
        <f>IF('De la BASE'!F373&gt;0,'De la BASE'!F373,'De la BASE'!F373+0.001)</f>
        <v>6.44</v>
      </c>
      <c r="G377" s="15">
        <v>26177</v>
      </c>
    </row>
    <row r="378" spans="1:7" ht="12.75">
      <c r="A378" s="30" t="str">
        <f>'De la BASE'!A374</f>
        <v>200675</v>
      </c>
      <c r="B378" s="30">
        <f>'De la BASE'!B374</f>
        <v>13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0.067528468</v>
      </c>
      <c r="F378" s="9">
        <f>IF('De la BASE'!F374&gt;0,'De la BASE'!F374,'De la BASE'!F374+0.001)</f>
        <v>5.92999999407</v>
      </c>
      <c r="G378" s="15">
        <v>26207</v>
      </c>
    </row>
    <row r="379" spans="1:7" ht="12.75">
      <c r="A379" s="30" t="str">
        <f>'De la BASE'!A375</f>
        <v>200675</v>
      </c>
      <c r="B379" s="30">
        <f>'De la BASE'!B375</f>
        <v>13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0.03304994283</v>
      </c>
      <c r="F379" s="9">
        <f>IF('De la BASE'!F375&gt;0,'De la BASE'!F375,'De la BASE'!F375+0.001)</f>
        <v>7.0900000070900004</v>
      </c>
      <c r="G379" s="15">
        <v>26238</v>
      </c>
    </row>
    <row r="380" spans="1:7" ht="12.75">
      <c r="A380" s="30" t="str">
        <f>'De la BASE'!A376</f>
        <v>200675</v>
      </c>
      <c r="B380" s="30">
        <f>'De la BASE'!B376</f>
        <v>13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0.0086503874</v>
      </c>
      <c r="F380" s="9">
        <f>IF('De la BASE'!F376&gt;0,'De la BASE'!F376,'De la BASE'!F376+0.001)</f>
        <v>4.33000000433</v>
      </c>
      <c r="G380" s="15">
        <v>26268</v>
      </c>
    </row>
    <row r="381" spans="1:7" ht="12.75">
      <c r="A381" s="30" t="str">
        <f>'De la BASE'!A377</f>
        <v>200675</v>
      </c>
      <c r="B381" s="30">
        <f>'De la BASE'!B377</f>
        <v>13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0.01706065068</v>
      </c>
      <c r="F381" s="9">
        <f>IF('De la BASE'!F377&gt;0,'De la BASE'!F377,'De la BASE'!F377+0.001)</f>
        <v>6.68999999331</v>
      </c>
      <c r="G381" s="15">
        <v>26299</v>
      </c>
    </row>
    <row r="382" spans="1:7" ht="12.75">
      <c r="A382" s="30" t="str">
        <f>'De la BASE'!A378</f>
        <v>200675</v>
      </c>
      <c r="B382" s="30">
        <f>'De la BASE'!B378</f>
        <v>13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0.06475806792</v>
      </c>
      <c r="F382" s="9">
        <f>IF('De la BASE'!F378&gt;0,'De la BASE'!F378,'De la BASE'!F378+0.001)</f>
        <v>28.08</v>
      </c>
      <c r="G382" s="15">
        <v>26330</v>
      </c>
    </row>
    <row r="383" spans="1:7" ht="12.75">
      <c r="A383" s="30" t="str">
        <f>'De la BASE'!A379</f>
        <v>200675</v>
      </c>
      <c r="B383" s="30">
        <f>'De la BASE'!B379</f>
        <v>13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0.11027290776</v>
      </c>
      <c r="F383" s="9">
        <f>IF('De la BASE'!F379&gt;0,'De la BASE'!F379,'De la BASE'!F379+0.001)</f>
        <v>33.08000003308</v>
      </c>
      <c r="G383" s="15">
        <v>26359</v>
      </c>
    </row>
    <row r="384" spans="1:7" ht="12.75">
      <c r="A384" s="30" t="str">
        <f>'De la BASE'!A380</f>
        <v>200675</v>
      </c>
      <c r="B384" s="30">
        <f>'De la BASE'!B380</f>
        <v>13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0.10101391184</v>
      </c>
      <c r="F384" s="9">
        <f>IF('De la BASE'!F380&gt;0,'De la BASE'!F380,'De la BASE'!F380+0.001)</f>
        <v>17.320000017319998</v>
      </c>
      <c r="G384" s="15">
        <v>26390</v>
      </c>
    </row>
    <row r="385" spans="1:7" ht="12.75">
      <c r="A385" s="30" t="str">
        <f>'De la BASE'!A381</f>
        <v>200675</v>
      </c>
      <c r="B385" s="30">
        <f>'De la BASE'!B381</f>
        <v>13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0.04779423168</v>
      </c>
      <c r="F385" s="9">
        <f>IF('De la BASE'!F381&gt;0,'De la BASE'!F381,'De la BASE'!F381+0.001)</f>
        <v>12.48000001248</v>
      </c>
      <c r="G385" s="15">
        <v>26420</v>
      </c>
    </row>
    <row r="386" spans="1:7" ht="12.75">
      <c r="A386" s="30" t="str">
        <f>'De la BASE'!A382</f>
        <v>200675</v>
      </c>
      <c r="B386" s="30">
        <f>'De la BASE'!B382</f>
        <v>13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0.03143805175</v>
      </c>
      <c r="F386" s="9">
        <f>IF('De la BASE'!F382&gt;0,'De la BASE'!F382,'De la BASE'!F382+0.001)</f>
        <v>7.25000000725</v>
      </c>
      <c r="G386" s="15">
        <v>26451</v>
      </c>
    </row>
    <row r="387" spans="1:7" ht="12.75">
      <c r="A387" s="30" t="str">
        <f>'De la BASE'!A383</f>
        <v>200675</v>
      </c>
      <c r="B387" s="30">
        <f>'De la BASE'!B383</f>
        <v>13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0.02535361928</v>
      </c>
      <c r="F387" s="9">
        <f>IF('De la BASE'!F383&gt;0,'De la BASE'!F383,'De la BASE'!F383+0.001)</f>
        <v>4.46</v>
      </c>
      <c r="G387" s="15">
        <v>26481</v>
      </c>
    </row>
    <row r="388" spans="1:7" ht="12.75">
      <c r="A388" s="30" t="str">
        <f>'De la BASE'!A384</f>
        <v>200675</v>
      </c>
      <c r="B388" s="30">
        <f>'De la BASE'!B384</f>
        <v>13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0.0495689652</v>
      </c>
      <c r="F388" s="9">
        <f>IF('De la BASE'!F384&gt;0,'De la BASE'!F384,'De la BASE'!F384+0.001)</f>
        <v>6.210000006209999</v>
      </c>
      <c r="G388" s="15">
        <v>26512</v>
      </c>
    </row>
    <row r="389" spans="1:7" ht="12.75">
      <c r="A389" s="30" t="str">
        <f>'De la BASE'!A385</f>
        <v>200675</v>
      </c>
      <c r="B389" s="30">
        <f>'De la BASE'!B385</f>
        <v>13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0.01278437083</v>
      </c>
      <c r="F389" s="9">
        <f>IF('De la BASE'!F385&gt;0,'De la BASE'!F385,'De la BASE'!F385+0.001)</f>
        <v>5.17000000517</v>
      </c>
      <c r="G389" s="15">
        <v>26543</v>
      </c>
    </row>
    <row r="390" spans="1:7" ht="12.75">
      <c r="A390" s="30" t="str">
        <f>'De la BASE'!A386</f>
        <v>200675</v>
      </c>
      <c r="B390" s="30">
        <f>'De la BASE'!B386</f>
        <v>13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0.02364789474</v>
      </c>
      <c r="F390" s="9">
        <f>IF('De la BASE'!F386&gt;0,'De la BASE'!F386,'De la BASE'!F386+0.001)</f>
        <v>12.33999998766</v>
      </c>
      <c r="G390" s="15">
        <v>26573</v>
      </c>
    </row>
    <row r="391" spans="1:7" ht="12.75">
      <c r="A391" s="30" t="str">
        <f>'De la BASE'!A387</f>
        <v>200675</v>
      </c>
      <c r="B391" s="30">
        <f>'De la BASE'!B387</f>
        <v>13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0.03144730006</v>
      </c>
      <c r="F391" s="9">
        <f>IF('De la BASE'!F387&gt;0,'De la BASE'!F387,'De la BASE'!F387+0.001)</f>
        <v>11.99</v>
      </c>
      <c r="G391" s="15">
        <v>26604</v>
      </c>
    </row>
    <row r="392" spans="1:7" ht="12.75">
      <c r="A392" s="30" t="str">
        <f>'De la BASE'!A388</f>
        <v>200675</v>
      </c>
      <c r="B392" s="30">
        <f>'De la BASE'!B388</f>
        <v>13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0.0728611827</v>
      </c>
      <c r="F392" s="9">
        <f>IF('De la BASE'!F388&gt;0,'De la BASE'!F388,'De la BASE'!F388+0.001)</f>
        <v>17.7</v>
      </c>
      <c r="G392" s="15">
        <v>26634</v>
      </c>
    </row>
    <row r="393" spans="1:7" ht="12.75">
      <c r="A393" s="30" t="str">
        <f>'De la BASE'!A389</f>
        <v>200675</v>
      </c>
      <c r="B393" s="30">
        <f>'De la BASE'!B389</f>
        <v>13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0.04800532012</v>
      </c>
      <c r="F393" s="9">
        <f>IF('De la BASE'!F389&gt;0,'De la BASE'!F389,'De la BASE'!F389+0.001)</f>
        <v>9.55999999044</v>
      </c>
      <c r="G393" s="15">
        <v>26665</v>
      </c>
    </row>
    <row r="394" spans="1:7" ht="12.75">
      <c r="A394" s="30" t="str">
        <f>'De la BASE'!A390</f>
        <v>200675</v>
      </c>
      <c r="B394" s="30">
        <f>'De la BASE'!B390</f>
        <v>13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0.04523693122</v>
      </c>
      <c r="F394" s="9">
        <f>IF('De la BASE'!F390&gt;0,'De la BASE'!F390,'De la BASE'!F390+0.001)</f>
        <v>7.54000000754</v>
      </c>
      <c r="G394" s="15">
        <v>26696</v>
      </c>
    </row>
    <row r="395" spans="1:7" ht="12.75">
      <c r="A395" s="30" t="str">
        <f>'De la BASE'!A391</f>
        <v>200675</v>
      </c>
      <c r="B395" s="30">
        <f>'De la BASE'!B391</f>
        <v>13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0.0649732671</v>
      </c>
      <c r="F395" s="9">
        <f>IF('De la BASE'!F391&gt;0,'De la BASE'!F391,'De la BASE'!F391+0.001)</f>
        <v>12.15</v>
      </c>
      <c r="G395" s="15">
        <v>26724</v>
      </c>
    </row>
    <row r="396" spans="1:7" ht="12.75">
      <c r="A396" s="30" t="str">
        <f>'De la BASE'!A392</f>
        <v>200675</v>
      </c>
      <c r="B396" s="30">
        <f>'De la BASE'!B392</f>
        <v>13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0.0599478632</v>
      </c>
      <c r="F396" s="9">
        <f>IF('De la BASE'!F392&gt;0,'De la BASE'!F392,'De la BASE'!F392+0.001)</f>
        <v>8.08</v>
      </c>
      <c r="G396" s="15">
        <v>26755</v>
      </c>
    </row>
    <row r="397" spans="1:7" ht="12.75">
      <c r="A397" s="30" t="str">
        <f>'De la BASE'!A393</f>
        <v>200675</v>
      </c>
      <c r="B397" s="30">
        <f>'De la BASE'!B393</f>
        <v>13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0.02068402732</v>
      </c>
      <c r="F397" s="9">
        <f>IF('De la BASE'!F393&gt;0,'De la BASE'!F393,'De la BASE'!F393+0.001)</f>
        <v>8.03</v>
      </c>
      <c r="G397" s="15">
        <v>26785</v>
      </c>
    </row>
    <row r="398" spans="1:7" ht="12.75">
      <c r="A398" s="30" t="str">
        <f>'De la BASE'!A394</f>
        <v>200675</v>
      </c>
      <c r="B398" s="30">
        <f>'De la BASE'!B394</f>
        <v>13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0.0224606464</v>
      </c>
      <c r="F398" s="9">
        <f>IF('De la BASE'!F394&gt;0,'De la BASE'!F394,'De la BASE'!F394+0.001)</f>
        <v>6.3999999936</v>
      </c>
      <c r="G398" s="15">
        <v>26816</v>
      </c>
    </row>
    <row r="399" spans="1:7" ht="12.75">
      <c r="A399" s="30" t="str">
        <f>'De la BASE'!A395</f>
        <v>200675</v>
      </c>
      <c r="B399" s="30">
        <f>'De la BASE'!B395</f>
        <v>13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0.01918586064</v>
      </c>
      <c r="F399" s="9">
        <f>IF('De la BASE'!F395&gt;0,'De la BASE'!F395,'De la BASE'!F395+0.001)</f>
        <v>3.9800000079599998</v>
      </c>
      <c r="G399" s="15">
        <v>26846</v>
      </c>
    </row>
    <row r="400" spans="1:7" ht="12.75">
      <c r="A400" s="30" t="str">
        <f>'De la BASE'!A396</f>
        <v>200675</v>
      </c>
      <c r="B400" s="30">
        <f>'De la BASE'!B396</f>
        <v>13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0.04808223135</v>
      </c>
      <c r="F400" s="9">
        <f>IF('De la BASE'!F396&gt;0,'De la BASE'!F396,'De la BASE'!F396+0.001)</f>
        <v>6.97</v>
      </c>
      <c r="G400" s="15">
        <v>26877</v>
      </c>
    </row>
    <row r="401" spans="1:7" ht="12.75">
      <c r="A401" s="30" t="str">
        <f>'De la BASE'!A397</f>
        <v>200675</v>
      </c>
      <c r="B401" s="30">
        <f>'De la BASE'!B397</f>
        <v>13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0.0813559296</v>
      </c>
      <c r="F401" s="9">
        <f>IF('De la BASE'!F397&gt;0,'De la BASE'!F397,'De la BASE'!F397+0.001)</f>
        <v>7.68000000768</v>
      </c>
      <c r="G401" s="15">
        <v>26908</v>
      </c>
    </row>
    <row r="402" spans="1:7" ht="12.75">
      <c r="A402" s="30" t="str">
        <f>'De la BASE'!A398</f>
        <v>200675</v>
      </c>
      <c r="B402" s="30">
        <f>'De la BASE'!B398</f>
        <v>13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0.01250700852</v>
      </c>
      <c r="F402" s="9">
        <f>IF('De la BASE'!F398&gt;0,'De la BASE'!F398,'De la BASE'!F398+0.001)</f>
        <v>4.46</v>
      </c>
      <c r="G402" s="15">
        <v>26938</v>
      </c>
    </row>
    <row r="403" spans="1:7" ht="12.75">
      <c r="A403" s="30" t="str">
        <f>'De la BASE'!A399</f>
        <v>200675</v>
      </c>
      <c r="B403" s="30">
        <f>'De la BASE'!B399</f>
        <v>13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0.01267272936</v>
      </c>
      <c r="F403" s="9">
        <f>IF('De la BASE'!F399&gt;0,'De la BASE'!F399,'De la BASE'!F399+0.001)</f>
        <v>4.9199999950799995</v>
      </c>
      <c r="G403" s="15">
        <v>26969</v>
      </c>
    </row>
    <row r="404" spans="1:7" ht="12.75">
      <c r="A404" s="30" t="str">
        <f>'De la BASE'!A400</f>
        <v>200675</v>
      </c>
      <c r="B404" s="30">
        <f>'De la BASE'!B400</f>
        <v>13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0.00882440496</v>
      </c>
      <c r="F404" s="9">
        <f>IF('De la BASE'!F400&gt;0,'De la BASE'!F400,'De la BASE'!F400+0.001)</f>
        <v>5.16000001032</v>
      </c>
      <c r="G404" s="15">
        <v>26999</v>
      </c>
    </row>
    <row r="405" spans="1:7" ht="12.75">
      <c r="A405" s="30" t="str">
        <f>'De la BASE'!A401</f>
        <v>200675</v>
      </c>
      <c r="B405" s="30">
        <f>'De la BASE'!B401</f>
        <v>13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0.04290150361</v>
      </c>
      <c r="F405" s="9">
        <f>IF('De la BASE'!F401&gt;0,'De la BASE'!F401,'De la BASE'!F401+0.001)</f>
        <v>12.109999987890001</v>
      </c>
      <c r="G405" s="15">
        <v>27030</v>
      </c>
    </row>
    <row r="406" spans="1:7" ht="12.75">
      <c r="A406" s="30" t="str">
        <f>'De la BASE'!A402</f>
        <v>200675</v>
      </c>
      <c r="B406" s="30">
        <f>'De la BASE'!B402</f>
        <v>13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0.0820731003</v>
      </c>
      <c r="F406" s="9">
        <f>IF('De la BASE'!F402&gt;0,'De la BASE'!F402,'De la BASE'!F402+0.001)</f>
        <v>16.19</v>
      </c>
      <c r="G406" s="15">
        <v>27061</v>
      </c>
    </row>
    <row r="407" spans="1:7" ht="12.75">
      <c r="A407" s="30" t="str">
        <f>'De la BASE'!A403</f>
        <v>200675</v>
      </c>
      <c r="B407" s="30">
        <f>'De la BASE'!B403</f>
        <v>13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0.0962689986</v>
      </c>
      <c r="F407" s="9">
        <f>IF('De la BASE'!F403&gt;0,'De la BASE'!F403,'De la BASE'!F403+0.001)</f>
        <v>18.42</v>
      </c>
      <c r="G407" s="15">
        <v>27089</v>
      </c>
    </row>
    <row r="408" spans="1:7" ht="12.75">
      <c r="A408" s="30" t="str">
        <f>'De la BASE'!A404</f>
        <v>200675</v>
      </c>
      <c r="B408" s="30">
        <f>'De la BASE'!B404</f>
        <v>13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0.0742595256</v>
      </c>
      <c r="F408" s="9">
        <f>IF('De la BASE'!F404&gt;0,'De la BASE'!F404,'De la BASE'!F404+0.001)</f>
        <v>10.8000000324</v>
      </c>
      <c r="G408" s="15">
        <v>27120</v>
      </c>
    </row>
    <row r="409" spans="1:7" ht="12.75">
      <c r="A409" s="30" t="str">
        <f>'De la BASE'!A405</f>
        <v>200675</v>
      </c>
      <c r="B409" s="30">
        <f>'De la BASE'!B405</f>
        <v>13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0.0594291828</v>
      </c>
      <c r="F409" s="9">
        <f>IF('De la BASE'!F405&gt;0,'De la BASE'!F405,'De la BASE'!F405+0.001)</f>
        <v>9.210000009209999</v>
      </c>
      <c r="G409" s="15">
        <v>27150</v>
      </c>
    </row>
    <row r="410" spans="1:7" ht="12.75">
      <c r="A410" s="30" t="str">
        <f>'De la BASE'!A406</f>
        <v>200675</v>
      </c>
      <c r="B410" s="30">
        <f>'De la BASE'!B406</f>
        <v>13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0.02057975076</v>
      </c>
      <c r="F410" s="9">
        <f>IF('De la BASE'!F406&gt;0,'De la BASE'!F406,'De la BASE'!F406+0.001)</f>
        <v>4.43999998668</v>
      </c>
      <c r="G410" s="15">
        <v>27181</v>
      </c>
    </row>
    <row r="411" spans="1:7" ht="12.75">
      <c r="A411" s="30" t="str">
        <f>'De la BASE'!A407</f>
        <v>200675</v>
      </c>
      <c r="B411" s="30">
        <f>'De la BASE'!B407</f>
        <v>13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0.02625667616</v>
      </c>
      <c r="F411" s="9">
        <f>IF('De la BASE'!F407&gt;0,'De la BASE'!F407,'De la BASE'!F407+0.001)</f>
        <v>4.1600000041600005</v>
      </c>
      <c r="G411" s="15">
        <v>27211</v>
      </c>
    </row>
    <row r="412" spans="1:7" ht="12.75">
      <c r="A412" s="30" t="str">
        <f>'De la BASE'!A408</f>
        <v>200675</v>
      </c>
      <c r="B412" s="30">
        <f>'De la BASE'!B408</f>
        <v>13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0.03033717687</v>
      </c>
      <c r="F412" s="9">
        <f>IF('De la BASE'!F408&gt;0,'De la BASE'!F408,'De la BASE'!F408+0.001)</f>
        <v>3.63000000363</v>
      </c>
      <c r="G412" s="15">
        <v>27242</v>
      </c>
    </row>
    <row r="413" spans="1:7" ht="12.75">
      <c r="A413" s="30" t="str">
        <f>'De la BASE'!A409</f>
        <v>200675</v>
      </c>
      <c r="B413" s="30">
        <f>'De la BASE'!B409</f>
        <v>13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0.03152694636</v>
      </c>
      <c r="F413" s="9">
        <f>IF('De la BASE'!F409&gt;0,'De la BASE'!F409,'De la BASE'!F409+0.001)</f>
        <v>3.51</v>
      </c>
      <c r="G413" s="15">
        <v>27273</v>
      </c>
    </row>
    <row r="414" spans="1:7" ht="12.75">
      <c r="A414" s="30" t="str">
        <f>'De la BASE'!A410</f>
        <v>200675</v>
      </c>
      <c r="B414" s="30">
        <f>'De la BASE'!B410</f>
        <v>13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0.02610460357</v>
      </c>
      <c r="F414" s="9">
        <f>IF('De la BASE'!F410&gt;0,'De la BASE'!F410,'De la BASE'!F410+0.001)</f>
        <v>3.67</v>
      </c>
      <c r="G414" s="15">
        <v>27303</v>
      </c>
    </row>
    <row r="415" spans="1:7" ht="12.75">
      <c r="A415" s="30" t="str">
        <f>'De la BASE'!A411</f>
        <v>200675</v>
      </c>
      <c r="B415" s="30">
        <f>'De la BASE'!B411</f>
        <v>13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0.01661832936</v>
      </c>
      <c r="F415" s="9">
        <f>IF('De la BASE'!F411&gt;0,'De la BASE'!F411,'De la BASE'!F411+0.001)</f>
        <v>5.729999994269999</v>
      </c>
      <c r="G415" s="15">
        <v>27334</v>
      </c>
    </row>
    <row r="416" spans="1:7" ht="12.75">
      <c r="A416" s="30" t="str">
        <f>'De la BASE'!A412</f>
        <v>200675</v>
      </c>
      <c r="B416" s="30">
        <f>'De la BASE'!B412</f>
        <v>13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0.06743978892</v>
      </c>
      <c r="F416" s="9">
        <f>IF('De la BASE'!F412&gt;0,'De la BASE'!F412,'De la BASE'!F412+0.001)</f>
        <v>7.5600000075599985</v>
      </c>
      <c r="G416" s="15">
        <v>27364</v>
      </c>
    </row>
    <row r="417" spans="1:7" ht="12.75">
      <c r="A417" s="30" t="str">
        <f>'De la BASE'!A413</f>
        <v>200675</v>
      </c>
      <c r="B417" s="30">
        <f>'De la BASE'!B413</f>
        <v>13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0.00996932826</v>
      </c>
      <c r="F417" s="9">
        <f>IF('De la BASE'!F413&gt;0,'De la BASE'!F413,'De la BASE'!F413+0.001)</f>
        <v>7.83</v>
      </c>
      <c r="G417" s="15">
        <v>27395</v>
      </c>
    </row>
    <row r="418" spans="1:7" ht="12.75">
      <c r="A418" s="30" t="str">
        <f>'De la BASE'!A414</f>
        <v>200675</v>
      </c>
      <c r="B418" s="30">
        <f>'De la BASE'!B414</f>
        <v>13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0.0280041258</v>
      </c>
      <c r="F418" s="9">
        <f>IF('De la BASE'!F414&gt;0,'De la BASE'!F414,'De la BASE'!F414+0.001)</f>
        <v>8.25999999174</v>
      </c>
      <c r="G418" s="15">
        <v>27426</v>
      </c>
    </row>
    <row r="419" spans="1:7" ht="12.75">
      <c r="A419" s="30" t="str">
        <f>'De la BASE'!A415</f>
        <v>200675</v>
      </c>
      <c r="B419" s="30">
        <f>'De la BASE'!B415</f>
        <v>13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0.0229784255</v>
      </c>
      <c r="F419" s="9">
        <f>IF('De la BASE'!F415&gt;0,'De la BASE'!F415,'De la BASE'!F415+0.001)</f>
        <v>8.3</v>
      </c>
      <c r="G419" s="15">
        <v>27454</v>
      </c>
    </row>
    <row r="420" spans="1:7" ht="12.75">
      <c r="A420" s="30" t="str">
        <f>'De la BASE'!A416</f>
        <v>200675</v>
      </c>
      <c r="B420" s="30">
        <f>'De la BASE'!B416</f>
        <v>13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0.03008478359</v>
      </c>
      <c r="F420" s="9">
        <f>IF('De la BASE'!F416&gt;0,'De la BASE'!F416,'De la BASE'!F416+0.001)</f>
        <v>13.33</v>
      </c>
      <c r="G420" s="15">
        <v>27485</v>
      </c>
    </row>
    <row r="421" spans="1:7" ht="12.75">
      <c r="A421" s="30" t="str">
        <f>'De la BASE'!A417</f>
        <v>200675</v>
      </c>
      <c r="B421" s="30">
        <f>'De la BASE'!B417</f>
        <v>13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0.05831750028</v>
      </c>
      <c r="F421" s="9">
        <f>IF('De la BASE'!F417&gt;0,'De la BASE'!F417,'De la BASE'!F417+0.001)</f>
        <v>14.82</v>
      </c>
      <c r="G421" s="15">
        <v>27515</v>
      </c>
    </row>
    <row r="422" spans="1:7" ht="12.75">
      <c r="A422" s="30" t="str">
        <f>'De la BASE'!A418</f>
        <v>200675</v>
      </c>
      <c r="B422" s="30">
        <f>'De la BASE'!B418</f>
        <v>13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0.03937399857</v>
      </c>
      <c r="F422" s="9">
        <f>IF('De la BASE'!F418&gt;0,'De la BASE'!F418,'De la BASE'!F418+0.001)</f>
        <v>9.090000009090001</v>
      </c>
      <c r="G422" s="15">
        <v>27546</v>
      </c>
    </row>
    <row r="423" spans="1:7" ht="12.75">
      <c r="A423" s="30" t="str">
        <f>'De la BASE'!A419</f>
        <v>200675</v>
      </c>
      <c r="B423" s="30">
        <f>'De la BASE'!B419</f>
        <v>13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0.04750289252</v>
      </c>
      <c r="F423" s="9">
        <f>IF('De la BASE'!F419&gt;0,'De la BASE'!F419,'De la BASE'!F419+0.001)</f>
        <v>7.239999985520001</v>
      </c>
      <c r="G423" s="15">
        <v>27576</v>
      </c>
    </row>
    <row r="424" spans="1:7" ht="12.75">
      <c r="A424" s="30" t="str">
        <f>'De la BASE'!A420</f>
        <v>200675</v>
      </c>
      <c r="B424" s="30">
        <f>'De la BASE'!B420</f>
        <v>13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0.04860061741</v>
      </c>
      <c r="F424" s="9">
        <f>IF('De la BASE'!F420&gt;0,'De la BASE'!F420,'De la BASE'!F420+0.001)</f>
        <v>7.0099999859799995</v>
      </c>
      <c r="G424" s="15">
        <v>27607</v>
      </c>
    </row>
    <row r="425" spans="1:7" ht="12.75">
      <c r="A425" s="30" t="str">
        <f>'De la BASE'!A421</f>
        <v>200675</v>
      </c>
      <c r="B425" s="30">
        <f>'De la BASE'!B421</f>
        <v>13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0.02501548448</v>
      </c>
      <c r="F425" s="9">
        <f>IF('De la BASE'!F421&gt;0,'De la BASE'!F421,'De la BASE'!F421+0.001)</f>
        <v>4.68999999531</v>
      </c>
      <c r="G425" s="15">
        <v>27638</v>
      </c>
    </row>
    <row r="426" spans="1:7" ht="12.75">
      <c r="A426" s="30" t="str">
        <f>'De la BASE'!A422</f>
        <v>200675</v>
      </c>
      <c r="B426" s="30">
        <f>'De la BASE'!B422</f>
        <v>13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0.02378509029</v>
      </c>
      <c r="F426" s="9">
        <f>IF('De la BASE'!F422&gt;0,'De la BASE'!F422,'De la BASE'!F422+0.001)</f>
        <v>3.51000000351</v>
      </c>
      <c r="G426" s="15">
        <v>27668</v>
      </c>
    </row>
    <row r="427" spans="1:7" ht="12.75">
      <c r="A427" s="30" t="str">
        <f>'De la BASE'!A423</f>
        <v>200675</v>
      </c>
      <c r="B427" s="30">
        <f>'De la BASE'!B423</f>
        <v>13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0.01371027148</v>
      </c>
      <c r="F427" s="9">
        <f>IF('De la BASE'!F423&gt;0,'De la BASE'!F423,'De la BASE'!F423+0.001)</f>
        <v>3.7300000037299994</v>
      </c>
      <c r="G427" s="15">
        <v>27699</v>
      </c>
    </row>
    <row r="428" spans="1:7" ht="12.75">
      <c r="A428" s="30" t="str">
        <f>'De la BASE'!A424</f>
        <v>200675</v>
      </c>
      <c r="B428" s="30">
        <f>'De la BASE'!B424</f>
        <v>13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0.01284492312</v>
      </c>
      <c r="F428" s="9">
        <f>IF('De la BASE'!F424&gt;0,'De la BASE'!F424,'De la BASE'!F424+0.001)</f>
        <v>4.77</v>
      </c>
      <c r="G428" s="15">
        <v>27729</v>
      </c>
    </row>
    <row r="429" spans="1:7" ht="12.75">
      <c r="A429" s="30" t="str">
        <f>'De la BASE'!A425</f>
        <v>200675</v>
      </c>
      <c r="B429" s="30">
        <f>'De la BASE'!B425</f>
        <v>13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0.02064331337</v>
      </c>
      <c r="F429" s="9">
        <f>IF('De la BASE'!F425&gt;0,'De la BASE'!F425,'De la BASE'!F425+0.001)</f>
        <v>4.63000000926</v>
      </c>
      <c r="G429" s="15">
        <v>27760</v>
      </c>
    </row>
    <row r="430" spans="1:7" ht="12.75">
      <c r="A430" s="30" t="str">
        <f>'De la BASE'!A426</f>
        <v>200675</v>
      </c>
      <c r="B430" s="30">
        <f>'De la BASE'!B426</f>
        <v>13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0.02888985444</v>
      </c>
      <c r="F430" s="9">
        <f>IF('De la BASE'!F426&gt;0,'De la BASE'!F426,'De la BASE'!F426+0.001)</f>
        <v>4.74</v>
      </c>
      <c r="G430" s="15">
        <v>27791</v>
      </c>
    </row>
    <row r="431" spans="1:7" ht="12.75">
      <c r="A431" s="30" t="str">
        <f>'De la BASE'!A427</f>
        <v>200675</v>
      </c>
      <c r="B431" s="30">
        <f>'De la BASE'!B427</f>
        <v>13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0.02688436048</v>
      </c>
      <c r="F431" s="9">
        <f>IF('De la BASE'!F427&gt;0,'De la BASE'!F427,'De la BASE'!F427+0.001)</f>
        <v>6.41000000641</v>
      </c>
      <c r="G431" s="15">
        <v>27820</v>
      </c>
    </row>
    <row r="432" spans="1:7" ht="12.75">
      <c r="A432" s="30" t="str">
        <f>'De la BASE'!A428</f>
        <v>200675</v>
      </c>
      <c r="B432" s="30">
        <f>'De la BASE'!B428</f>
        <v>13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0.0188460536</v>
      </c>
      <c r="F432" s="9">
        <f>IF('De la BASE'!F428&gt;0,'De la BASE'!F428,'De la BASE'!F428+0.001)</f>
        <v>8.8</v>
      </c>
      <c r="G432" s="15">
        <v>27851</v>
      </c>
    </row>
    <row r="433" spans="1:7" ht="12.75">
      <c r="A433" s="30" t="str">
        <f>'De la BASE'!A429</f>
        <v>200675</v>
      </c>
      <c r="B433" s="30">
        <f>'De la BASE'!B429</f>
        <v>13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0.02983784112</v>
      </c>
      <c r="F433" s="9">
        <f>IF('De la BASE'!F429&gt;0,'De la BASE'!F429,'De la BASE'!F429+0.001)</f>
        <v>8.28000001656</v>
      </c>
      <c r="G433" s="15">
        <v>27881</v>
      </c>
    </row>
    <row r="434" spans="1:7" ht="12.75">
      <c r="A434" s="30" t="str">
        <f>'De la BASE'!A430</f>
        <v>200675</v>
      </c>
      <c r="B434" s="30">
        <f>'De la BASE'!B430</f>
        <v>13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0.02255102161</v>
      </c>
      <c r="F434" s="9">
        <f>IF('De la BASE'!F430&gt;0,'De la BASE'!F430,'De la BASE'!F430+0.001)</f>
        <v>4.03</v>
      </c>
      <c r="G434" s="15">
        <v>27912</v>
      </c>
    </row>
    <row r="435" spans="1:7" ht="12.75">
      <c r="A435" s="30" t="str">
        <f>'De la BASE'!A431</f>
        <v>200675</v>
      </c>
      <c r="B435" s="30">
        <f>'De la BASE'!B431</f>
        <v>13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0.01795355416</v>
      </c>
      <c r="F435" s="9">
        <f>IF('De la BASE'!F431&gt;0,'De la BASE'!F431,'De la BASE'!F431+0.001)</f>
        <v>4.8799999951199995</v>
      </c>
      <c r="G435" s="15">
        <v>27942</v>
      </c>
    </row>
    <row r="436" spans="1:7" ht="12.75">
      <c r="A436" s="30" t="str">
        <f>'De la BASE'!A432</f>
        <v>200675</v>
      </c>
      <c r="B436" s="30">
        <f>'De la BASE'!B432</f>
        <v>13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0.0189514556</v>
      </c>
      <c r="F436" s="9">
        <f>IF('De la BASE'!F432&gt;0,'De la BASE'!F432,'De la BASE'!F432+0.001)</f>
        <v>4.87999999024</v>
      </c>
      <c r="G436" s="15">
        <v>27973</v>
      </c>
    </row>
    <row r="437" spans="1:7" ht="12.75">
      <c r="A437" s="30" t="str">
        <f>'De la BASE'!A433</f>
        <v>200675</v>
      </c>
      <c r="B437" s="30">
        <f>'De la BASE'!B433</f>
        <v>13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0.0129510745</v>
      </c>
      <c r="F437" s="9">
        <f>IF('De la BASE'!F433&gt;0,'De la BASE'!F433,'De la BASE'!F433+0.001)</f>
        <v>3.25</v>
      </c>
      <c r="G437" s="15">
        <v>28004</v>
      </c>
    </row>
    <row r="438" spans="1:7" ht="12.75">
      <c r="A438" s="30" t="str">
        <f>'De la BASE'!A434</f>
        <v>200675</v>
      </c>
      <c r="B438" s="30">
        <f>'De la BASE'!B434</f>
        <v>13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0.01278037603</v>
      </c>
      <c r="F438" s="9">
        <f>IF('De la BASE'!F434&gt;0,'De la BASE'!F434,'De la BASE'!F434+0.001)</f>
        <v>5.470000005469999</v>
      </c>
      <c r="G438" s="15">
        <v>28034</v>
      </c>
    </row>
    <row r="439" spans="1:7" ht="12.75">
      <c r="A439" s="30" t="str">
        <f>'De la BASE'!A435</f>
        <v>200675</v>
      </c>
      <c r="B439" s="30">
        <f>'De la BASE'!B435</f>
        <v>13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0.03390588252</v>
      </c>
      <c r="F439" s="9">
        <f>IF('De la BASE'!F435&gt;0,'De la BASE'!F435,'De la BASE'!F435+0.001)</f>
        <v>10.940000021880001</v>
      </c>
      <c r="G439" s="15">
        <v>28065</v>
      </c>
    </row>
    <row r="440" spans="1:7" ht="12.75">
      <c r="A440" s="30" t="str">
        <f>'De la BASE'!A436</f>
        <v>200675</v>
      </c>
      <c r="B440" s="30">
        <f>'De la BASE'!B436</f>
        <v>13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0.05082720452</v>
      </c>
      <c r="F440" s="9">
        <f>IF('De la BASE'!F436&gt;0,'De la BASE'!F436,'De la BASE'!F436+0.001)</f>
        <v>12.07</v>
      </c>
      <c r="G440" s="15">
        <v>28095</v>
      </c>
    </row>
    <row r="441" spans="1:7" ht="12.75">
      <c r="A441" s="30" t="str">
        <f>'De la BASE'!A437</f>
        <v>200675</v>
      </c>
      <c r="B441" s="30">
        <f>'De la BASE'!B437</f>
        <v>13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0.3149156264</v>
      </c>
      <c r="F441" s="9">
        <f>IF('De la BASE'!F437&gt;0,'De la BASE'!F437,'De la BASE'!F437+0.001)</f>
        <v>28.14999997185</v>
      </c>
      <c r="G441" s="15">
        <v>28126</v>
      </c>
    </row>
    <row r="442" spans="1:7" ht="12.75">
      <c r="A442" s="30" t="str">
        <f>'De la BASE'!A438</f>
        <v>200675</v>
      </c>
      <c r="B442" s="30">
        <f>'De la BASE'!B438</f>
        <v>13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0.23009539526</v>
      </c>
      <c r="F442" s="9">
        <f>IF('De la BASE'!F438&gt;0,'De la BASE'!F438,'De la BASE'!F438+0.001)</f>
        <v>28.060000028060003</v>
      </c>
      <c r="G442" s="15">
        <v>28157</v>
      </c>
    </row>
    <row r="443" spans="1:7" ht="12.75">
      <c r="A443" s="30" t="str">
        <f>'De la BASE'!A439</f>
        <v>200675</v>
      </c>
      <c r="B443" s="30">
        <f>'De la BASE'!B439</f>
        <v>13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0.17581490628</v>
      </c>
      <c r="F443" s="9">
        <f>IF('De la BASE'!F439&gt;0,'De la BASE'!F439,'De la BASE'!F439+0.001)</f>
        <v>15.87</v>
      </c>
      <c r="G443" s="15">
        <v>28185</v>
      </c>
    </row>
    <row r="444" spans="1:7" ht="12.75">
      <c r="A444" s="30" t="str">
        <f>'De la BASE'!A440</f>
        <v>200675</v>
      </c>
      <c r="B444" s="30">
        <f>'De la BASE'!B440</f>
        <v>13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0.10145128896</v>
      </c>
      <c r="F444" s="9">
        <f>IF('De la BASE'!F440&gt;0,'De la BASE'!F440,'De la BASE'!F440+0.001)</f>
        <v>11.32</v>
      </c>
      <c r="G444" s="15">
        <v>28216</v>
      </c>
    </row>
    <row r="445" spans="1:7" ht="12.75">
      <c r="A445" s="30" t="str">
        <f>'De la BASE'!A441</f>
        <v>200675</v>
      </c>
      <c r="B445" s="30">
        <f>'De la BASE'!B441</f>
        <v>13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0.05256384428</v>
      </c>
      <c r="F445" s="9">
        <f>IF('De la BASE'!F441&gt;0,'De la BASE'!F441,'De la BASE'!F441+0.001)</f>
        <v>12.58</v>
      </c>
      <c r="G445" s="15">
        <v>28246</v>
      </c>
    </row>
    <row r="446" spans="1:7" ht="12.75">
      <c r="A446" s="30" t="str">
        <f>'De la BASE'!A442</f>
        <v>200675</v>
      </c>
      <c r="B446" s="30">
        <f>'De la BASE'!B442</f>
        <v>13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0.06883930924</v>
      </c>
      <c r="F446" s="9">
        <f>IF('De la BASE'!F442&gt;0,'De la BASE'!F442,'De la BASE'!F442+0.001)</f>
        <v>13.729999986269998</v>
      </c>
      <c r="G446" s="15">
        <v>28277</v>
      </c>
    </row>
    <row r="447" spans="1:7" ht="12.75">
      <c r="A447" s="30" t="str">
        <f>'De la BASE'!A443</f>
        <v>200675</v>
      </c>
      <c r="B447" s="30">
        <f>'De la BASE'!B443</f>
        <v>13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0.0444609411</v>
      </c>
      <c r="F447" s="9">
        <f>IF('De la BASE'!F443&gt;0,'De la BASE'!F443,'De la BASE'!F443+0.001)</f>
        <v>8.09</v>
      </c>
      <c r="G447" s="15">
        <v>28307</v>
      </c>
    </row>
    <row r="448" spans="1:7" ht="12.75">
      <c r="A448" s="30" t="str">
        <f>'De la BASE'!A444</f>
        <v>200675</v>
      </c>
      <c r="B448" s="30">
        <f>'De la BASE'!B444</f>
        <v>13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0.03840909306</v>
      </c>
      <c r="F448" s="9">
        <f>IF('De la BASE'!F444&gt;0,'De la BASE'!F444,'De la BASE'!F444+0.001)</f>
        <v>5.07000000507</v>
      </c>
      <c r="G448" s="15">
        <v>28338</v>
      </c>
    </row>
    <row r="449" spans="1:7" ht="12.75">
      <c r="A449" s="30" t="str">
        <f>'De la BASE'!A445</f>
        <v>200675</v>
      </c>
      <c r="B449" s="30">
        <f>'De la BASE'!B445</f>
        <v>13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0.03766472904</v>
      </c>
      <c r="F449" s="9">
        <f>IF('De la BASE'!F445&gt;0,'De la BASE'!F445,'De la BASE'!F445+0.001)</f>
        <v>4.56</v>
      </c>
      <c r="G449" s="15">
        <v>28369</v>
      </c>
    </row>
    <row r="450" spans="1:7" ht="12.75">
      <c r="A450" s="30" t="str">
        <f>'De la BASE'!A446</f>
        <v>200675</v>
      </c>
      <c r="B450" s="30">
        <f>'De la BASE'!B446</f>
        <v>13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0.02388115225</v>
      </c>
      <c r="F450" s="9">
        <f>IF('De la BASE'!F446&gt;0,'De la BASE'!F446,'De la BASE'!F446+0.001)</f>
        <v>4.75</v>
      </c>
      <c r="G450" s="15">
        <v>28399</v>
      </c>
    </row>
    <row r="451" spans="1:7" ht="12.75">
      <c r="A451" s="30" t="str">
        <f>'De la BASE'!A447</f>
        <v>200675</v>
      </c>
      <c r="B451" s="30">
        <f>'De la BASE'!B447</f>
        <v>13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0.03831270004</v>
      </c>
      <c r="F451" s="9">
        <f>IF('De la BASE'!F447&gt;0,'De la BASE'!F447,'De la BASE'!F447+0.001)</f>
        <v>4.7900000047899995</v>
      </c>
      <c r="G451" s="15">
        <v>28430</v>
      </c>
    </row>
    <row r="452" spans="1:7" ht="12.75">
      <c r="A452" s="30" t="str">
        <f>'De la BASE'!A448</f>
        <v>200675</v>
      </c>
      <c r="B452" s="30">
        <f>'De la BASE'!B448</f>
        <v>13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0.02216020695</v>
      </c>
      <c r="F452" s="9">
        <f>IF('De la BASE'!F448&gt;0,'De la BASE'!F448,'De la BASE'!F448+0.001)</f>
        <v>9.02999999097</v>
      </c>
      <c r="G452" s="15">
        <v>28460</v>
      </c>
    </row>
    <row r="453" spans="1:7" ht="12.75">
      <c r="A453" s="30" t="str">
        <f>'De la BASE'!A449</f>
        <v>200675</v>
      </c>
      <c r="B453" s="30">
        <f>'De la BASE'!B449</f>
        <v>13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0.06049600245</v>
      </c>
      <c r="F453" s="9">
        <f>IF('De la BASE'!F449&gt;0,'De la BASE'!F449,'De la BASE'!F449+0.001)</f>
        <v>13.95000001395</v>
      </c>
      <c r="G453" s="15">
        <v>28491</v>
      </c>
    </row>
    <row r="454" spans="1:7" ht="12.75">
      <c r="A454" s="30" t="str">
        <f>'De la BASE'!A450</f>
        <v>200675</v>
      </c>
      <c r="B454" s="30">
        <f>'De la BASE'!B450</f>
        <v>13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0.16791865156</v>
      </c>
      <c r="F454" s="9">
        <f>IF('De la BASE'!F450&gt;0,'De la BASE'!F450,'De la BASE'!F450+0.001)</f>
        <v>25.96</v>
      </c>
      <c r="G454" s="15">
        <v>28522</v>
      </c>
    </row>
    <row r="455" spans="1:7" ht="12.75">
      <c r="A455" s="30" t="str">
        <f>'De la BASE'!A451</f>
        <v>200675</v>
      </c>
      <c r="B455" s="30">
        <f>'De la BASE'!B451</f>
        <v>13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0.18653456115</v>
      </c>
      <c r="F455" s="9">
        <f>IF('De la BASE'!F451&gt;0,'De la BASE'!F451,'De la BASE'!F451+0.001)</f>
        <v>27.090000027090007</v>
      </c>
      <c r="G455" s="15">
        <v>28550</v>
      </c>
    </row>
    <row r="456" spans="1:7" ht="12.75">
      <c r="A456" s="30" t="str">
        <f>'De la BASE'!A452</f>
        <v>200675</v>
      </c>
      <c r="B456" s="30">
        <f>'De la BASE'!B452</f>
        <v>13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0.12088989234</v>
      </c>
      <c r="F456" s="9">
        <f>IF('De la BASE'!F452&gt;0,'De la BASE'!F452,'De la BASE'!F452+0.001)</f>
        <v>20.60999995878</v>
      </c>
      <c r="G456" s="15">
        <v>28581</v>
      </c>
    </row>
    <row r="457" spans="1:7" ht="12.75">
      <c r="A457" s="30" t="str">
        <f>'De la BASE'!A453</f>
        <v>200675</v>
      </c>
      <c r="B457" s="30">
        <f>'De la BASE'!B453</f>
        <v>13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0.15307953275</v>
      </c>
      <c r="F457" s="9">
        <f>IF('De la BASE'!F453&gt;0,'De la BASE'!F453,'De la BASE'!F453+0.001)</f>
        <v>22.250000022250003</v>
      </c>
      <c r="G457" s="15">
        <v>28611</v>
      </c>
    </row>
    <row r="458" spans="1:7" ht="12.75">
      <c r="A458" s="30" t="str">
        <f>'De la BASE'!A454</f>
        <v>200675</v>
      </c>
      <c r="B458" s="30">
        <f>'De la BASE'!B454</f>
        <v>13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0.07822141138</v>
      </c>
      <c r="F458" s="9">
        <f>IF('De la BASE'!F454&gt;0,'De la BASE'!F454,'De la BASE'!F454+0.001)</f>
        <v>12.25999998774</v>
      </c>
      <c r="G458" s="15">
        <v>28642</v>
      </c>
    </row>
    <row r="459" spans="1:7" ht="12.75">
      <c r="A459" s="30" t="str">
        <f>'De la BASE'!A455</f>
        <v>200675</v>
      </c>
      <c r="B459" s="30">
        <f>'De la BASE'!B455</f>
        <v>13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0.05840589635</v>
      </c>
      <c r="F459" s="9">
        <f>IF('De la BASE'!F455&gt;0,'De la BASE'!F455,'De la BASE'!F455+0.001)</f>
        <v>6.31000000631</v>
      </c>
      <c r="G459" s="15">
        <v>28672</v>
      </c>
    </row>
    <row r="460" spans="1:7" ht="12.75">
      <c r="A460" s="30" t="str">
        <f>'De la BASE'!A456</f>
        <v>200675</v>
      </c>
      <c r="B460" s="30">
        <f>'De la BASE'!B456</f>
        <v>13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0.04628109096</v>
      </c>
      <c r="F460" s="9">
        <f>IF('De la BASE'!F456&gt;0,'De la BASE'!F456,'De la BASE'!F456+0.001)</f>
        <v>4.68</v>
      </c>
      <c r="G460" s="15">
        <v>28703</v>
      </c>
    </row>
    <row r="461" spans="1:7" ht="12.75">
      <c r="A461" s="30" t="str">
        <f>'De la BASE'!A457</f>
        <v>200675</v>
      </c>
      <c r="B461" s="30">
        <f>'De la BASE'!B457</f>
        <v>13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0.03814948137</v>
      </c>
      <c r="F461" s="9">
        <f>IF('De la BASE'!F457&gt;0,'De la BASE'!F457,'De la BASE'!F457+0.001)</f>
        <v>4.29000000429</v>
      </c>
      <c r="G461" s="15">
        <v>28734</v>
      </c>
    </row>
    <row r="462" spans="1:7" ht="12.75">
      <c r="A462" s="30" t="str">
        <f>'De la BASE'!A458</f>
        <v>200675</v>
      </c>
      <c r="B462" s="30">
        <f>'De la BASE'!B458</f>
        <v>13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0.06129519054</v>
      </c>
      <c r="F462" s="9">
        <f>IF('De la BASE'!F458&gt;0,'De la BASE'!F458,'De la BASE'!F458+0.001)</f>
        <v>5.51</v>
      </c>
      <c r="G462" s="15">
        <v>28764</v>
      </c>
    </row>
    <row r="463" spans="1:7" ht="12.75">
      <c r="A463" s="30" t="str">
        <f>'De la BASE'!A459</f>
        <v>200675</v>
      </c>
      <c r="B463" s="30">
        <f>'De la BASE'!B459</f>
        <v>13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0.03785112408</v>
      </c>
      <c r="F463" s="9">
        <f>IF('De la BASE'!F459&gt;0,'De la BASE'!F459,'De la BASE'!F459+0.001)</f>
        <v>5.39</v>
      </c>
      <c r="G463" s="15">
        <v>28795</v>
      </c>
    </row>
    <row r="464" spans="1:7" ht="12.75">
      <c r="A464" s="30" t="str">
        <f>'De la BASE'!A460</f>
        <v>200675</v>
      </c>
      <c r="B464" s="30">
        <f>'De la BASE'!B460</f>
        <v>13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0.02664825388</v>
      </c>
      <c r="F464" s="9">
        <f>IF('De la BASE'!F460&gt;0,'De la BASE'!F460,'De la BASE'!F460+0.001)</f>
        <v>5.21000000521</v>
      </c>
      <c r="G464" s="15">
        <v>28825</v>
      </c>
    </row>
    <row r="465" spans="1:7" ht="12.75">
      <c r="A465" s="30" t="str">
        <f>'De la BASE'!A461</f>
        <v>200675</v>
      </c>
      <c r="B465" s="30">
        <f>'De la BASE'!B461</f>
        <v>13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0.0534465432</v>
      </c>
      <c r="F465" s="9">
        <f>IF('De la BASE'!F461&gt;0,'De la BASE'!F461,'De la BASE'!F461+0.001)</f>
        <v>10.72000001072</v>
      </c>
      <c r="G465" s="15">
        <v>28856</v>
      </c>
    </row>
    <row r="466" spans="1:7" ht="12.75">
      <c r="A466" s="30" t="str">
        <f>'De la BASE'!A462</f>
        <v>200675</v>
      </c>
      <c r="B466" s="30">
        <f>'De la BASE'!B462</f>
        <v>13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0.22780272408</v>
      </c>
      <c r="F466" s="9">
        <f>IF('De la BASE'!F462&gt;0,'De la BASE'!F462,'De la BASE'!F462+0.001)</f>
        <v>30.09</v>
      </c>
      <c r="G466" s="15">
        <v>28887</v>
      </c>
    </row>
    <row r="467" spans="1:7" ht="12.75">
      <c r="A467" s="30" t="str">
        <f>'De la BASE'!A463</f>
        <v>200675</v>
      </c>
      <c r="B467" s="30">
        <f>'De la BASE'!B463</f>
        <v>13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0.14980871304</v>
      </c>
      <c r="F467" s="9">
        <f>IF('De la BASE'!F463&gt;0,'De la BASE'!F463,'De la BASE'!F463+0.001)</f>
        <v>17.730000017729996</v>
      </c>
      <c r="G467" s="15">
        <v>28915</v>
      </c>
    </row>
    <row r="468" spans="1:7" ht="12.75">
      <c r="A468" s="30" t="str">
        <f>'De la BASE'!A464</f>
        <v>200675</v>
      </c>
      <c r="B468" s="30">
        <f>'De la BASE'!B464</f>
        <v>13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0.18307753356</v>
      </c>
      <c r="F468" s="9">
        <f>IF('De la BASE'!F464&gt;0,'De la BASE'!F464,'De la BASE'!F464+0.001)</f>
        <v>22.52</v>
      </c>
      <c r="G468" s="15">
        <v>28946</v>
      </c>
    </row>
    <row r="469" spans="1:7" ht="12.75">
      <c r="A469" s="30" t="str">
        <f>'De la BASE'!A465</f>
        <v>200675</v>
      </c>
      <c r="B469" s="30">
        <f>'De la BASE'!B465</f>
        <v>13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0.03193562016</v>
      </c>
      <c r="F469" s="9">
        <f>IF('De la BASE'!F465&gt;0,'De la BASE'!F465,'De la BASE'!F465+0.001)</f>
        <v>4.22999999577</v>
      </c>
      <c r="G469" s="15">
        <v>28976</v>
      </c>
    </row>
    <row r="470" spans="1:7" ht="12.75">
      <c r="A470" s="30" t="str">
        <f>'De la BASE'!A466</f>
        <v>200675</v>
      </c>
      <c r="B470" s="30">
        <f>'De la BASE'!B466</f>
        <v>13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0.02337622365</v>
      </c>
      <c r="F470" s="9">
        <f>IF('De la BASE'!F466&gt;0,'De la BASE'!F466,'De la BASE'!F466+0.001)</f>
        <v>3.45</v>
      </c>
      <c r="G470" s="15">
        <v>29007</v>
      </c>
    </row>
    <row r="471" spans="1:7" ht="12.75">
      <c r="A471" s="30" t="str">
        <f>'De la BASE'!A467</f>
        <v>200675</v>
      </c>
      <c r="B471" s="30">
        <f>'De la BASE'!B467</f>
        <v>13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0.0247680421</v>
      </c>
      <c r="F471" s="9">
        <f>IF('De la BASE'!F467&gt;0,'De la BASE'!F467,'De la BASE'!F467+0.001)</f>
        <v>3.0999999969000003</v>
      </c>
      <c r="G471" s="15">
        <v>29037</v>
      </c>
    </row>
    <row r="472" spans="1:7" ht="12.75">
      <c r="A472" s="30" t="str">
        <f>'De la BASE'!A468</f>
        <v>200675</v>
      </c>
      <c r="B472" s="30">
        <f>'De la BASE'!B468</f>
        <v>13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0.043875</v>
      </c>
      <c r="F472" s="9">
        <f>IF('De la BASE'!F468&gt;0,'De la BASE'!F468,'De la BASE'!F468+0.001)</f>
        <v>4.5</v>
      </c>
      <c r="G472" s="15">
        <v>29068</v>
      </c>
    </row>
    <row r="473" spans="1:7" ht="12.75">
      <c r="A473" s="30" t="str">
        <f>'De la BASE'!A469</f>
        <v>200675</v>
      </c>
      <c r="B473" s="30">
        <f>'De la BASE'!B469</f>
        <v>13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0.03044950699</v>
      </c>
      <c r="F473" s="9">
        <f>IF('De la BASE'!F469&gt;0,'De la BASE'!F469,'De la BASE'!F469+0.001)</f>
        <v>5.81</v>
      </c>
      <c r="G473" s="15">
        <v>29099</v>
      </c>
    </row>
    <row r="474" spans="1:7" ht="12.75">
      <c r="A474" s="30" t="str">
        <f>'De la BASE'!A470</f>
        <v>200675</v>
      </c>
      <c r="B474" s="30">
        <f>'De la BASE'!B470</f>
        <v>13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0.03106679202</v>
      </c>
      <c r="F474" s="9">
        <f>IF('De la BASE'!F470&gt;0,'De la BASE'!F470,'De la BASE'!F470+0.001)</f>
        <v>11.33</v>
      </c>
      <c r="G474" s="15">
        <v>29129</v>
      </c>
    </row>
    <row r="475" spans="1:7" ht="12.75">
      <c r="A475" s="30" t="str">
        <f>'De la BASE'!A471</f>
        <v>200675</v>
      </c>
      <c r="B475" s="30">
        <f>'De la BASE'!B471</f>
        <v>13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0.0769839274</v>
      </c>
      <c r="F475" s="9">
        <f>IF('De la BASE'!F471&gt;0,'De la BASE'!F471,'De la BASE'!F471+0.001)</f>
        <v>17.3</v>
      </c>
      <c r="G475" s="15">
        <v>29160</v>
      </c>
    </row>
    <row r="476" spans="1:7" ht="12.75">
      <c r="A476" s="30" t="str">
        <f>'De la BASE'!A472</f>
        <v>200675</v>
      </c>
      <c r="B476" s="30">
        <f>'De la BASE'!B472</f>
        <v>13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0.0369388682</v>
      </c>
      <c r="F476" s="9">
        <f>IF('De la BASE'!F472&gt;0,'De la BASE'!F472,'De la BASE'!F472+0.001)</f>
        <v>11.050000011049999</v>
      </c>
      <c r="G476" s="15">
        <v>29190</v>
      </c>
    </row>
    <row r="477" spans="1:7" ht="12.75">
      <c r="A477" s="30" t="str">
        <f>'De la BASE'!A473</f>
        <v>200675</v>
      </c>
      <c r="B477" s="30">
        <f>'De la BASE'!B473</f>
        <v>13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0.06562881875</v>
      </c>
      <c r="F477" s="9">
        <f>IF('De la BASE'!F473&gt;0,'De la BASE'!F473,'De la BASE'!F473+0.001)</f>
        <v>13.75000001375</v>
      </c>
      <c r="G477" s="15">
        <v>29221</v>
      </c>
    </row>
    <row r="478" spans="1:7" ht="12.75">
      <c r="A478" s="30" t="str">
        <f>'De la BASE'!A474</f>
        <v>200675</v>
      </c>
      <c r="B478" s="30">
        <f>'De la BASE'!B474</f>
        <v>13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0.04841056682</v>
      </c>
      <c r="F478" s="9">
        <f>IF('De la BASE'!F474&gt;0,'De la BASE'!F474,'De la BASE'!F474+0.001)</f>
        <v>10.339999979320002</v>
      </c>
      <c r="G478" s="15">
        <v>29252</v>
      </c>
    </row>
    <row r="479" spans="1:7" ht="12.75">
      <c r="A479" s="30" t="str">
        <f>'De la BASE'!A475</f>
        <v>200675</v>
      </c>
      <c r="B479" s="30">
        <f>'De la BASE'!B475</f>
        <v>13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0.08147152098</v>
      </c>
      <c r="F479" s="9">
        <f>IF('De la BASE'!F475&gt;0,'De la BASE'!F475,'De la BASE'!F475+0.001)</f>
        <v>16.740000016739998</v>
      </c>
      <c r="G479" s="15">
        <v>29281</v>
      </c>
    </row>
    <row r="480" spans="1:7" ht="12.75">
      <c r="A480" s="30" t="str">
        <f>'De la BASE'!A476</f>
        <v>200675</v>
      </c>
      <c r="B480" s="30">
        <f>'De la BASE'!B476</f>
        <v>13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0.11637733151</v>
      </c>
      <c r="F480" s="9">
        <f>IF('De la BASE'!F476&gt;0,'De la BASE'!F476,'De la BASE'!F476+0.001)</f>
        <v>19.69</v>
      </c>
      <c r="G480" s="15">
        <v>29312</v>
      </c>
    </row>
    <row r="481" spans="1:7" ht="12.75">
      <c r="A481" s="30" t="str">
        <f>'De la BASE'!A477</f>
        <v>200675</v>
      </c>
      <c r="B481" s="30">
        <f>'De la BASE'!B477</f>
        <v>13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0.10781620136</v>
      </c>
      <c r="F481" s="9">
        <f>IF('De la BASE'!F477&gt;0,'De la BASE'!F477,'De la BASE'!F477+0.001)</f>
        <v>24.08</v>
      </c>
      <c r="G481" s="15">
        <v>29342</v>
      </c>
    </row>
    <row r="482" spans="1:7" ht="12.75">
      <c r="A482" s="30" t="str">
        <f>'De la BASE'!A478</f>
        <v>200675</v>
      </c>
      <c r="B482" s="30">
        <f>'De la BASE'!B478</f>
        <v>13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0.0735086075</v>
      </c>
      <c r="F482" s="9">
        <f>IF('De la BASE'!F478&gt;0,'De la BASE'!F478,'De la BASE'!F478+0.001)</f>
        <v>10.750000021499998</v>
      </c>
      <c r="G482" s="15">
        <v>29373</v>
      </c>
    </row>
    <row r="483" spans="1:7" ht="12.75">
      <c r="A483" s="30" t="str">
        <f>'De la BASE'!A479</f>
        <v>200675</v>
      </c>
      <c r="B483" s="30">
        <f>'De la BASE'!B479</f>
        <v>13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0.04074222492</v>
      </c>
      <c r="F483" s="9">
        <f>IF('De la BASE'!F479&gt;0,'De la BASE'!F479,'De la BASE'!F479+0.001)</f>
        <v>4.36000000436</v>
      </c>
      <c r="G483" s="15">
        <v>29403</v>
      </c>
    </row>
    <row r="484" spans="1:7" ht="12.75">
      <c r="A484" s="30" t="str">
        <f>'De la BASE'!A480</f>
        <v>200675</v>
      </c>
      <c r="B484" s="30">
        <f>'De la BASE'!B480</f>
        <v>13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0.02366364338</v>
      </c>
      <c r="F484" s="9">
        <f>IF('De la BASE'!F480&gt;0,'De la BASE'!F480,'De la BASE'!F480+0.001)</f>
        <v>2.99000000299</v>
      </c>
      <c r="G484" s="15">
        <v>29434</v>
      </c>
    </row>
    <row r="485" spans="1:7" ht="12.75">
      <c r="A485" s="30" t="str">
        <f>'De la BASE'!A481</f>
        <v>200675</v>
      </c>
      <c r="B485" s="30">
        <f>'De la BASE'!B481</f>
        <v>13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0.0407505926</v>
      </c>
      <c r="F485" s="9">
        <f>IF('De la BASE'!F481&gt;0,'De la BASE'!F481,'De la BASE'!F481+0.001)</f>
        <v>3.94000000394</v>
      </c>
      <c r="G485" s="15">
        <v>29465</v>
      </c>
    </row>
    <row r="486" spans="1:7" ht="12.75">
      <c r="A486" s="30" t="str">
        <f>'De la BASE'!A482</f>
        <v>200675</v>
      </c>
      <c r="B486" s="30">
        <f>'De la BASE'!B482</f>
        <v>13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0.0382055674</v>
      </c>
      <c r="F486" s="9">
        <f>IF('De la BASE'!F482&gt;0,'De la BASE'!F482,'De la BASE'!F482+0.001)</f>
        <v>9.1</v>
      </c>
      <c r="G486" s="15">
        <v>29495</v>
      </c>
    </row>
    <row r="487" spans="1:7" ht="12.75">
      <c r="A487" s="30" t="str">
        <f>'De la BASE'!A483</f>
        <v>200675</v>
      </c>
      <c r="B487" s="30">
        <f>'De la BASE'!B483</f>
        <v>13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0.04308977876</v>
      </c>
      <c r="F487" s="9">
        <f>IF('De la BASE'!F483&gt;0,'De la BASE'!F483,'De la BASE'!F483+0.001)</f>
        <v>8.41</v>
      </c>
      <c r="G487" s="15">
        <v>29526</v>
      </c>
    </row>
    <row r="488" spans="1:7" ht="12.75">
      <c r="A488" s="30" t="str">
        <f>'De la BASE'!A484</f>
        <v>200675</v>
      </c>
      <c r="B488" s="30">
        <f>'De la BASE'!B484</f>
        <v>13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0.02106209907</v>
      </c>
      <c r="F488" s="9">
        <f>IF('De la BASE'!F484&gt;0,'De la BASE'!F484,'De la BASE'!F484+0.001)</f>
        <v>5.73</v>
      </c>
      <c r="G488" s="15">
        <v>29556</v>
      </c>
    </row>
    <row r="489" spans="1:7" ht="12.75">
      <c r="A489" s="30" t="str">
        <f>'De la BASE'!A485</f>
        <v>200675</v>
      </c>
      <c r="B489" s="30">
        <f>'De la BASE'!B485</f>
        <v>13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0.04900755424</v>
      </c>
      <c r="F489" s="9">
        <f>IF('De la BASE'!F485&gt;0,'De la BASE'!F485,'De la BASE'!F485+0.001)</f>
        <v>6.0799999939200005</v>
      </c>
      <c r="G489" s="15">
        <v>29587</v>
      </c>
    </row>
    <row r="490" spans="1:7" ht="12.75">
      <c r="A490" s="30" t="str">
        <f>'De la BASE'!A486</f>
        <v>200675</v>
      </c>
      <c r="B490" s="30">
        <f>'De la BASE'!B486</f>
        <v>13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0.019725559</v>
      </c>
      <c r="F490" s="9">
        <f>IF('De la BASE'!F486&gt;0,'De la BASE'!F486,'De la BASE'!F486+0.001)</f>
        <v>4.5999999954</v>
      </c>
      <c r="G490" s="15">
        <v>29618</v>
      </c>
    </row>
    <row r="491" spans="1:7" ht="12.75">
      <c r="A491" s="30" t="str">
        <f>'De la BASE'!A487</f>
        <v>200675</v>
      </c>
      <c r="B491" s="30">
        <f>'De la BASE'!B487</f>
        <v>13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0.01980068015</v>
      </c>
      <c r="F491" s="9">
        <f>IF('De la BASE'!F487&gt;0,'De la BASE'!F487,'De la BASE'!F487+0.001)</f>
        <v>8.59</v>
      </c>
      <c r="G491" s="15">
        <v>29646</v>
      </c>
    </row>
    <row r="492" spans="1:7" ht="12.75">
      <c r="A492" s="30" t="str">
        <f>'De la BASE'!A488</f>
        <v>200675</v>
      </c>
      <c r="B492" s="30">
        <f>'De la BASE'!B488</f>
        <v>13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0.03384631026</v>
      </c>
      <c r="F492" s="9">
        <f>IF('De la BASE'!F488&gt;0,'De la BASE'!F488,'De la BASE'!F488+0.001)</f>
        <v>13.02000001302</v>
      </c>
      <c r="G492" s="15">
        <v>29677</v>
      </c>
    </row>
    <row r="493" spans="1:7" ht="12.75">
      <c r="A493" s="30" t="str">
        <f>'De la BASE'!A489</f>
        <v>200675</v>
      </c>
      <c r="B493" s="30">
        <f>'De la BASE'!B489</f>
        <v>13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0.04299148516</v>
      </c>
      <c r="F493" s="9">
        <f>IF('De la BASE'!F489&gt;0,'De la BASE'!F489,'De la BASE'!F489+0.001)</f>
        <v>15.33999998466</v>
      </c>
      <c r="G493" s="15">
        <v>29707</v>
      </c>
    </row>
    <row r="494" spans="1:7" ht="12.75">
      <c r="A494" s="30" t="str">
        <f>'De la BASE'!A490</f>
        <v>200675</v>
      </c>
      <c r="B494" s="30">
        <f>'De la BASE'!B490</f>
        <v>13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0.03059875545</v>
      </c>
      <c r="F494" s="9">
        <f>IF('De la BASE'!F490&gt;0,'De la BASE'!F490,'De la BASE'!F490+0.001)</f>
        <v>6.69000001338</v>
      </c>
      <c r="G494" s="15">
        <v>29738</v>
      </c>
    </row>
    <row r="495" spans="1:7" ht="12.75">
      <c r="A495" s="30" t="str">
        <f>'De la BASE'!A491</f>
        <v>200675</v>
      </c>
      <c r="B495" s="30">
        <f>'De la BASE'!B491</f>
        <v>13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0.0278721723</v>
      </c>
      <c r="F495" s="9">
        <f>IF('De la BASE'!F491&gt;0,'De la BASE'!F491,'De la BASE'!F491+0.001)</f>
        <v>4.13</v>
      </c>
      <c r="G495" s="15">
        <v>29768</v>
      </c>
    </row>
    <row r="496" spans="1:7" ht="12.75">
      <c r="A496" s="30" t="str">
        <f>'De la BASE'!A492</f>
        <v>200675</v>
      </c>
      <c r="B496" s="30">
        <f>'De la BASE'!B492</f>
        <v>13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0.01742019702</v>
      </c>
      <c r="F496" s="9">
        <f>IF('De la BASE'!F492&gt;0,'De la BASE'!F492,'De la BASE'!F492+0.001)</f>
        <v>3.8200000038199997</v>
      </c>
      <c r="G496" s="15">
        <v>29799</v>
      </c>
    </row>
    <row r="497" spans="1:7" ht="12.75">
      <c r="A497" s="30" t="str">
        <f>'De la BASE'!A493</f>
        <v>200675</v>
      </c>
      <c r="B497" s="30">
        <f>'De la BASE'!B493</f>
        <v>13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0.02503480528</v>
      </c>
      <c r="F497" s="9">
        <f>IF('De la BASE'!F493&gt;0,'De la BASE'!F493,'De la BASE'!F493+0.001)</f>
        <v>6.64000000664</v>
      </c>
      <c r="G497" s="15">
        <v>29830</v>
      </c>
    </row>
    <row r="498" spans="1:7" ht="12.75">
      <c r="A498" s="30" t="str">
        <f>'De la BASE'!A494</f>
        <v>200675</v>
      </c>
      <c r="B498" s="30">
        <f>'De la BASE'!B494</f>
        <v>13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0.03786118848</v>
      </c>
      <c r="F498" s="9">
        <f>IF('De la BASE'!F494&gt;0,'De la BASE'!F494,'De la BASE'!F494+0.001)</f>
        <v>4.85999999514</v>
      </c>
      <c r="G498" s="15">
        <v>29860</v>
      </c>
    </row>
    <row r="499" spans="1:7" ht="12.75">
      <c r="A499" s="30" t="str">
        <f>'De la BASE'!A495</f>
        <v>200675</v>
      </c>
      <c r="B499" s="30">
        <f>'De la BASE'!B495</f>
        <v>13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0.06605706655</v>
      </c>
      <c r="F499" s="9">
        <f>IF('De la BASE'!F495&gt;0,'De la BASE'!F495,'De la BASE'!F495+0.001)</f>
        <v>4.629999990739998</v>
      </c>
      <c r="G499" s="15">
        <v>29891</v>
      </c>
    </row>
    <row r="500" spans="1:7" ht="12.75">
      <c r="A500" s="30" t="str">
        <f>'De la BASE'!A496</f>
        <v>200675</v>
      </c>
      <c r="B500" s="30">
        <f>'De la BASE'!B496</f>
        <v>13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0.03611117427</v>
      </c>
      <c r="F500" s="9">
        <f>IF('De la BASE'!F496&gt;0,'De la BASE'!F496,'De la BASE'!F496+0.001)</f>
        <v>8.23</v>
      </c>
      <c r="G500" s="15">
        <v>29921</v>
      </c>
    </row>
    <row r="501" spans="1:7" ht="12.75">
      <c r="A501" s="30" t="str">
        <f>'De la BASE'!A497</f>
        <v>200675</v>
      </c>
      <c r="B501" s="30">
        <f>'De la BASE'!B497</f>
        <v>13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0.07676318244</v>
      </c>
      <c r="F501" s="9">
        <f>IF('De la BASE'!F497&gt;0,'De la BASE'!F497,'De la BASE'!F497+0.001)</f>
        <v>7.4899999925100005</v>
      </c>
      <c r="G501" s="15">
        <v>29952</v>
      </c>
    </row>
    <row r="502" spans="1:7" ht="12.75">
      <c r="A502" s="30" t="str">
        <f>'De la BASE'!A498</f>
        <v>200675</v>
      </c>
      <c r="B502" s="30">
        <f>'De la BASE'!B498</f>
        <v>13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0.03939547192</v>
      </c>
      <c r="F502" s="9">
        <f>IF('De la BASE'!F498&gt;0,'De la BASE'!F498,'De la BASE'!F498+0.001)</f>
        <v>5.80999999419</v>
      </c>
      <c r="G502" s="15">
        <v>29983</v>
      </c>
    </row>
    <row r="503" spans="1:7" ht="12.75">
      <c r="A503" s="30" t="str">
        <f>'De la BASE'!A499</f>
        <v>200675</v>
      </c>
      <c r="B503" s="30">
        <f>'De la BASE'!B499</f>
        <v>13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0.08744164888</v>
      </c>
      <c r="F503" s="9">
        <f>IF('De la BASE'!F499&gt;0,'De la BASE'!F499,'De la BASE'!F499+0.001)</f>
        <v>7.64</v>
      </c>
      <c r="G503" s="15">
        <v>30011</v>
      </c>
    </row>
    <row r="504" spans="1:7" ht="12.75">
      <c r="A504" s="30" t="str">
        <f>'De la BASE'!A500</f>
        <v>200675</v>
      </c>
      <c r="B504" s="30">
        <f>'De la BASE'!B500</f>
        <v>13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0.05309665181</v>
      </c>
      <c r="F504" s="9">
        <f>IF('De la BASE'!F500&gt;0,'De la BASE'!F500,'De la BASE'!F500+0.001)</f>
        <v>7.60999999239</v>
      </c>
      <c r="G504" s="15">
        <v>30042</v>
      </c>
    </row>
    <row r="505" spans="1:7" ht="12.75">
      <c r="A505" s="30" t="str">
        <f>'De la BASE'!A501</f>
        <v>200675</v>
      </c>
      <c r="B505" s="30">
        <f>'De la BASE'!B501</f>
        <v>13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0.01812667636</v>
      </c>
      <c r="F505" s="9">
        <f>IF('De la BASE'!F501&gt;0,'De la BASE'!F501,'De la BASE'!F501+0.001)</f>
        <v>6.76</v>
      </c>
      <c r="G505" s="15">
        <v>30072</v>
      </c>
    </row>
    <row r="506" spans="1:7" ht="12.75">
      <c r="A506" s="30" t="str">
        <f>'De la BASE'!A502</f>
        <v>200675</v>
      </c>
      <c r="B506" s="30">
        <f>'De la BASE'!B502</f>
        <v>13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0.03347526634</v>
      </c>
      <c r="F506" s="9">
        <f>IF('De la BASE'!F502&gt;0,'De la BASE'!F502,'De la BASE'!F502+0.001)</f>
        <v>7.38999999261</v>
      </c>
      <c r="G506" s="15">
        <v>30103</v>
      </c>
    </row>
    <row r="507" spans="1:7" ht="12.75">
      <c r="A507" s="30" t="str">
        <f>'De la BASE'!A503</f>
        <v>200675</v>
      </c>
      <c r="B507" s="30">
        <f>'De la BASE'!B503</f>
        <v>13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0.06406100736</v>
      </c>
      <c r="F507" s="9">
        <f>IF('De la BASE'!F503&gt;0,'De la BASE'!F503,'De la BASE'!F503+0.001)</f>
        <v>6.720000013440001</v>
      </c>
      <c r="G507" s="15">
        <v>30133</v>
      </c>
    </row>
    <row r="508" spans="1:7" ht="12.75">
      <c r="A508" s="30" t="str">
        <f>'De la BASE'!A504</f>
        <v>200675</v>
      </c>
      <c r="B508" s="30">
        <f>'De la BASE'!B504</f>
        <v>13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0.07114202654</v>
      </c>
      <c r="F508" s="9">
        <f>IF('De la BASE'!F504&gt;0,'De la BASE'!F504,'De la BASE'!F504+0.001)</f>
        <v>7.67</v>
      </c>
      <c r="G508" s="15">
        <v>30164</v>
      </c>
    </row>
    <row r="509" spans="1:7" ht="12.75">
      <c r="A509" s="30" t="str">
        <f>'De la BASE'!A505</f>
        <v>200675</v>
      </c>
      <c r="B509" s="30">
        <f>'De la BASE'!B505</f>
        <v>13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0.04414634345</v>
      </c>
      <c r="F509" s="9">
        <f>IF('De la BASE'!F505&gt;0,'De la BASE'!F505,'De la BASE'!F505+0.001)</f>
        <v>9.05</v>
      </c>
      <c r="G509" s="15">
        <v>30195</v>
      </c>
    </row>
    <row r="510" spans="1:7" ht="12.75">
      <c r="A510" s="30" t="str">
        <f>'De la BASE'!A506</f>
        <v>200675</v>
      </c>
      <c r="B510" s="30">
        <f>'De la BASE'!B506</f>
        <v>13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0.01606968832</v>
      </c>
      <c r="F510" s="9">
        <f>IF('De la BASE'!F506&gt;0,'De la BASE'!F506,'De la BASE'!F506+0.001)</f>
        <v>4.47999999552</v>
      </c>
      <c r="G510" s="15">
        <v>30225</v>
      </c>
    </row>
    <row r="511" spans="1:7" ht="12.75">
      <c r="A511" s="30" t="str">
        <f>'De la BASE'!A507</f>
        <v>200675</v>
      </c>
      <c r="B511" s="30">
        <f>'De la BASE'!B507</f>
        <v>13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0.00946681452</v>
      </c>
      <c r="F511" s="9">
        <f>IF('De la BASE'!F507&gt;0,'De la BASE'!F507,'De la BASE'!F507+0.001)</f>
        <v>7.83000000783</v>
      </c>
      <c r="G511" s="15">
        <v>30256</v>
      </c>
    </row>
    <row r="512" spans="1:7" ht="12.75">
      <c r="A512" s="30" t="str">
        <f>'De la BASE'!A508</f>
        <v>200675</v>
      </c>
      <c r="B512" s="30">
        <f>'De la BASE'!B508</f>
        <v>13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0.02367382952</v>
      </c>
      <c r="F512" s="9">
        <f>IF('De la BASE'!F508&gt;0,'De la BASE'!F508,'De la BASE'!F508+0.001)</f>
        <v>9.55999999044</v>
      </c>
      <c r="G512" s="15">
        <v>30286</v>
      </c>
    </row>
    <row r="513" spans="1:7" ht="12.75">
      <c r="A513" s="30" t="str">
        <f>'De la BASE'!A509</f>
        <v>200675</v>
      </c>
      <c r="B513" s="30">
        <f>'De la BASE'!B509</f>
        <v>13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0.0836923056</v>
      </c>
      <c r="F513" s="9">
        <f>IF('De la BASE'!F509&gt;0,'De la BASE'!F509,'De la BASE'!F509+0.001)</f>
        <v>8.16</v>
      </c>
      <c r="G513" s="15">
        <v>30317</v>
      </c>
    </row>
    <row r="514" spans="1:7" ht="12.75">
      <c r="A514" s="30" t="str">
        <f>'De la BASE'!A510</f>
        <v>200675</v>
      </c>
      <c r="B514" s="30">
        <f>'De la BASE'!B510</f>
        <v>13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0.0322869936</v>
      </c>
      <c r="F514" s="9">
        <f>IF('De la BASE'!F510&gt;0,'De la BASE'!F510,'De la BASE'!F510+0.001)</f>
        <v>4.7999999904</v>
      </c>
      <c r="G514" s="15">
        <v>30348</v>
      </c>
    </row>
    <row r="515" spans="1:7" ht="12.75">
      <c r="A515" s="30" t="str">
        <f>'De la BASE'!A511</f>
        <v>200675</v>
      </c>
      <c r="B515" s="30">
        <f>'De la BASE'!B511</f>
        <v>13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0.04832269677</v>
      </c>
      <c r="F515" s="9">
        <f>IF('De la BASE'!F511&gt;0,'De la BASE'!F511,'De la BASE'!F511+0.001)</f>
        <v>5.89</v>
      </c>
      <c r="G515" s="15">
        <v>30376</v>
      </c>
    </row>
    <row r="516" spans="1:7" ht="12.75">
      <c r="A516" s="30" t="str">
        <f>'De la BASE'!A512</f>
        <v>200675</v>
      </c>
      <c r="B516" s="30">
        <f>'De la BASE'!B512</f>
        <v>13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0.02002146159</v>
      </c>
      <c r="F516" s="9">
        <f>IF('De la BASE'!F512&gt;0,'De la BASE'!F512,'De la BASE'!F512+0.001)</f>
        <v>9.33</v>
      </c>
      <c r="G516" s="15">
        <v>30407</v>
      </c>
    </row>
    <row r="517" spans="1:7" ht="12.75">
      <c r="A517" s="30" t="str">
        <f>'De la BASE'!A513</f>
        <v>200675</v>
      </c>
      <c r="B517" s="30">
        <f>'De la BASE'!B513</f>
        <v>13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0.04589464268</v>
      </c>
      <c r="F517" s="9">
        <f>IF('De la BASE'!F513&gt;0,'De la BASE'!F513,'De la BASE'!F513+0.001)</f>
        <v>13.98999997202</v>
      </c>
      <c r="G517" s="15">
        <v>30437</v>
      </c>
    </row>
    <row r="518" spans="1:7" ht="12.75">
      <c r="A518" s="30" t="str">
        <f>'De la BASE'!A514</f>
        <v>200675</v>
      </c>
      <c r="B518" s="30">
        <f>'De la BASE'!B514</f>
        <v>13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0.0294966527</v>
      </c>
      <c r="F518" s="9">
        <f>IF('De la BASE'!F514&gt;0,'De la BASE'!F514,'De la BASE'!F514+0.001)</f>
        <v>6.83000000683</v>
      </c>
      <c r="G518" s="15">
        <v>30468</v>
      </c>
    </row>
    <row r="519" spans="1:7" ht="12.75">
      <c r="A519" s="30" t="str">
        <f>'De la BASE'!A515</f>
        <v>200675</v>
      </c>
      <c r="B519" s="30">
        <f>'De la BASE'!B515</f>
        <v>13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0.03170154309</v>
      </c>
      <c r="F519" s="9">
        <f>IF('De la BASE'!F515&gt;0,'De la BASE'!F515,'De la BASE'!F515+0.001)</f>
        <v>5.08999999491</v>
      </c>
      <c r="G519" s="15">
        <v>30498</v>
      </c>
    </row>
    <row r="520" spans="1:7" ht="12.75">
      <c r="A520" s="30" t="str">
        <f>'De la BASE'!A516</f>
        <v>200675</v>
      </c>
      <c r="B520" s="30">
        <f>'De la BASE'!B516</f>
        <v>13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0.02380952502</v>
      </c>
      <c r="F520" s="9">
        <f>IF('De la BASE'!F516&gt;0,'De la BASE'!F516,'De la BASE'!F516+0.001)</f>
        <v>4.14</v>
      </c>
      <c r="G520" s="15">
        <v>30529</v>
      </c>
    </row>
    <row r="521" spans="1:7" ht="12.75">
      <c r="A521" s="30" t="str">
        <f>'De la BASE'!A517</f>
        <v>200675</v>
      </c>
      <c r="B521" s="30">
        <f>'De la BASE'!B517</f>
        <v>13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0.05322529134</v>
      </c>
      <c r="F521" s="9">
        <f>IF('De la BASE'!F517&gt;0,'De la BASE'!F517,'De la BASE'!F517+0.001)</f>
        <v>4.77</v>
      </c>
      <c r="G521" s="15">
        <v>30560</v>
      </c>
    </row>
    <row r="522" spans="1:7" ht="12.75">
      <c r="A522" s="30" t="str">
        <f>'De la BASE'!A518</f>
        <v>200675</v>
      </c>
      <c r="B522" s="30">
        <f>'De la BASE'!B518</f>
        <v>13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0.07149321144</v>
      </c>
      <c r="F522" s="9">
        <f>IF('De la BASE'!F518&gt;0,'De la BASE'!F518,'De la BASE'!F518+0.001)</f>
        <v>6.3199999936800015</v>
      </c>
      <c r="G522" s="15">
        <v>30590</v>
      </c>
    </row>
    <row r="523" spans="1:7" ht="12.75">
      <c r="A523" s="30" t="str">
        <f>'De la BASE'!A519</f>
        <v>200675</v>
      </c>
      <c r="B523" s="30">
        <f>'De la BASE'!B519</f>
        <v>13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0.0113856756</v>
      </c>
      <c r="F523" s="9">
        <f>IF('De la BASE'!F519&gt;0,'De la BASE'!F519,'De la BASE'!F519+0.001)</f>
        <v>5.2</v>
      </c>
      <c r="G523" s="15">
        <v>30621</v>
      </c>
    </row>
    <row r="524" spans="1:7" ht="12.75">
      <c r="A524" s="30" t="str">
        <f>'De la BASE'!A520</f>
        <v>200675</v>
      </c>
      <c r="B524" s="30">
        <f>'De la BASE'!B520</f>
        <v>13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0.01731768988</v>
      </c>
      <c r="F524" s="9">
        <f>IF('De la BASE'!F520&gt;0,'De la BASE'!F520,'De la BASE'!F520+0.001)</f>
        <v>4.93</v>
      </c>
      <c r="G524" s="15">
        <v>30651</v>
      </c>
    </row>
    <row r="525" spans="1:7" ht="12.75">
      <c r="A525" s="30" t="str">
        <f>'De la BASE'!A521</f>
        <v>200675</v>
      </c>
      <c r="B525" s="30">
        <f>'De la BASE'!B521</f>
        <v>13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0.05109639405</v>
      </c>
      <c r="F525" s="9">
        <f>IF('De la BASE'!F521&gt;0,'De la BASE'!F521,'De la BASE'!F521+0.001)</f>
        <v>8.97</v>
      </c>
      <c r="G525" s="15">
        <v>30682</v>
      </c>
    </row>
    <row r="526" spans="1:7" ht="12.75">
      <c r="A526" s="30" t="str">
        <f>'De la BASE'!A522</f>
        <v>200675</v>
      </c>
      <c r="B526" s="30">
        <f>'De la BASE'!B522</f>
        <v>13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0.08560327335</v>
      </c>
      <c r="F526" s="9">
        <f>IF('De la BASE'!F522&gt;0,'De la BASE'!F522,'De la BASE'!F522+0.001)</f>
        <v>8.049999991950001</v>
      </c>
      <c r="G526" s="15">
        <v>30713</v>
      </c>
    </row>
    <row r="527" spans="1:7" ht="12.75">
      <c r="A527" s="30" t="str">
        <f>'De la BASE'!A523</f>
        <v>200675</v>
      </c>
      <c r="B527" s="30">
        <f>'De la BASE'!B523</f>
        <v>13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0.0634316319</v>
      </c>
      <c r="F527" s="9">
        <f>IF('De la BASE'!F523&gt;0,'De la BASE'!F523,'De la BASE'!F523+0.001)</f>
        <v>11.83</v>
      </c>
      <c r="G527" s="15">
        <v>30742</v>
      </c>
    </row>
    <row r="528" spans="1:7" ht="12.75">
      <c r="A528" s="30" t="str">
        <f>'De la BASE'!A524</f>
        <v>200675</v>
      </c>
      <c r="B528" s="30">
        <f>'De la BASE'!B524</f>
        <v>13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0.10999725412</v>
      </c>
      <c r="F528" s="9">
        <f>IF('De la BASE'!F524&gt;0,'De la BASE'!F524,'De la BASE'!F524+0.001)</f>
        <v>19.24</v>
      </c>
      <c r="G528" s="15">
        <v>30773</v>
      </c>
    </row>
    <row r="529" spans="1:7" ht="12.75">
      <c r="A529" s="30" t="str">
        <f>'De la BASE'!A525</f>
        <v>200675</v>
      </c>
      <c r="B529" s="30">
        <f>'De la BASE'!B525</f>
        <v>13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0.13650879949</v>
      </c>
      <c r="F529" s="9">
        <f>IF('De la BASE'!F525&gt;0,'De la BASE'!F525,'De la BASE'!F525+0.001)</f>
        <v>21.489999978510003</v>
      </c>
      <c r="G529" s="15">
        <v>30803</v>
      </c>
    </row>
    <row r="530" spans="1:7" ht="12.75">
      <c r="A530" s="30" t="str">
        <f>'De la BASE'!A526</f>
        <v>200675</v>
      </c>
      <c r="B530" s="30">
        <f>'De la BASE'!B526</f>
        <v>13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0.12032257248</v>
      </c>
      <c r="F530" s="9">
        <f>IF('De la BASE'!F526&gt;0,'De la BASE'!F526,'De la BASE'!F526+0.001)</f>
        <v>14.190000014190002</v>
      </c>
      <c r="G530" s="15">
        <v>30834</v>
      </c>
    </row>
    <row r="531" spans="1:7" ht="12.75">
      <c r="A531" s="30" t="str">
        <f>'De la BASE'!A527</f>
        <v>200675</v>
      </c>
      <c r="B531" s="30">
        <f>'De la BASE'!B527</f>
        <v>13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0.0531079199</v>
      </c>
      <c r="F531" s="9">
        <f>IF('De la BASE'!F527&gt;0,'De la BASE'!F527,'De la BASE'!F527+0.001)</f>
        <v>4.900000004900001</v>
      </c>
      <c r="G531" s="15">
        <v>30864</v>
      </c>
    </row>
    <row r="532" spans="1:7" ht="12.75">
      <c r="A532" s="30" t="str">
        <f>'De la BASE'!A528</f>
        <v>200675</v>
      </c>
      <c r="B532" s="30">
        <f>'De la BASE'!B528</f>
        <v>13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0.04862656071</v>
      </c>
      <c r="F532" s="9">
        <f>IF('De la BASE'!F528&gt;0,'De la BASE'!F528,'De la BASE'!F528+0.001)</f>
        <v>4.41</v>
      </c>
      <c r="G532" s="15">
        <v>30895</v>
      </c>
    </row>
    <row r="533" spans="1:7" ht="12.75">
      <c r="A533" s="30" t="str">
        <f>'De la BASE'!A529</f>
        <v>200675</v>
      </c>
      <c r="B533" s="30">
        <f>'De la BASE'!B529</f>
        <v>13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0.04329124119</v>
      </c>
      <c r="F533" s="9">
        <f>IF('De la BASE'!F529&gt;0,'De la BASE'!F529,'De la BASE'!F529+0.001)</f>
        <v>3.92999999607</v>
      </c>
      <c r="G533" s="15">
        <v>30926</v>
      </c>
    </row>
    <row r="534" spans="1:7" ht="12.75">
      <c r="A534" s="30" t="str">
        <f>'De la BASE'!A530</f>
        <v>200675</v>
      </c>
      <c r="B534" s="30">
        <f>'De la BASE'!B530</f>
        <v>13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0.024478146</v>
      </c>
      <c r="F534" s="9">
        <f>IF('De la BASE'!F530&gt;0,'De la BASE'!F530,'De la BASE'!F530+0.001)</f>
        <v>5.88</v>
      </c>
      <c r="G534" s="15">
        <v>30956</v>
      </c>
    </row>
    <row r="535" spans="1:7" ht="12.75">
      <c r="A535" s="30" t="str">
        <f>'De la BASE'!A531</f>
        <v>200675</v>
      </c>
      <c r="B535" s="30">
        <f>'De la BASE'!B531</f>
        <v>13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0.03888785316</v>
      </c>
      <c r="F535" s="9">
        <f>IF('De la BASE'!F531&gt;0,'De la BASE'!F531,'De la BASE'!F531+0.001)</f>
        <v>12.84</v>
      </c>
      <c r="G535" s="15">
        <v>30987</v>
      </c>
    </row>
    <row r="536" spans="1:7" ht="12.75">
      <c r="A536" s="30" t="str">
        <f>'De la BASE'!A532</f>
        <v>200675</v>
      </c>
      <c r="B536" s="30">
        <f>'De la BASE'!B532</f>
        <v>13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0.09852337803</v>
      </c>
      <c r="F536" s="9">
        <f>IF('De la BASE'!F532&gt;0,'De la BASE'!F532,'De la BASE'!F532+0.001)</f>
        <v>12.790000012790001</v>
      </c>
      <c r="G536" s="15">
        <v>31017</v>
      </c>
    </row>
    <row r="537" spans="1:7" ht="12.75">
      <c r="A537" s="30" t="str">
        <f>'De la BASE'!A533</f>
        <v>200675</v>
      </c>
      <c r="B537" s="30">
        <f>'De la BASE'!B533</f>
        <v>13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0.1116356813</v>
      </c>
      <c r="F537" s="9">
        <f>IF('De la BASE'!F533&gt;0,'De la BASE'!F533,'De la BASE'!F533+0.001)</f>
        <v>14.2999999857</v>
      </c>
      <c r="G537" s="15">
        <v>31048</v>
      </c>
    </row>
    <row r="538" spans="1:7" ht="12.75">
      <c r="A538" s="30" t="str">
        <f>'De la BASE'!A534</f>
        <v>200675</v>
      </c>
      <c r="B538" s="30">
        <f>'De la BASE'!B534</f>
        <v>13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0.12032584395</v>
      </c>
      <c r="F538" s="9">
        <f>IF('De la BASE'!F534&gt;0,'De la BASE'!F534,'De la BASE'!F534+0.001)</f>
        <v>15.270000030539999</v>
      </c>
      <c r="G538" s="15">
        <v>31079</v>
      </c>
    </row>
    <row r="539" spans="1:7" ht="12.75">
      <c r="A539" s="30" t="str">
        <f>'De la BASE'!A535</f>
        <v>200675</v>
      </c>
      <c r="B539" s="30">
        <f>'De la BASE'!B535</f>
        <v>13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0.08211749247</v>
      </c>
      <c r="F539" s="9">
        <f>IF('De la BASE'!F535&gt;0,'De la BASE'!F535,'De la BASE'!F535+0.001)</f>
        <v>12.089999987910002</v>
      </c>
      <c r="G539" s="15">
        <v>31107</v>
      </c>
    </row>
    <row r="540" spans="1:7" ht="12.75">
      <c r="A540" s="30" t="str">
        <f>'De la BASE'!A536</f>
        <v>200675</v>
      </c>
      <c r="B540" s="30">
        <f>'De la BASE'!B536</f>
        <v>13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0.10205963635</v>
      </c>
      <c r="F540" s="9">
        <f>IF('De la BASE'!F536&gt;0,'De la BASE'!F536,'De la BASE'!F536+0.001)</f>
        <v>12.95</v>
      </c>
      <c r="G540" s="15">
        <v>31138</v>
      </c>
    </row>
    <row r="541" spans="1:7" ht="12.75">
      <c r="A541" s="30" t="str">
        <f>'De la BASE'!A537</f>
        <v>200675</v>
      </c>
      <c r="B541" s="30">
        <f>'De la BASE'!B537</f>
        <v>13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0.05841041934</v>
      </c>
      <c r="F541" s="9">
        <f>IF('De la BASE'!F537&gt;0,'De la BASE'!F537,'De la BASE'!F537+0.001)</f>
        <v>7.14</v>
      </c>
      <c r="G541" s="15">
        <v>31168</v>
      </c>
    </row>
    <row r="542" spans="1:7" ht="12.75">
      <c r="A542" s="30" t="str">
        <f>'De la BASE'!A538</f>
        <v>200675</v>
      </c>
      <c r="B542" s="30">
        <f>'De la BASE'!B538</f>
        <v>13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0.0314169523</v>
      </c>
      <c r="F542" s="9">
        <f>IF('De la BASE'!F538&gt;0,'De la BASE'!F538,'De la BASE'!F538+0.001)</f>
        <v>3.58</v>
      </c>
      <c r="G542" s="15">
        <v>31199</v>
      </c>
    </row>
    <row r="543" spans="1:7" ht="12.75">
      <c r="A543" s="30" t="str">
        <f>'De la BASE'!A539</f>
        <v>200675</v>
      </c>
      <c r="B543" s="30">
        <f>'De la BASE'!B539</f>
        <v>13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0.05363269972</v>
      </c>
      <c r="F543" s="9">
        <f>IF('De la BASE'!F539&gt;0,'De la BASE'!F539,'De la BASE'!F539+0.001)</f>
        <v>5.48</v>
      </c>
      <c r="G543" s="15">
        <v>31229</v>
      </c>
    </row>
    <row r="544" spans="1:7" ht="12.75">
      <c r="A544" s="30" t="str">
        <f>'De la BASE'!A540</f>
        <v>200675</v>
      </c>
      <c r="B544" s="30">
        <f>'De la BASE'!B540</f>
        <v>13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0.0648125397</v>
      </c>
      <c r="F544" s="9">
        <f>IF('De la BASE'!F540&gt;0,'De la BASE'!F540,'De la BASE'!F540+0.001)</f>
        <v>5.7</v>
      </c>
      <c r="G544" s="15">
        <v>31260</v>
      </c>
    </row>
    <row r="545" spans="1:7" ht="12.75">
      <c r="A545" s="30" t="str">
        <f>'De la BASE'!A541</f>
        <v>200675</v>
      </c>
      <c r="B545" s="30">
        <f>'De la BASE'!B541</f>
        <v>13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0.09934707566</v>
      </c>
      <c r="F545" s="9">
        <f>IF('De la BASE'!F541&gt;0,'De la BASE'!F541,'De la BASE'!F541+0.001)</f>
        <v>8.25999999174</v>
      </c>
      <c r="G545" s="15">
        <v>31291</v>
      </c>
    </row>
    <row r="546" spans="1:7" ht="12.75">
      <c r="A546" s="30" t="str">
        <f>'De la BASE'!A542</f>
        <v>200675</v>
      </c>
      <c r="B546" s="30">
        <f>'De la BASE'!B542</f>
        <v>13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0.05898442086</v>
      </c>
      <c r="F546" s="9">
        <f>IF('De la BASE'!F542&gt;0,'De la BASE'!F542,'De la BASE'!F542+0.001)</f>
        <v>5.38</v>
      </c>
      <c r="G546" s="15">
        <v>31321</v>
      </c>
    </row>
    <row r="547" spans="1:7" ht="12.75">
      <c r="A547" s="30" t="str">
        <f>'De la BASE'!A543</f>
        <v>200675</v>
      </c>
      <c r="B547" s="30">
        <f>'De la BASE'!B543</f>
        <v>13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0.0104201118</v>
      </c>
      <c r="F547" s="9">
        <f>IF('De la BASE'!F543&gt;0,'De la BASE'!F543,'De la BASE'!F543+0.001)</f>
        <v>3.1499999968499997</v>
      </c>
      <c r="G547" s="15">
        <v>31352</v>
      </c>
    </row>
    <row r="548" spans="1:7" ht="12.75">
      <c r="A548" s="30" t="str">
        <f>'De la BASE'!A544</f>
        <v>200675</v>
      </c>
      <c r="B548" s="30">
        <f>'De la BASE'!B544</f>
        <v>13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0.01471460004</v>
      </c>
      <c r="F548" s="9">
        <f>IF('De la BASE'!F544&gt;0,'De la BASE'!F544,'De la BASE'!F544+0.001)</f>
        <v>4.74000000474</v>
      </c>
      <c r="G548" s="15">
        <v>31382</v>
      </c>
    </row>
    <row r="549" spans="1:7" ht="12.75">
      <c r="A549" s="30" t="str">
        <f>'De la BASE'!A545</f>
        <v>200675</v>
      </c>
      <c r="B549" s="30">
        <f>'De la BASE'!B545</f>
        <v>13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0.03386818358</v>
      </c>
      <c r="F549" s="9">
        <f>IF('De la BASE'!F545&gt;0,'De la BASE'!F545,'De la BASE'!F545+0.001)</f>
        <v>6.86</v>
      </c>
      <c r="G549" s="15">
        <v>31413</v>
      </c>
    </row>
    <row r="550" spans="1:7" ht="12.75">
      <c r="A550" s="30" t="str">
        <f>'De la BASE'!A546</f>
        <v>200675</v>
      </c>
      <c r="B550" s="30">
        <f>'De la BASE'!B546</f>
        <v>13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0.09047708208</v>
      </c>
      <c r="F550" s="9">
        <f>IF('De la BASE'!F546&gt;0,'De la BASE'!F546,'De la BASE'!F546+0.001)</f>
        <v>11.87999998812</v>
      </c>
      <c r="G550" s="15">
        <v>31444</v>
      </c>
    </row>
    <row r="551" spans="1:7" ht="12.75">
      <c r="A551" s="30" t="str">
        <f>'De la BASE'!A547</f>
        <v>200675</v>
      </c>
      <c r="B551" s="30">
        <f>'De la BASE'!B547</f>
        <v>13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0.08050605078</v>
      </c>
      <c r="F551" s="9">
        <f>IF('De la BASE'!F547&gt;0,'De la BASE'!F547,'De la BASE'!F547+0.001)</f>
        <v>11.03000002206</v>
      </c>
      <c r="G551" s="15">
        <v>31472</v>
      </c>
    </row>
    <row r="552" spans="1:7" ht="12.75">
      <c r="A552" s="30" t="str">
        <f>'De la BASE'!A548</f>
        <v>200675</v>
      </c>
      <c r="B552" s="30">
        <f>'De la BASE'!B548</f>
        <v>13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0.0852831595</v>
      </c>
      <c r="F552" s="9">
        <f>IF('De la BASE'!F548&gt;0,'De la BASE'!F548,'De la BASE'!F548+0.001)</f>
        <v>13.31</v>
      </c>
      <c r="G552" s="15">
        <v>31503</v>
      </c>
    </row>
    <row r="553" spans="1:7" ht="12.75">
      <c r="A553" s="30" t="str">
        <f>'De la BASE'!A549</f>
        <v>200675</v>
      </c>
      <c r="B553" s="30">
        <f>'De la BASE'!B549</f>
        <v>13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0.0588756318</v>
      </c>
      <c r="F553" s="9">
        <f>IF('De la BASE'!F549&gt;0,'De la BASE'!F549,'De la BASE'!F549+0.001)</f>
        <v>12.27</v>
      </c>
      <c r="G553" s="15">
        <v>31533</v>
      </c>
    </row>
    <row r="554" spans="1:7" ht="12.75">
      <c r="A554" s="30" t="str">
        <f>'De la BASE'!A550</f>
        <v>200675</v>
      </c>
      <c r="B554" s="30">
        <f>'De la BASE'!B550</f>
        <v>13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0.02960688777</v>
      </c>
      <c r="F554" s="9">
        <f>IF('De la BASE'!F550&gt;0,'De la BASE'!F550,'De la BASE'!F550+0.001)</f>
        <v>4.19</v>
      </c>
      <c r="G554" s="15">
        <v>31564</v>
      </c>
    </row>
    <row r="555" spans="1:7" ht="12.75">
      <c r="A555" s="30" t="str">
        <f>'De la BASE'!A551</f>
        <v>200675</v>
      </c>
      <c r="B555" s="30">
        <f>'De la BASE'!B551</f>
        <v>13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0.04223413881</v>
      </c>
      <c r="F555" s="9">
        <f>IF('De la BASE'!F551&gt;0,'De la BASE'!F551,'De la BASE'!F551+0.001)</f>
        <v>5.1899999896199995</v>
      </c>
      <c r="G555" s="15">
        <v>31594</v>
      </c>
    </row>
    <row r="556" spans="1:7" ht="12.75">
      <c r="A556" s="30" t="str">
        <f>'De la BASE'!A552</f>
        <v>200675</v>
      </c>
      <c r="B556" s="30">
        <f>'De la BASE'!B552</f>
        <v>13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0.05020183629</v>
      </c>
      <c r="F556" s="9">
        <f>IF('De la BASE'!F552&gt;0,'De la BASE'!F552,'De la BASE'!F552+0.001)</f>
        <v>5.1300000051299985</v>
      </c>
      <c r="G556" s="15">
        <v>31625</v>
      </c>
    </row>
    <row r="557" spans="1:7" ht="12.75">
      <c r="A557" s="30" t="str">
        <f>'De la BASE'!A553</f>
        <v>200675</v>
      </c>
      <c r="B557" s="30">
        <f>'De la BASE'!B553</f>
        <v>13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0.03375342784</v>
      </c>
      <c r="F557" s="9">
        <f>IF('De la BASE'!F553&gt;0,'De la BASE'!F553,'De la BASE'!F553+0.001)</f>
        <v>7.04</v>
      </c>
      <c r="G557" s="15">
        <v>31656</v>
      </c>
    </row>
    <row r="558" spans="1:7" ht="12.75">
      <c r="A558" s="30" t="str">
        <f>'De la BASE'!A554</f>
        <v>200675</v>
      </c>
      <c r="B558" s="30">
        <f>'De la BASE'!B554</f>
        <v>13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0.0097966821</v>
      </c>
      <c r="F558" s="9">
        <f>IF('De la BASE'!F554&gt;0,'De la BASE'!F554,'De la BASE'!F554+0.001)</f>
        <v>3.44999999655</v>
      </c>
      <c r="G558" s="15">
        <v>31686</v>
      </c>
    </row>
    <row r="559" spans="1:7" ht="12.75">
      <c r="A559" s="30" t="str">
        <f>'De la BASE'!A555</f>
        <v>200675</v>
      </c>
      <c r="B559" s="30">
        <f>'De la BASE'!B555</f>
        <v>13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0.01914036597</v>
      </c>
      <c r="F559" s="9">
        <f>IF('De la BASE'!F555&gt;0,'De la BASE'!F555,'De la BASE'!F555+0.001)</f>
        <v>3.87</v>
      </c>
      <c r="G559" s="15">
        <v>31717</v>
      </c>
    </row>
    <row r="560" spans="1:7" ht="12.75">
      <c r="A560" s="30" t="str">
        <f>'De la BASE'!A556</f>
        <v>200675</v>
      </c>
      <c r="B560" s="30">
        <f>'De la BASE'!B556</f>
        <v>13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0.01065319263</v>
      </c>
      <c r="F560" s="9">
        <f>IF('De la BASE'!F556&gt;0,'De la BASE'!F556,'De la BASE'!F556+0.001)</f>
        <v>4.91000000491</v>
      </c>
      <c r="G560" s="15">
        <v>31747</v>
      </c>
    </row>
    <row r="561" spans="1:7" ht="12.75">
      <c r="A561" s="30" t="str">
        <f>'De la BASE'!A557</f>
        <v>200675</v>
      </c>
      <c r="B561" s="30">
        <f>'De la BASE'!B557</f>
        <v>13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0.02647632636</v>
      </c>
      <c r="F561" s="9">
        <f>IF('De la BASE'!F557&gt;0,'De la BASE'!F557,'De la BASE'!F557+0.001)</f>
        <v>5.939999994059999</v>
      </c>
      <c r="G561" s="15">
        <v>31778</v>
      </c>
    </row>
    <row r="562" spans="1:7" ht="12.75">
      <c r="A562" s="30" t="str">
        <f>'De la BASE'!A558</f>
        <v>200675</v>
      </c>
      <c r="B562" s="30">
        <f>'De la BASE'!B558</f>
        <v>13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0.06477689001</v>
      </c>
      <c r="F562" s="9">
        <f>IF('De la BASE'!F558&gt;0,'De la BASE'!F558,'De la BASE'!F558+0.001)</f>
        <v>12.39</v>
      </c>
      <c r="G562" s="15">
        <v>31809</v>
      </c>
    </row>
    <row r="563" spans="1:7" ht="12.75">
      <c r="A563" s="30" t="str">
        <f>'De la BASE'!A559</f>
        <v>200675</v>
      </c>
      <c r="B563" s="30">
        <f>'De la BASE'!B559</f>
        <v>13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0.08770227975</v>
      </c>
      <c r="F563" s="9">
        <f>IF('De la BASE'!F559&gt;0,'De la BASE'!F559,'De la BASE'!F559+0.001)</f>
        <v>10.05</v>
      </c>
      <c r="G563" s="15">
        <v>31837</v>
      </c>
    </row>
    <row r="564" spans="1:7" ht="12.75">
      <c r="A564" s="30" t="str">
        <f>'De la BASE'!A560</f>
        <v>200675</v>
      </c>
      <c r="B564" s="30">
        <f>'De la BASE'!B560</f>
        <v>13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0.05353522438</v>
      </c>
      <c r="F564" s="9">
        <f>IF('De la BASE'!F560&gt;0,'De la BASE'!F560,'De la BASE'!F560+0.001)</f>
        <v>11.329999988670002</v>
      </c>
      <c r="G564" s="15">
        <v>31868</v>
      </c>
    </row>
    <row r="565" spans="1:7" ht="12.75">
      <c r="A565" s="30" t="str">
        <f>'De la BASE'!A561</f>
        <v>200675</v>
      </c>
      <c r="B565" s="30">
        <f>'De la BASE'!B561</f>
        <v>13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0.03389366704</v>
      </c>
      <c r="F565" s="9">
        <f>IF('De la BASE'!F561&gt;0,'De la BASE'!F561,'De la BASE'!F561+0.001)</f>
        <v>6.32</v>
      </c>
      <c r="G565" s="15">
        <v>31898</v>
      </c>
    </row>
    <row r="566" spans="1:7" ht="12.75">
      <c r="A566" s="30" t="str">
        <f>'De la BASE'!A562</f>
        <v>200675</v>
      </c>
      <c r="B566" s="30">
        <f>'De la BASE'!B562</f>
        <v>13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0.0256346944</v>
      </c>
      <c r="F566" s="9">
        <f>IF('De la BASE'!F562&gt;0,'De la BASE'!F562,'De la BASE'!F562+0.001)</f>
        <v>4.48000000448</v>
      </c>
      <c r="G566" s="15">
        <v>31929</v>
      </c>
    </row>
    <row r="567" spans="1:7" ht="12.75">
      <c r="A567" s="30" t="str">
        <f>'De la BASE'!A563</f>
        <v>200675</v>
      </c>
      <c r="B567" s="30">
        <f>'De la BASE'!B563</f>
        <v>13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0.01832053977</v>
      </c>
      <c r="F567" s="9">
        <f>IF('De la BASE'!F563&gt;0,'De la BASE'!F563,'De la BASE'!F563+0.001)</f>
        <v>3.50999999649</v>
      </c>
      <c r="G567" s="15">
        <v>31959</v>
      </c>
    </row>
    <row r="568" spans="1:7" ht="12.75">
      <c r="A568" s="30" t="str">
        <f>'De la BASE'!A564</f>
        <v>200675</v>
      </c>
      <c r="B568" s="30">
        <f>'De la BASE'!B564</f>
        <v>13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0.03317898396</v>
      </c>
      <c r="F568" s="9">
        <f>IF('De la BASE'!F564&gt;0,'De la BASE'!F564,'De la BASE'!F564+0.001)</f>
        <v>2.7599999972399996</v>
      </c>
      <c r="G568" s="15">
        <v>31990</v>
      </c>
    </row>
    <row r="569" spans="1:7" ht="12.75">
      <c r="A569" s="30" t="str">
        <f>'De la BASE'!A565</f>
        <v>200675</v>
      </c>
      <c r="B569" s="30">
        <f>'De la BASE'!B565</f>
        <v>13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0.01610696772</v>
      </c>
      <c r="F569" s="9">
        <f>IF('De la BASE'!F565&gt;0,'De la BASE'!F565,'De la BASE'!F565+0.001)</f>
        <v>2.61000000261</v>
      </c>
      <c r="G569" s="15">
        <v>32021</v>
      </c>
    </row>
    <row r="570" spans="1:7" ht="12.75">
      <c r="A570" s="30" t="str">
        <f>'De la BASE'!A566</f>
        <v>200675</v>
      </c>
      <c r="B570" s="30">
        <f>'De la BASE'!B566</f>
        <v>13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0.00692424429</v>
      </c>
      <c r="F570" s="9">
        <f>IF('De la BASE'!F566&gt;0,'De la BASE'!F566,'De la BASE'!F566+0.001)</f>
        <v>2.49</v>
      </c>
      <c r="G570" s="15">
        <v>32051</v>
      </c>
    </row>
    <row r="571" spans="1:7" ht="12.75">
      <c r="A571" s="30" t="str">
        <f>'De la BASE'!A567</f>
        <v>200675</v>
      </c>
      <c r="B571" s="30">
        <f>'De la BASE'!B567</f>
        <v>13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0.01240267469</v>
      </c>
      <c r="F571" s="9">
        <f>IF('De la BASE'!F567&gt;0,'De la BASE'!F567,'De la BASE'!F567+0.001)</f>
        <v>3.70999999258</v>
      </c>
      <c r="G571" s="15">
        <v>32082</v>
      </c>
    </row>
    <row r="572" spans="1:7" ht="12.75">
      <c r="A572" s="30" t="str">
        <f>'De la BASE'!A568</f>
        <v>200675</v>
      </c>
      <c r="B572" s="30">
        <f>'De la BASE'!B568</f>
        <v>13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0.0185810247</v>
      </c>
      <c r="F572" s="9">
        <f>IF('De la BASE'!F568&gt;0,'De la BASE'!F568,'De la BASE'!F568+0.001)</f>
        <v>9.45000000945</v>
      </c>
      <c r="G572" s="15">
        <v>32112</v>
      </c>
    </row>
    <row r="573" spans="1:7" ht="12.75">
      <c r="A573" s="30" t="str">
        <f>'De la BASE'!A569</f>
        <v>200675</v>
      </c>
      <c r="B573" s="30">
        <f>'De la BASE'!B569</f>
        <v>13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0.0405636415</v>
      </c>
      <c r="F573" s="9">
        <f>IF('De la BASE'!F569&gt;0,'De la BASE'!F569,'De la BASE'!F569+0.001)</f>
        <v>10.74999998925</v>
      </c>
      <c r="G573" s="15">
        <v>32143</v>
      </c>
    </row>
    <row r="574" spans="1:7" ht="12.75">
      <c r="A574" s="30" t="str">
        <f>'De la BASE'!A570</f>
        <v>200675</v>
      </c>
      <c r="B574" s="30">
        <f>'De la BASE'!B570</f>
        <v>13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0.08942637888</v>
      </c>
      <c r="F574" s="9">
        <f>IF('De la BASE'!F570&gt;0,'De la BASE'!F570,'De la BASE'!F570+0.001)</f>
        <v>9.119999981760001</v>
      </c>
      <c r="G574" s="15">
        <v>32174</v>
      </c>
    </row>
    <row r="575" spans="1:7" ht="12.75">
      <c r="A575" s="30" t="str">
        <f>'De la BASE'!A571</f>
        <v>200675</v>
      </c>
      <c r="B575" s="30">
        <f>'De la BASE'!B571</f>
        <v>13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0.0419897076</v>
      </c>
      <c r="F575" s="9">
        <f>IF('De la BASE'!F571&gt;0,'De la BASE'!F571,'De la BASE'!F571+0.001)</f>
        <v>4.080000008159999</v>
      </c>
      <c r="G575" s="15">
        <v>32203</v>
      </c>
    </row>
    <row r="576" spans="1:7" ht="12.75">
      <c r="A576" s="30" t="str">
        <f>'De la BASE'!A572</f>
        <v>200675</v>
      </c>
      <c r="B576" s="30">
        <f>'De la BASE'!B572</f>
        <v>13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0.05723596624</v>
      </c>
      <c r="F576" s="9">
        <f>IF('De la BASE'!F572&gt;0,'De la BASE'!F572,'De la BASE'!F572+0.001)</f>
        <v>12.79</v>
      </c>
      <c r="G576" s="15">
        <v>32234</v>
      </c>
    </row>
    <row r="577" spans="1:7" ht="12.75">
      <c r="A577" s="30" t="str">
        <f>'De la BASE'!A573</f>
        <v>200675</v>
      </c>
      <c r="B577" s="30">
        <f>'De la BASE'!B573</f>
        <v>13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0.06239711016</v>
      </c>
      <c r="F577" s="9">
        <f>IF('De la BASE'!F573&gt;0,'De la BASE'!F573,'De la BASE'!F573+0.001)</f>
        <v>11.87999998812</v>
      </c>
      <c r="G577" s="15">
        <v>32264</v>
      </c>
    </row>
    <row r="578" spans="1:7" ht="12.75">
      <c r="A578" s="30" t="str">
        <f>'De la BASE'!A574</f>
        <v>200675</v>
      </c>
      <c r="B578" s="30">
        <f>'De la BASE'!B574</f>
        <v>13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0.03228667758</v>
      </c>
      <c r="F578" s="9">
        <f>IF('De la BASE'!F574&gt;0,'De la BASE'!F574,'De la BASE'!F574+0.001)</f>
        <v>7.2200000072199995</v>
      </c>
      <c r="G578" s="15">
        <v>32295</v>
      </c>
    </row>
    <row r="579" spans="1:7" ht="12.75">
      <c r="A579" s="30" t="str">
        <f>'De la BASE'!A575</f>
        <v>200675</v>
      </c>
      <c r="B579" s="30">
        <f>'De la BASE'!B575</f>
        <v>13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0.06000905632</v>
      </c>
      <c r="F579" s="9">
        <f>IF('De la BASE'!F575&gt;0,'De la BASE'!F575,'De la BASE'!F575+0.001)</f>
        <v>6.559999993439999</v>
      </c>
      <c r="G579" s="15">
        <v>32325</v>
      </c>
    </row>
    <row r="580" spans="1:7" ht="12.75">
      <c r="A580" s="30" t="str">
        <f>'De la BASE'!A576</f>
        <v>200675</v>
      </c>
      <c r="B580" s="30">
        <f>'De la BASE'!B576</f>
        <v>13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0.02495049568</v>
      </c>
      <c r="F580" s="9">
        <f>IF('De la BASE'!F576&gt;0,'De la BASE'!F576,'De la BASE'!F576+0.001)</f>
        <v>2.3200000023199996</v>
      </c>
      <c r="G580" s="15">
        <v>32356</v>
      </c>
    </row>
    <row r="581" spans="1:7" ht="12.75">
      <c r="A581" s="30" t="str">
        <f>'De la BASE'!A577</f>
        <v>200675</v>
      </c>
      <c r="B581" s="30">
        <f>'De la BASE'!B577</f>
        <v>13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0.0245108688</v>
      </c>
      <c r="F581" s="9">
        <f>IF('De la BASE'!F577&gt;0,'De la BASE'!F577,'De la BASE'!F577+0.001)</f>
        <v>2.2</v>
      </c>
      <c r="G581" s="15">
        <v>32387</v>
      </c>
    </row>
    <row r="582" spans="1:7" ht="12.75">
      <c r="A582" s="30" t="str">
        <f>'De la BASE'!A578</f>
        <v>200675</v>
      </c>
      <c r="B582" s="30">
        <f>'De la BASE'!B578</f>
        <v>13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0.007928739</v>
      </c>
      <c r="F582" s="9">
        <f>IF('De la BASE'!F578&gt;0,'De la BASE'!F578,'De la BASE'!F578+0.001)</f>
        <v>2.25000000225</v>
      </c>
      <c r="G582" s="15">
        <v>32417</v>
      </c>
    </row>
    <row r="583" spans="1:7" ht="12.75">
      <c r="A583" s="30" t="str">
        <f>'De la BASE'!A579</f>
        <v>200675</v>
      </c>
      <c r="B583" s="30">
        <f>'De la BASE'!B579</f>
        <v>13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0.0105903226</v>
      </c>
      <c r="F583" s="9">
        <f>IF('De la BASE'!F579&gt;0,'De la BASE'!F579,'De la BASE'!F579+0.001)</f>
        <v>2.2</v>
      </c>
      <c r="G583" s="15">
        <v>32448</v>
      </c>
    </row>
    <row r="584" spans="1:7" ht="12.75">
      <c r="A584" s="30" t="str">
        <f>'De la BASE'!A580</f>
        <v>200675</v>
      </c>
      <c r="B584" s="30">
        <f>'De la BASE'!B580</f>
        <v>13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0.02433384385</v>
      </c>
      <c r="F584" s="9">
        <f>IF('De la BASE'!F580&gt;0,'De la BASE'!F580,'De la BASE'!F580+0.001)</f>
        <v>2.27</v>
      </c>
      <c r="G584" s="15">
        <v>32478</v>
      </c>
    </row>
    <row r="585" spans="1:7" ht="12.75">
      <c r="A585" s="30" t="str">
        <f>'De la BASE'!A581</f>
        <v>200675</v>
      </c>
      <c r="B585" s="30">
        <f>'De la BASE'!B581</f>
        <v>13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0.0109725684</v>
      </c>
      <c r="F585" s="9">
        <f>IF('De la BASE'!F581&gt;0,'De la BASE'!F581,'De la BASE'!F581+0.001)</f>
        <v>1.1999999987999996</v>
      </c>
      <c r="G585" s="15">
        <v>32509</v>
      </c>
    </row>
    <row r="586" spans="1:7" ht="12.75">
      <c r="A586" s="30" t="str">
        <f>'De la BASE'!A582</f>
        <v>200675</v>
      </c>
      <c r="B586" s="30">
        <f>'De la BASE'!B582</f>
        <v>13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0.0139915182</v>
      </c>
      <c r="F586" s="9">
        <f>IF('De la BASE'!F582&gt;0,'De la BASE'!F582,'De la BASE'!F582+0.001)</f>
        <v>6.5999999934</v>
      </c>
      <c r="G586" s="15">
        <v>32540</v>
      </c>
    </row>
    <row r="587" spans="1:7" ht="12.75">
      <c r="A587" s="30" t="str">
        <f>'De la BASE'!A583</f>
        <v>200675</v>
      </c>
      <c r="B587" s="30">
        <f>'De la BASE'!B583</f>
        <v>13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0.01600000024</v>
      </c>
      <c r="F587" s="9">
        <f>IF('De la BASE'!F583&gt;0,'De la BASE'!F583,'De la BASE'!F583+0.001)</f>
        <v>2.23</v>
      </c>
      <c r="G587" s="15">
        <v>32568</v>
      </c>
    </row>
    <row r="588" spans="1:7" ht="12.75">
      <c r="A588" s="30" t="str">
        <f>'De la BASE'!A584</f>
        <v>200675</v>
      </c>
      <c r="B588" s="30">
        <f>'De la BASE'!B584</f>
        <v>13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0.02999206855</v>
      </c>
      <c r="F588" s="9">
        <f>IF('De la BASE'!F584&gt;0,'De la BASE'!F584,'De la BASE'!F584+0.001)</f>
        <v>11.349999977300001</v>
      </c>
      <c r="G588" s="15">
        <v>32599</v>
      </c>
    </row>
    <row r="589" spans="1:7" ht="12.75">
      <c r="A589" s="30" t="str">
        <f>'De la BASE'!A585</f>
        <v>200675</v>
      </c>
      <c r="B589" s="30">
        <f>'De la BASE'!B585</f>
        <v>13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0.01395795984</v>
      </c>
      <c r="F589" s="9">
        <f>IF('De la BASE'!F585&gt;0,'De la BASE'!F585,'De la BASE'!F585+0.001)</f>
        <v>4.84000000484</v>
      </c>
      <c r="G589" s="15">
        <v>32629</v>
      </c>
    </row>
    <row r="590" spans="1:7" ht="12.75">
      <c r="A590" s="30" t="str">
        <f>'De la BASE'!A586</f>
        <v>200675</v>
      </c>
      <c r="B590" s="30">
        <f>'De la BASE'!B586</f>
        <v>13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0.03704133888</v>
      </c>
      <c r="F590" s="9">
        <f>IF('De la BASE'!F586&gt;0,'De la BASE'!F586,'De la BASE'!F586+0.001)</f>
        <v>4.479999995520001</v>
      </c>
      <c r="G590" s="15">
        <v>32660</v>
      </c>
    </row>
    <row r="591" spans="1:7" ht="12.75">
      <c r="A591" s="30" t="str">
        <f>'De la BASE'!A587</f>
        <v>200675</v>
      </c>
      <c r="B591" s="30">
        <f>'De la BASE'!B587</f>
        <v>13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0.01720704755</v>
      </c>
      <c r="F591" s="9">
        <f>IF('De la BASE'!F587&gt;0,'De la BASE'!F587,'De la BASE'!F587+0.001)</f>
        <v>2.16999999783</v>
      </c>
      <c r="G591" s="15">
        <v>32690</v>
      </c>
    </row>
    <row r="592" spans="1:7" ht="12.75">
      <c r="A592" s="30" t="str">
        <f>'De la BASE'!A588</f>
        <v>200675</v>
      </c>
      <c r="B592" s="30">
        <f>'De la BASE'!B588</f>
        <v>13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0.0245099088</v>
      </c>
      <c r="F592" s="9">
        <f>IF('De la BASE'!F588&gt;0,'De la BASE'!F588,'De la BASE'!F588+0.001)</f>
        <v>2.08</v>
      </c>
      <c r="G592" s="15">
        <v>32721</v>
      </c>
    </row>
    <row r="593" spans="1:7" ht="12.75">
      <c r="A593" s="30" t="str">
        <f>'De la BASE'!A589</f>
        <v>200675</v>
      </c>
      <c r="B593" s="30">
        <f>'De la BASE'!B589</f>
        <v>13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0.00640722236</v>
      </c>
      <c r="F593" s="9">
        <f>IF('De la BASE'!F589&gt;0,'De la BASE'!F589,'De la BASE'!F589+0.001)</f>
        <v>1.95999999804</v>
      </c>
      <c r="G593" s="15">
        <v>32752</v>
      </c>
    </row>
    <row r="594" spans="1:7" ht="12.75">
      <c r="A594" s="30" t="str">
        <f>'De la BASE'!A590</f>
        <v>200675</v>
      </c>
      <c r="B594" s="30">
        <f>'De la BASE'!B590</f>
        <v>13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0.020082694</v>
      </c>
      <c r="F594" s="9">
        <f>IF('De la BASE'!F590&gt;0,'De la BASE'!F590,'De la BASE'!F590+0.001)</f>
        <v>1.9999999979999998</v>
      </c>
      <c r="G594" s="15">
        <v>32782</v>
      </c>
    </row>
    <row r="595" spans="1:7" ht="12.75">
      <c r="A595" s="30" t="str">
        <f>'De la BASE'!A591</f>
        <v>200675</v>
      </c>
      <c r="B595" s="30">
        <f>'De la BASE'!B591</f>
        <v>13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0.00457540125</v>
      </c>
      <c r="F595" s="9">
        <f>IF('De la BASE'!F591&gt;0,'De la BASE'!F591,'De la BASE'!F591+0.001)</f>
        <v>3.74999999625</v>
      </c>
      <c r="G595" s="15">
        <v>32813</v>
      </c>
    </row>
    <row r="596" spans="1:7" ht="12.75">
      <c r="A596" s="30" t="str">
        <f>'De la BASE'!A592</f>
        <v>200675</v>
      </c>
      <c r="B596" s="30">
        <f>'De la BASE'!B592</f>
        <v>13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0.05955376519</v>
      </c>
      <c r="F596" s="9">
        <f>IF('De la BASE'!F592&gt;0,'De la BASE'!F592,'De la BASE'!F592+0.001)</f>
        <v>13.99</v>
      </c>
      <c r="G596" s="15">
        <v>32843</v>
      </c>
    </row>
    <row r="597" spans="1:7" ht="12.75">
      <c r="A597" s="30" t="str">
        <f>'De la BASE'!A593</f>
        <v>200675</v>
      </c>
      <c r="B597" s="30">
        <f>'De la BASE'!B593</f>
        <v>13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0.04844768139</v>
      </c>
      <c r="F597" s="9">
        <f>IF('De la BASE'!F593&gt;0,'De la BASE'!F593,'De la BASE'!F593+0.001)</f>
        <v>5.690000005689999</v>
      </c>
      <c r="G597" s="15">
        <v>32874</v>
      </c>
    </row>
    <row r="598" spans="1:7" ht="12.75">
      <c r="A598" s="30" t="str">
        <f>'De la BASE'!A594</f>
        <v>200675</v>
      </c>
      <c r="B598" s="30">
        <f>'De la BASE'!B594</f>
        <v>13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0.06361195456</v>
      </c>
      <c r="F598" s="9">
        <f>IF('De la BASE'!F594&gt;0,'De la BASE'!F594,'De la BASE'!F594+0.001)</f>
        <v>5.44</v>
      </c>
      <c r="G598" s="15">
        <v>32905</v>
      </c>
    </row>
    <row r="599" spans="1:7" ht="12.75">
      <c r="A599" s="30" t="str">
        <f>'De la BASE'!A595</f>
        <v>200675</v>
      </c>
      <c r="B599" s="30">
        <f>'De la BASE'!B595</f>
        <v>13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0.04100622624</v>
      </c>
      <c r="F599" s="9">
        <f>IF('De la BASE'!F595&gt;0,'De la BASE'!F595,'De la BASE'!F595+0.001)</f>
        <v>3.3600000033599997</v>
      </c>
      <c r="G599" s="15">
        <v>32933</v>
      </c>
    </row>
    <row r="600" spans="1:7" ht="12.75">
      <c r="A600" s="30" t="str">
        <f>'De la BASE'!A596</f>
        <v>200675</v>
      </c>
      <c r="B600" s="30">
        <f>'De la BASE'!B596</f>
        <v>13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0.01836422637</v>
      </c>
      <c r="F600" s="9">
        <f>IF('De la BASE'!F596&gt;0,'De la BASE'!F596,'De la BASE'!F596+0.001)</f>
        <v>3.99000000798</v>
      </c>
      <c r="G600" s="15">
        <v>32964</v>
      </c>
    </row>
    <row r="601" spans="1:7" ht="12.75">
      <c r="A601" s="30" t="str">
        <f>'De la BASE'!A597</f>
        <v>200675</v>
      </c>
      <c r="B601" s="30">
        <f>'De la BASE'!B597</f>
        <v>13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0.01834942854</v>
      </c>
      <c r="F601" s="9">
        <f>IF('De la BASE'!F597&gt;0,'De la BASE'!F597,'De la BASE'!F597+0.001)</f>
        <v>3.3100000033100008</v>
      </c>
      <c r="G601" s="15">
        <v>32994</v>
      </c>
    </row>
    <row r="602" spans="1:7" ht="12.75">
      <c r="A602" s="30" t="str">
        <f>'De la BASE'!A598</f>
        <v>200675</v>
      </c>
      <c r="B602" s="30">
        <f>'De la BASE'!B598</f>
        <v>13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0.01101295734</v>
      </c>
      <c r="F602" s="9">
        <f>IF('De la BASE'!F598&gt;0,'De la BASE'!F598,'De la BASE'!F598+0.001)</f>
        <v>1.8699999981300002</v>
      </c>
      <c r="G602" s="15">
        <v>33025</v>
      </c>
    </row>
    <row r="603" spans="1:7" ht="12.75">
      <c r="A603" s="30" t="str">
        <f>'De la BASE'!A599</f>
        <v>200675</v>
      </c>
      <c r="B603" s="30">
        <f>'De la BASE'!B599</f>
        <v>13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0.01603498545</v>
      </c>
      <c r="F603" s="9">
        <f>IF('De la BASE'!F599&gt;0,'De la BASE'!F599,'De la BASE'!F599+0.001)</f>
        <v>1.65000000165</v>
      </c>
      <c r="G603" s="15">
        <v>33055</v>
      </c>
    </row>
    <row r="604" spans="1:7" ht="12.75">
      <c r="A604" s="30" t="str">
        <f>'De la BASE'!A600</f>
        <v>200675</v>
      </c>
      <c r="B604" s="30">
        <f>'De la BASE'!B600</f>
        <v>13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0.00949438282</v>
      </c>
      <c r="F604" s="9">
        <f>IF('De la BASE'!F600&gt;0,'De la BASE'!F600,'De la BASE'!F600+0.001)</f>
        <v>1.69</v>
      </c>
      <c r="G604" s="15">
        <v>33086</v>
      </c>
    </row>
    <row r="605" spans="1:7" ht="12.75">
      <c r="A605" s="30" t="str">
        <f>'De la BASE'!A601</f>
        <v>200675</v>
      </c>
      <c r="B605" s="30">
        <f>'De la BASE'!B601</f>
        <v>13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0.00825259449</v>
      </c>
      <c r="F605" s="9">
        <f>IF('De la BASE'!F601&gt;0,'De la BASE'!F601,'De la BASE'!F601+0.001)</f>
        <v>1.59</v>
      </c>
      <c r="G605" s="15">
        <v>33117</v>
      </c>
    </row>
    <row r="606" spans="1:7" ht="12.75">
      <c r="A606" s="30" t="str">
        <f>'De la BASE'!A602</f>
        <v>200675</v>
      </c>
      <c r="B606" s="30">
        <f>'De la BASE'!B602</f>
        <v>13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0.00334543585</v>
      </c>
      <c r="F606" s="9">
        <f>IF('De la BASE'!F602&gt;0,'De la BASE'!F602,'De la BASE'!F602+0.001)</f>
        <v>1.6699999983299998</v>
      </c>
      <c r="G606" s="15">
        <v>33147</v>
      </c>
    </row>
    <row r="607" spans="1:7" ht="12.75">
      <c r="A607" s="30" t="str">
        <f>'De la BASE'!A603</f>
        <v>200675</v>
      </c>
      <c r="B607" s="30">
        <f>'De la BASE'!B603</f>
        <v>13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0.00637265488</v>
      </c>
      <c r="F607" s="9">
        <f>IF('De la BASE'!F603&gt;0,'De la BASE'!F603,'De la BASE'!F603+0.001)</f>
        <v>2.32000000232</v>
      </c>
      <c r="G607" s="15">
        <v>33178</v>
      </c>
    </row>
    <row r="608" spans="1:7" ht="12.75">
      <c r="A608" s="30" t="str">
        <f>'De la BASE'!A604</f>
        <v>200675</v>
      </c>
      <c r="B608" s="30">
        <f>'De la BASE'!B604</f>
        <v>13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0.0219913785</v>
      </c>
      <c r="F608" s="9">
        <f>IF('De la BASE'!F604&gt;0,'De la BASE'!F604,'De la BASE'!F604+0.001)</f>
        <v>7.65</v>
      </c>
      <c r="G608" s="15">
        <v>33208</v>
      </c>
    </row>
    <row r="609" spans="1:7" ht="12.75">
      <c r="A609" s="30" t="str">
        <f>'De la BASE'!A605</f>
        <v>200675</v>
      </c>
      <c r="B609" s="30">
        <f>'De la BASE'!B605</f>
        <v>13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0.02598674232</v>
      </c>
      <c r="F609" s="9">
        <f>IF('De la BASE'!F605&gt;0,'De la BASE'!F605,'De la BASE'!F605+0.001)</f>
        <v>5.88</v>
      </c>
      <c r="G609" s="15">
        <v>33239</v>
      </c>
    </row>
    <row r="610" spans="1:7" ht="12.75">
      <c r="A610" s="30" t="str">
        <f>'De la BASE'!A606</f>
        <v>200675</v>
      </c>
      <c r="B610" s="30">
        <f>'De la BASE'!B606</f>
        <v>13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0.0529910927</v>
      </c>
      <c r="F610" s="9">
        <f>IF('De la BASE'!F606&gt;0,'De la BASE'!F606,'De la BASE'!F606+0.001)</f>
        <v>11.899999976199998</v>
      </c>
      <c r="G610" s="15">
        <v>33270</v>
      </c>
    </row>
    <row r="611" spans="1:7" ht="12.75">
      <c r="A611" s="30" t="str">
        <f>'De la BASE'!A607</f>
        <v>200675</v>
      </c>
      <c r="B611" s="30">
        <f>'De la BASE'!B607</f>
        <v>13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0.0930142548</v>
      </c>
      <c r="F611" s="9">
        <f>IF('De la BASE'!F607&gt;0,'De la BASE'!F607,'De la BASE'!F607+0.001)</f>
        <v>32.599999967399995</v>
      </c>
      <c r="G611" s="15">
        <v>33298</v>
      </c>
    </row>
    <row r="612" spans="1:7" ht="12.75">
      <c r="A612" s="30" t="str">
        <f>'De la BASE'!A608</f>
        <v>200675</v>
      </c>
      <c r="B612" s="30">
        <f>'De la BASE'!B608</f>
        <v>13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0.10798478544</v>
      </c>
      <c r="F612" s="9">
        <f>IF('De la BASE'!F608&gt;0,'De la BASE'!F608,'De la BASE'!F608+0.001)</f>
        <v>21.280000042559998</v>
      </c>
      <c r="G612" s="15">
        <v>33329</v>
      </c>
    </row>
    <row r="613" spans="1:7" ht="12.75">
      <c r="A613" s="30" t="str">
        <f>'De la BASE'!A609</f>
        <v>200675</v>
      </c>
      <c r="B613" s="30">
        <f>'De la BASE'!B609</f>
        <v>13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0.0789708634</v>
      </c>
      <c r="F613" s="9">
        <f>IF('De la BASE'!F609&gt;0,'De la BASE'!F609,'De la BASE'!F609+0.001)</f>
        <v>10.84</v>
      </c>
      <c r="G613" s="15">
        <v>33359</v>
      </c>
    </row>
    <row r="614" spans="1:7" ht="12.75">
      <c r="A614" s="30" t="str">
        <f>'De la BASE'!A610</f>
        <v>200675</v>
      </c>
      <c r="B614" s="30">
        <f>'De la BASE'!B610</f>
        <v>13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0.0489935988</v>
      </c>
      <c r="F614" s="9">
        <f>IF('De la BASE'!F610&gt;0,'De la BASE'!F610,'De la BASE'!F610+0.001)</f>
        <v>7.650000015299999</v>
      </c>
      <c r="G614" s="15">
        <v>33390</v>
      </c>
    </row>
    <row r="615" spans="1:7" ht="12.75">
      <c r="A615" s="30" t="str">
        <f>'De la BASE'!A611</f>
        <v>200675</v>
      </c>
      <c r="B615" s="30">
        <f>'De la BASE'!B611</f>
        <v>13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0.03099242081</v>
      </c>
      <c r="F615" s="9">
        <f>IF('De la BASE'!F611&gt;0,'De la BASE'!F611,'De la BASE'!F611+0.001)</f>
        <v>4.0899999959099995</v>
      </c>
      <c r="G615" s="15">
        <v>33420</v>
      </c>
    </row>
    <row r="616" spans="1:7" ht="12.75">
      <c r="A616" s="30" t="str">
        <f>'De la BASE'!A612</f>
        <v>200675</v>
      </c>
      <c r="B616" s="30">
        <f>'De la BASE'!B612</f>
        <v>13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0.02300987539</v>
      </c>
      <c r="F616" s="9">
        <f>IF('De la BASE'!F612&gt;0,'De la BASE'!F612,'De la BASE'!F612+0.001)</f>
        <v>2.3300000023300003</v>
      </c>
      <c r="G616" s="15">
        <v>33451</v>
      </c>
    </row>
    <row r="617" spans="1:7" ht="12.75">
      <c r="A617" s="30" t="str">
        <f>'De la BASE'!A613</f>
        <v>200675</v>
      </c>
      <c r="B617" s="30">
        <f>'De la BASE'!B613</f>
        <v>13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0.02001867272</v>
      </c>
      <c r="F617" s="9">
        <f>IF('De la BASE'!F613&gt;0,'De la BASE'!F613,'De la BASE'!F613+0.001)</f>
        <v>5.36000000536</v>
      </c>
      <c r="G617" s="15">
        <v>33482</v>
      </c>
    </row>
    <row r="618" spans="1:7" ht="12.75">
      <c r="A618" s="30" t="str">
        <f>'De la BASE'!A614</f>
        <v>200675</v>
      </c>
      <c r="B618" s="30">
        <f>'De la BASE'!B614</f>
        <v>13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0.0059252226</v>
      </c>
      <c r="F618" s="9">
        <f>IF('De la BASE'!F614&gt;0,'De la BASE'!F614,'De la BASE'!F614+0.001)</f>
        <v>1.65000000165</v>
      </c>
      <c r="G618" s="15">
        <v>33512</v>
      </c>
    </row>
    <row r="619" spans="1:7" ht="12.75">
      <c r="A619" s="30" t="str">
        <f>'De la BASE'!A615</f>
        <v>200675</v>
      </c>
      <c r="B619" s="30">
        <f>'De la BASE'!B615</f>
        <v>13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0.005785572</v>
      </c>
      <c r="F619" s="9">
        <f>IF('De la BASE'!F615&gt;0,'De la BASE'!F615,'De la BASE'!F615+0.001)</f>
        <v>2</v>
      </c>
      <c r="G619" s="15">
        <v>33543</v>
      </c>
    </row>
    <row r="620" spans="1:7" ht="12.75">
      <c r="A620" s="30" t="str">
        <f>'De la BASE'!A616</f>
        <v>200675</v>
      </c>
      <c r="B620" s="30">
        <f>'De la BASE'!B616</f>
        <v>13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0.01824133437</v>
      </c>
      <c r="F620" s="9">
        <f>IF('De la BASE'!F616&gt;0,'De la BASE'!F616,'De la BASE'!F616+0.001)</f>
        <v>2.03000000203</v>
      </c>
      <c r="G620" s="15">
        <v>33573</v>
      </c>
    </row>
    <row r="621" spans="1:7" ht="12.75">
      <c r="A621" s="30" t="str">
        <f>'De la BASE'!A617</f>
        <v>200675</v>
      </c>
      <c r="B621" s="30">
        <f>'De la BASE'!B617</f>
        <v>13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0.01390895975</v>
      </c>
      <c r="F621" s="9">
        <f>IF('De la BASE'!F617&gt;0,'De la BASE'!F617,'De la BASE'!F617+0.001)</f>
        <v>1.75</v>
      </c>
      <c r="G621" s="15">
        <v>33604</v>
      </c>
    </row>
    <row r="622" spans="1:7" ht="12.75">
      <c r="A622" s="30" t="str">
        <f>'De la BASE'!A618</f>
        <v>200675</v>
      </c>
      <c r="B622" s="30">
        <f>'De la BASE'!B618</f>
        <v>13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0.00919921875</v>
      </c>
      <c r="F622" s="9">
        <f>IF('De la BASE'!F618&gt;0,'De la BASE'!F618,'De la BASE'!F618+0.001)</f>
        <v>1.57</v>
      </c>
      <c r="G622" s="15">
        <v>33635</v>
      </c>
    </row>
    <row r="623" spans="1:7" ht="12.75">
      <c r="A623" s="30" t="str">
        <f>'De la BASE'!A619</f>
        <v>200675</v>
      </c>
      <c r="B623" s="30">
        <f>'De la BASE'!B619</f>
        <v>13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0.00885518608</v>
      </c>
      <c r="F623" s="9">
        <f>IF('De la BASE'!F619&gt;0,'De la BASE'!F619,'De la BASE'!F619+0.001)</f>
        <v>1.81000000362</v>
      </c>
      <c r="G623" s="15">
        <v>33664</v>
      </c>
    </row>
    <row r="624" spans="1:7" ht="12.75">
      <c r="A624" s="30" t="str">
        <f>'De la BASE'!A620</f>
        <v>200675</v>
      </c>
      <c r="B624" s="30">
        <f>'De la BASE'!B620</f>
        <v>13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0.00958870336</v>
      </c>
      <c r="F624" s="9">
        <f>IF('De la BASE'!F620&gt;0,'De la BASE'!F620,'De la BASE'!F620+0.001)</f>
        <v>2.84</v>
      </c>
      <c r="G624" s="15">
        <v>33695</v>
      </c>
    </row>
    <row r="625" spans="1:7" ht="12.75">
      <c r="A625" s="30" t="str">
        <f>'De la BASE'!A621</f>
        <v>200675</v>
      </c>
      <c r="B625" s="30">
        <f>'De la BASE'!B621</f>
        <v>13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0.00420147456</v>
      </c>
      <c r="F625" s="9">
        <f>IF('De la BASE'!F621&gt;0,'De la BASE'!F621,'De la BASE'!F621+0.001)</f>
        <v>2.28000000228</v>
      </c>
      <c r="G625" s="15">
        <v>33725</v>
      </c>
    </row>
    <row r="626" spans="1:7" ht="12.75">
      <c r="A626" s="30" t="str">
        <f>'De la BASE'!A622</f>
        <v>200675</v>
      </c>
      <c r="B626" s="30">
        <f>'De la BASE'!B622</f>
        <v>13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0.00761437392</v>
      </c>
      <c r="F626" s="9">
        <f>IF('De la BASE'!F622&gt;0,'De la BASE'!F622,'De la BASE'!F622+0.001)</f>
        <v>3.39000000339</v>
      </c>
      <c r="G626" s="15">
        <v>33756</v>
      </c>
    </row>
    <row r="627" spans="1:7" ht="12.75">
      <c r="A627" s="30" t="str">
        <f>'De la BASE'!A623</f>
        <v>200675</v>
      </c>
      <c r="B627" s="30">
        <f>'De la BASE'!B623</f>
        <v>13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0.01078476072</v>
      </c>
      <c r="F627" s="9">
        <f>IF('De la BASE'!F623&gt;0,'De la BASE'!F623,'De la BASE'!F623+0.001)</f>
        <v>1.83999999816</v>
      </c>
      <c r="G627" s="15">
        <v>33786</v>
      </c>
    </row>
    <row r="628" spans="1:7" ht="12.75">
      <c r="A628" s="30" t="str">
        <f>'De la BASE'!A624</f>
        <v>200675</v>
      </c>
      <c r="B628" s="30">
        <f>'De la BASE'!B624</f>
        <v>13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0.0061580673</v>
      </c>
      <c r="F628" s="9">
        <f>IF('De la BASE'!F624&gt;0,'De la BASE'!F624,'De la BASE'!F624+0.001)</f>
        <v>1.6499999983500002</v>
      </c>
      <c r="G628" s="15">
        <v>33817</v>
      </c>
    </row>
    <row r="629" spans="1:7" ht="12.75">
      <c r="A629" s="30" t="str">
        <f>'De la BASE'!A625</f>
        <v>200675</v>
      </c>
      <c r="B629" s="30">
        <f>'De la BASE'!B625</f>
        <v>13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0.0092485552</v>
      </c>
      <c r="F629" s="9">
        <f>IF('De la BASE'!F625&gt;0,'De la BASE'!F625,'De la BASE'!F625+0.001)</f>
        <v>1.6</v>
      </c>
      <c r="G629" s="15">
        <v>33848</v>
      </c>
    </row>
    <row r="630" spans="1:7" ht="12.75">
      <c r="A630" s="30" t="str">
        <f>'De la BASE'!A626</f>
        <v>200675</v>
      </c>
      <c r="B630" s="30">
        <f>'De la BASE'!B626</f>
        <v>13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0.01082651346</v>
      </c>
      <c r="F630" s="9">
        <f>IF('De la BASE'!F626&gt;0,'De la BASE'!F626,'De la BASE'!F626+0.001)</f>
        <v>3.77999999622</v>
      </c>
      <c r="G630" s="15">
        <v>33878</v>
      </c>
    </row>
    <row r="631" spans="1:7" ht="12.75">
      <c r="A631" s="30" t="str">
        <f>'De la BASE'!A627</f>
        <v>200675</v>
      </c>
      <c r="B631" s="30">
        <f>'De la BASE'!B627</f>
        <v>13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0.05367679488</v>
      </c>
      <c r="F631" s="9">
        <f>IF('De la BASE'!F627&gt;0,'De la BASE'!F627,'De la BASE'!F627+0.001)</f>
        <v>5.91</v>
      </c>
      <c r="G631" s="15">
        <v>33909</v>
      </c>
    </row>
    <row r="632" spans="1:7" ht="12.75">
      <c r="A632" s="30" t="str">
        <f>'De la BASE'!A628</f>
        <v>200675</v>
      </c>
      <c r="B632" s="30">
        <f>'De la BASE'!B628</f>
        <v>13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0.032942693</v>
      </c>
      <c r="F632" s="9">
        <f>IF('De la BASE'!F628&gt;0,'De la BASE'!F628,'De la BASE'!F628+0.001)</f>
        <v>6.999999992999999</v>
      </c>
      <c r="G632" s="15">
        <v>33939</v>
      </c>
    </row>
    <row r="633" spans="1:7" ht="12.75">
      <c r="A633" s="30" t="str">
        <f>'De la BASE'!A629</f>
        <v>200675</v>
      </c>
      <c r="B633" s="30">
        <f>'De la BASE'!B629</f>
        <v>13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0.03745473182</v>
      </c>
      <c r="F633" s="9">
        <f>IF('De la BASE'!F629&gt;0,'De la BASE'!F629,'De la BASE'!F629+0.001)</f>
        <v>3.6199999963800003</v>
      </c>
      <c r="G633" s="15">
        <v>33970</v>
      </c>
    </row>
    <row r="634" spans="1:7" ht="12.75">
      <c r="A634" s="30" t="str">
        <f>'De la BASE'!A630</f>
        <v>200675</v>
      </c>
      <c r="B634" s="30">
        <f>'De la BASE'!B630</f>
        <v>13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0.02220833388</v>
      </c>
      <c r="F634" s="9">
        <f>IF('De la BASE'!F630&gt;0,'De la BASE'!F630,'De la BASE'!F630+0.001)</f>
        <v>2.46</v>
      </c>
      <c r="G634" s="15">
        <v>34001</v>
      </c>
    </row>
    <row r="635" spans="1:7" ht="12.75">
      <c r="A635" s="30" t="str">
        <f>'De la BASE'!A631</f>
        <v>200675</v>
      </c>
      <c r="B635" s="30">
        <f>'De la BASE'!B631</f>
        <v>13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0.01911858394</v>
      </c>
      <c r="F635" s="9">
        <f>IF('De la BASE'!F631&gt;0,'De la BASE'!F631,'De la BASE'!F631+0.001)</f>
        <v>3.14000000314</v>
      </c>
      <c r="G635" s="15">
        <v>34029</v>
      </c>
    </row>
    <row r="636" spans="1:7" ht="12.75">
      <c r="A636" s="30" t="str">
        <f>'De la BASE'!A632</f>
        <v>200675</v>
      </c>
      <c r="B636" s="30">
        <f>'De la BASE'!B632</f>
        <v>13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0.02100000261</v>
      </c>
      <c r="F636" s="9">
        <f>IF('De la BASE'!F632&gt;0,'De la BASE'!F632,'De la BASE'!F632+0.001)</f>
        <v>6.73000001346</v>
      </c>
      <c r="G636" s="15">
        <v>34060</v>
      </c>
    </row>
    <row r="637" spans="1:7" ht="12.75">
      <c r="A637" s="30" t="str">
        <f>'De la BASE'!A633</f>
        <v>200675</v>
      </c>
      <c r="B637" s="30">
        <f>'De la BASE'!B633</f>
        <v>13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0.0400061599</v>
      </c>
      <c r="F637" s="9">
        <f>IF('De la BASE'!F633&gt;0,'De la BASE'!F633,'De la BASE'!F633+0.001)</f>
        <v>19.45999998054</v>
      </c>
      <c r="G637" s="15">
        <v>34090</v>
      </c>
    </row>
    <row r="638" spans="1:7" ht="12.75">
      <c r="A638" s="30" t="str">
        <f>'De la BASE'!A634</f>
        <v>200675</v>
      </c>
      <c r="B638" s="30">
        <f>'De la BASE'!B634</f>
        <v>13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0.02078071908</v>
      </c>
      <c r="F638" s="9">
        <f>IF('De la BASE'!F634&gt;0,'De la BASE'!F634,'De la BASE'!F634+0.001)</f>
        <v>4.92999999507</v>
      </c>
      <c r="G638" s="15">
        <v>34121</v>
      </c>
    </row>
    <row r="639" spans="1:7" ht="12.75">
      <c r="A639" s="30" t="str">
        <f>'De la BASE'!A635</f>
        <v>200675</v>
      </c>
      <c r="B639" s="30">
        <f>'De la BASE'!B635</f>
        <v>13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0.0233477124</v>
      </c>
      <c r="F639" s="9">
        <f>IF('De la BASE'!F635&gt;0,'De la BASE'!F635,'De la BASE'!F635+0.001)</f>
        <v>2.45999999754</v>
      </c>
      <c r="G639" s="15">
        <v>34151</v>
      </c>
    </row>
    <row r="640" spans="1:7" ht="12.75">
      <c r="A640" s="30" t="str">
        <f>'De la BASE'!A636</f>
        <v>200675</v>
      </c>
      <c r="B640" s="30">
        <f>'De la BASE'!B636</f>
        <v>13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0.021752838</v>
      </c>
      <c r="F640" s="9">
        <f>IF('De la BASE'!F636&gt;0,'De la BASE'!F636,'De la BASE'!F636+0.001)</f>
        <v>2.25</v>
      </c>
      <c r="G640" s="15">
        <v>34182</v>
      </c>
    </row>
    <row r="641" spans="1:7" ht="12.75">
      <c r="A641" s="30" t="str">
        <f>'De la BASE'!A637</f>
        <v>200675</v>
      </c>
      <c r="B641" s="30">
        <f>'De la BASE'!B637</f>
        <v>13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0.02345413386</v>
      </c>
      <c r="F641" s="9">
        <f>IF('De la BASE'!F637&gt;0,'De la BASE'!F637,'De la BASE'!F637+0.001)</f>
        <v>2.18</v>
      </c>
      <c r="G641" s="15">
        <v>34213</v>
      </c>
    </row>
    <row r="642" spans="1:7" ht="12.75">
      <c r="A642" s="30" t="str">
        <f>'De la BASE'!A638</f>
        <v>200675</v>
      </c>
      <c r="B642" s="30">
        <f>'De la BASE'!B638</f>
        <v>13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0.01922703584</v>
      </c>
      <c r="F642" s="9">
        <f>IF('De la BASE'!F638&gt;0,'De la BASE'!F638,'De la BASE'!F638+0.001)</f>
        <v>3.6800000073600003</v>
      </c>
      <c r="G642" s="15">
        <v>34243</v>
      </c>
    </row>
    <row r="643" spans="1:7" ht="12.75">
      <c r="A643" s="30" t="str">
        <f>'De la BASE'!A639</f>
        <v>200675</v>
      </c>
      <c r="B643" s="30">
        <f>'De la BASE'!B639</f>
        <v>13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0.02877637248</v>
      </c>
      <c r="F643" s="9">
        <f>IF('De la BASE'!F639&gt;0,'De la BASE'!F639,'De la BASE'!F639+0.001)</f>
        <v>4.9600000049599995</v>
      </c>
      <c r="G643" s="15">
        <v>34274</v>
      </c>
    </row>
    <row r="644" spans="1:7" ht="12.75">
      <c r="A644" s="30" t="str">
        <f>'De la BASE'!A640</f>
        <v>200675</v>
      </c>
      <c r="B644" s="30">
        <f>'De la BASE'!B640</f>
        <v>13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0.0319999988</v>
      </c>
      <c r="F644" s="9">
        <f>IF('De la BASE'!F640&gt;0,'De la BASE'!F640,'De la BASE'!F640+0.001)</f>
        <v>4.84</v>
      </c>
      <c r="G644" s="15">
        <v>34304</v>
      </c>
    </row>
    <row r="645" spans="1:7" ht="12.75">
      <c r="A645" s="30" t="str">
        <f>'De la BASE'!A641</f>
        <v>200675</v>
      </c>
      <c r="B645" s="30">
        <f>'De la BASE'!B641</f>
        <v>13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0.05491755942</v>
      </c>
      <c r="F645" s="9">
        <f>IF('De la BASE'!F641&gt;0,'De la BASE'!F641,'De la BASE'!F641+0.001)</f>
        <v>11.579999988420001</v>
      </c>
      <c r="G645" s="15">
        <v>34335</v>
      </c>
    </row>
    <row r="646" spans="1:7" ht="12.75">
      <c r="A646" s="30" t="str">
        <f>'De la BASE'!A642</f>
        <v>200675</v>
      </c>
      <c r="B646" s="30">
        <f>'De la BASE'!B642</f>
        <v>13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0.03700707916</v>
      </c>
      <c r="F646" s="9">
        <f>IF('De la BASE'!F642&gt;0,'De la BASE'!F642,'De la BASE'!F642+0.001)</f>
        <v>6.28</v>
      </c>
      <c r="G646" s="15">
        <v>34366</v>
      </c>
    </row>
    <row r="647" spans="1:7" ht="12.75">
      <c r="A647" s="30" t="str">
        <f>'De la BASE'!A643</f>
        <v>200675</v>
      </c>
      <c r="B647" s="30">
        <f>'De la BASE'!B643</f>
        <v>13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0.06521593533</v>
      </c>
      <c r="F647" s="9">
        <f>IF('De la BASE'!F643&gt;0,'De la BASE'!F643,'De la BASE'!F643+0.001)</f>
        <v>7.06999998586</v>
      </c>
      <c r="G647" s="15">
        <v>34394</v>
      </c>
    </row>
    <row r="648" spans="1:7" ht="12.75">
      <c r="A648" s="30" t="str">
        <f>'De la BASE'!A644</f>
        <v>200675</v>
      </c>
      <c r="B648" s="30">
        <f>'De la BASE'!B644</f>
        <v>13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0.03970834125</v>
      </c>
      <c r="F648" s="9">
        <f>IF('De la BASE'!F644&gt;0,'De la BASE'!F644,'De la BASE'!F644+0.001)</f>
        <v>3.75000000375</v>
      </c>
      <c r="G648" s="15">
        <v>34425</v>
      </c>
    </row>
    <row r="649" spans="1:7" ht="12.75">
      <c r="A649" s="30" t="str">
        <f>'De la BASE'!A645</f>
        <v>200675</v>
      </c>
      <c r="B649" s="30">
        <f>'De la BASE'!B645</f>
        <v>13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0.01853025076</v>
      </c>
      <c r="F649" s="9">
        <f>IF('De la BASE'!F645&gt;0,'De la BASE'!F645,'De la BASE'!F645+0.001)</f>
        <v>6.52000000652</v>
      </c>
      <c r="G649" s="15">
        <v>34455</v>
      </c>
    </row>
    <row r="650" spans="1:7" ht="12.75">
      <c r="A650" s="30" t="str">
        <f>'De la BASE'!A646</f>
        <v>200675</v>
      </c>
      <c r="B650" s="30">
        <f>'De la BASE'!B646</f>
        <v>13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0.025212362</v>
      </c>
      <c r="F650" s="9">
        <f>IF('De la BASE'!F646&gt;0,'De la BASE'!F646,'De la BASE'!F646+0.001)</f>
        <v>3.1000000031</v>
      </c>
      <c r="G650" s="15">
        <v>34486</v>
      </c>
    </row>
    <row r="651" spans="1:7" ht="12.75">
      <c r="A651" s="30" t="str">
        <f>'De la BASE'!A647</f>
        <v>200675</v>
      </c>
      <c r="B651" s="30">
        <f>'De la BASE'!B647</f>
        <v>13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0.0261356833</v>
      </c>
      <c r="F651" s="9">
        <f>IF('De la BASE'!F647&gt;0,'De la BASE'!F647,'De la BASE'!F647+0.001)</f>
        <v>2.6499999973499997</v>
      </c>
      <c r="G651" s="15">
        <v>34516</v>
      </c>
    </row>
    <row r="652" spans="1:7" ht="12.75">
      <c r="A652" s="30" t="str">
        <f>'De la BASE'!A648</f>
        <v>200675</v>
      </c>
      <c r="B652" s="30">
        <f>'De la BASE'!B648</f>
        <v>13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0.03028037292</v>
      </c>
      <c r="F652" s="9">
        <f>IF('De la BASE'!F648&gt;0,'De la BASE'!F648,'De la BASE'!F648+0.001)</f>
        <v>2.52</v>
      </c>
      <c r="G652" s="15">
        <v>34547</v>
      </c>
    </row>
    <row r="653" spans="1:7" ht="12.75">
      <c r="A653" s="30" t="str">
        <f>'De la BASE'!A649</f>
        <v>200675</v>
      </c>
      <c r="B653" s="30">
        <f>'De la BASE'!B649</f>
        <v>13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0.01792307764</v>
      </c>
      <c r="F653" s="9">
        <f>IF('De la BASE'!F649&gt;0,'De la BASE'!F649,'De la BASE'!F649+0.001)</f>
        <v>2.32999999534</v>
      </c>
      <c r="G653" s="15">
        <v>34578</v>
      </c>
    </row>
    <row r="654" spans="1:7" ht="12.75">
      <c r="A654" s="30" t="str">
        <f>'De la BASE'!A650</f>
        <v>200675</v>
      </c>
      <c r="B654" s="30">
        <f>'De la BASE'!B650</f>
        <v>13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0.004627124</v>
      </c>
      <c r="F654" s="9">
        <f>IF('De la BASE'!F650&gt;0,'De la BASE'!F650,'De la BASE'!F650+0.001)</f>
        <v>2.31999999536</v>
      </c>
      <c r="G654" s="15">
        <v>34608</v>
      </c>
    </row>
    <row r="655" spans="1:7" ht="12.75">
      <c r="A655" s="30" t="str">
        <f>'De la BASE'!A651</f>
        <v>200675</v>
      </c>
      <c r="B655" s="30">
        <f>'De la BASE'!B651</f>
        <v>13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0.01069364862</v>
      </c>
      <c r="F655" s="9">
        <f>IF('De la BASE'!F651&gt;0,'De la BASE'!F651,'De la BASE'!F651+0.001)</f>
        <v>4.97999999004</v>
      </c>
      <c r="G655" s="15">
        <v>34639</v>
      </c>
    </row>
    <row r="656" spans="1:7" ht="12.75">
      <c r="A656" s="30" t="str">
        <f>'De la BASE'!A652</f>
        <v>200675</v>
      </c>
      <c r="B656" s="30">
        <f>'De la BASE'!B652</f>
        <v>13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0.0119372373</v>
      </c>
      <c r="F656" s="9">
        <f>IF('De la BASE'!F652&gt;0,'De la BASE'!F652,'De la BASE'!F652+0.001)</f>
        <v>3.17000000634</v>
      </c>
      <c r="G656" s="15">
        <v>34669</v>
      </c>
    </row>
    <row r="657" spans="1:7" ht="12.75">
      <c r="A657" s="30" t="str">
        <f>'De la BASE'!A653</f>
        <v>200675</v>
      </c>
      <c r="B657" s="30">
        <f>'De la BASE'!B653</f>
        <v>13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0.02337568494</v>
      </c>
      <c r="F657" s="9">
        <f>IF('De la BASE'!F653&gt;0,'De la BASE'!F653,'De la BASE'!F653+0.001)</f>
        <v>5.42</v>
      </c>
      <c r="G657" s="15">
        <v>34700</v>
      </c>
    </row>
    <row r="658" spans="1:7" ht="12.75">
      <c r="A658" s="30" t="str">
        <f>'De la BASE'!A654</f>
        <v>200675</v>
      </c>
      <c r="B658" s="30">
        <f>'De la BASE'!B654</f>
        <v>13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0.03192261884</v>
      </c>
      <c r="F658" s="9">
        <f>IF('De la BASE'!F654&gt;0,'De la BASE'!F654,'De la BASE'!F654+0.001)</f>
        <v>8.12</v>
      </c>
      <c r="G658" s="15">
        <v>34731</v>
      </c>
    </row>
    <row r="659" spans="1:7" ht="12.75">
      <c r="A659" s="30" t="str">
        <f>'De la BASE'!A655</f>
        <v>200675</v>
      </c>
      <c r="B659" s="30">
        <f>'De la BASE'!B655</f>
        <v>13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0.03987218172</v>
      </c>
      <c r="F659" s="9">
        <f>IF('De la BASE'!F655&gt;0,'De la BASE'!F655,'De la BASE'!F655+0.001)</f>
        <v>6.019999993979999</v>
      </c>
      <c r="G659" s="15">
        <v>34759</v>
      </c>
    </row>
    <row r="660" spans="1:7" ht="12.75">
      <c r="A660" s="30" t="str">
        <f>'De la BASE'!A656</f>
        <v>200675</v>
      </c>
      <c r="B660" s="30">
        <f>'De la BASE'!B656</f>
        <v>13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0.01799700973</v>
      </c>
      <c r="F660" s="9">
        <f>IF('De la BASE'!F656&gt;0,'De la BASE'!F656,'De la BASE'!F656+0.001)</f>
        <v>3.0100000030100005</v>
      </c>
      <c r="G660" s="15">
        <v>34790</v>
      </c>
    </row>
    <row r="661" spans="1:7" ht="12.75">
      <c r="A661" s="30" t="str">
        <f>'De la BASE'!A657</f>
        <v>200675</v>
      </c>
      <c r="B661" s="30">
        <f>'De la BASE'!B657</f>
        <v>13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0.01745185302</v>
      </c>
      <c r="F661" s="9">
        <f>IF('De la BASE'!F657&gt;0,'De la BASE'!F657,'De la BASE'!F657+0.001)</f>
        <v>3.42000000342</v>
      </c>
      <c r="G661" s="15">
        <v>34820</v>
      </c>
    </row>
    <row r="662" spans="1:7" ht="12.75">
      <c r="A662" s="30" t="str">
        <f>'De la BASE'!A658</f>
        <v>200675</v>
      </c>
      <c r="B662" s="30">
        <f>'De la BASE'!B658</f>
        <v>13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0.01524609854</v>
      </c>
      <c r="F662" s="9">
        <f>IF('De la BASE'!F658&gt;0,'De la BASE'!F658,'De la BASE'!F658+0.001)</f>
        <v>2.5399999974600003</v>
      </c>
      <c r="G662" s="15">
        <v>34851</v>
      </c>
    </row>
    <row r="663" spans="1:7" ht="12.75">
      <c r="A663" s="30" t="str">
        <f>'De la BASE'!A659</f>
        <v>200675</v>
      </c>
      <c r="B663" s="30">
        <f>'De la BASE'!B659</f>
        <v>13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0.02568127198</v>
      </c>
      <c r="F663" s="9">
        <f>IF('De la BASE'!F659&gt;0,'De la BASE'!F659,'De la BASE'!F659+0.001)</f>
        <v>2.5399999974599994</v>
      </c>
      <c r="G663" s="15">
        <v>34881</v>
      </c>
    </row>
    <row r="664" spans="1:7" ht="12.75">
      <c r="A664" s="30" t="str">
        <f>'De la BASE'!A660</f>
        <v>200675</v>
      </c>
      <c r="B664" s="30">
        <f>'De la BASE'!B660</f>
        <v>13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0.02552083415</v>
      </c>
      <c r="F664" s="9">
        <f>IF('De la BASE'!F660&gt;0,'De la BASE'!F660,'De la BASE'!F660+0.001)</f>
        <v>2.45</v>
      </c>
      <c r="G664" s="15">
        <v>34912</v>
      </c>
    </row>
    <row r="665" spans="1:7" ht="12.75">
      <c r="A665" s="30" t="str">
        <f>'De la BASE'!A661</f>
        <v>200675</v>
      </c>
      <c r="B665" s="30">
        <f>'De la BASE'!B661</f>
        <v>13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0.0110130108</v>
      </c>
      <c r="F665" s="9">
        <f>IF('De la BASE'!F661&gt;0,'De la BASE'!F661,'De la BASE'!F661+0.001)</f>
        <v>2.3700000023700003</v>
      </c>
      <c r="G665" s="15">
        <v>34943</v>
      </c>
    </row>
    <row r="666" spans="1:7" ht="12.75">
      <c r="A666" s="30" t="str">
        <f>'De la BASE'!A662</f>
        <v>200675</v>
      </c>
      <c r="B666" s="30">
        <f>'De la BASE'!B662</f>
        <v>13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0.014972478</v>
      </c>
      <c r="F666" s="9">
        <f>IF('De la BASE'!F662&gt;0,'De la BASE'!F662,'De la BASE'!F662+0.001)</f>
        <v>2.0400000020399998</v>
      </c>
      <c r="G666" s="15">
        <v>34973</v>
      </c>
    </row>
    <row r="667" spans="1:7" ht="12.75">
      <c r="A667" s="30" t="str">
        <f>'De la BASE'!A663</f>
        <v>200675</v>
      </c>
      <c r="B667" s="30">
        <f>'De la BASE'!B663</f>
        <v>13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0.00524654334</v>
      </c>
      <c r="F667" s="9">
        <f>IF('De la BASE'!F663&gt;0,'De la BASE'!F663,'De la BASE'!F663+0.001)</f>
        <v>2.0699999979299997</v>
      </c>
      <c r="G667" s="15">
        <v>35004</v>
      </c>
    </row>
    <row r="668" spans="1:7" ht="12.75">
      <c r="A668" s="30" t="str">
        <f>'De la BASE'!A664</f>
        <v>200675</v>
      </c>
      <c r="B668" s="30">
        <f>'De la BASE'!B664</f>
        <v>13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0.0243391897</v>
      </c>
      <c r="F668" s="9">
        <f>IF('De la BASE'!F664&gt;0,'De la BASE'!F664,'De la BASE'!F664+0.001)</f>
        <v>4.54</v>
      </c>
      <c r="G668" s="15">
        <v>35034</v>
      </c>
    </row>
    <row r="669" spans="1:7" ht="12.75">
      <c r="A669" s="30" t="str">
        <f>'De la BASE'!A665</f>
        <v>200675</v>
      </c>
      <c r="B669" s="30">
        <f>'De la BASE'!B665</f>
        <v>13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0.06261011694</v>
      </c>
      <c r="F669" s="9">
        <f>IF('De la BASE'!F665&gt;0,'De la BASE'!F665,'De la BASE'!F665+0.001)</f>
        <v>18.69000001869</v>
      </c>
      <c r="G669" s="15">
        <v>35065</v>
      </c>
    </row>
    <row r="670" spans="1:7" ht="12.75">
      <c r="A670" s="30" t="str">
        <f>'De la BASE'!A666</f>
        <v>200675</v>
      </c>
      <c r="B670" s="30">
        <f>'De la BASE'!B666</f>
        <v>13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0.07372438398</v>
      </c>
      <c r="F670" s="9">
        <f>IF('De la BASE'!F666&gt;0,'De la BASE'!F666,'De la BASE'!F666+0.001)</f>
        <v>10.53</v>
      </c>
      <c r="G670" s="15">
        <v>35096</v>
      </c>
    </row>
    <row r="671" spans="1:7" ht="12.75">
      <c r="A671" s="30" t="str">
        <f>'De la BASE'!A667</f>
        <v>200675</v>
      </c>
      <c r="B671" s="30">
        <f>'De la BASE'!B667</f>
        <v>13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0.05594262376</v>
      </c>
      <c r="F671" s="9">
        <f>IF('De la BASE'!F667&gt;0,'De la BASE'!F667,'De la BASE'!F667+0.001)</f>
        <v>7.76000000776</v>
      </c>
      <c r="G671" s="15">
        <v>35125</v>
      </c>
    </row>
    <row r="672" spans="1:7" ht="12.75">
      <c r="A672" s="30" t="str">
        <f>'De la BASE'!A668</f>
        <v>200675</v>
      </c>
      <c r="B672" s="30">
        <f>'De la BASE'!B668</f>
        <v>13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0.09876101455</v>
      </c>
      <c r="F672" s="9">
        <f>IF('De la BASE'!F668&gt;0,'De la BASE'!F668,'De la BASE'!F668+0.001)</f>
        <v>14.150000028299997</v>
      </c>
      <c r="G672" s="15">
        <v>35156</v>
      </c>
    </row>
    <row r="673" spans="1:7" ht="12.75">
      <c r="A673" s="30" t="str">
        <f>'De la BASE'!A669</f>
        <v>200675</v>
      </c>
      <c r="B673" s="30">
        <f>'De la BASE'!B669</f>
        <v>13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0.056171325</v>
      </c>
      <c r="F673" s="9">
        <f>IF('De la BASE'!F669&gt;0,'De la BASE'!F669,'De la BASE'!F669+0.001)</f>
        <v>10.5</v>
      </c>
      <c r="G673" s="15">
        <v>35186</v>
      </c>
    </row>
    <row r="674" spans="1:7" ht="12.75">
      <c r="A674" s="30" t="str">
        <f>'De la BASE'!A670</f>
        <v>200675</v>
      </c>
      <c r="B674" s="30">
        <f>'De la BASE'!B670</f>
        <v>13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0.03198025575</v>
      </c>
      <c r="F674" s="9">
        <f>IF('De la BASE'!F670&gt;0,'De la BASE'!F670,'De la BASE'!F670+0.001)</f>
        <v>3.3500000033500004</v>
      </c>
      <c r="G674" s="15">
        <v>35217</v>
      </c>
    </row>
    <row r="675" spans="1:7" ht="12.75">
      <c r="A675" s="30" t="str">
        <f>'De la BASE'!A671</f>
        <v>200675</v>
      </c>
      <c r="B675" s="30">
        <f>'De la BASE'!B671</f>
        <v>13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0.0243865526</v>
      </c>
      <c r="F675" s="9">
        <f>IF('De la BASE'!F671&gt;0,'De la BASE'!F671,'De la BASE'!F671+0.001)</f>
        <v>2.35999999764</v>
      </c>
      <c r="G675" s="15">
        <v>35247</v>
      </c>
    </row>
    <row r="676" spans="1:7" ht="12.75">
      <c r="A676" s="30" t="str">
        <f>'De la BASE'!A672</f>
        <v>200675</v>
      </c>
      <c r="B676" s="30">
        <f>'De la BASE'!B672</f>
        <v>13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0.02490309954</v>
      </c>
      <c r="F676" s="9">
        <f>IF('De la BASE'!F672&gt;0,'De la BASE'!F672,'De la BASE'!F672+0.001)</f>
        <v>2.57000000257</v>
      </c>
      <c r="G676" s="15">
        <v>35278</v>
      </c>
    </row>
    <row r="677" spans="1:7" ht="12.75">
      <c r="A677" s="30" t="str">
        <f>'De la BASE'!A673</f>
        <v>200675</v>
      </c>
      <c r="B677" s="30">
        <f>'De la BASE'!B673</f>
        <v>13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0.0261043119</v>
      </c>
      <c r="F677" s="9">
        <f>IF('De la BASE'!F673&gt;0,'De la BASE'!F673,'De la BASE'!F673+0.001)</f>
        <v>3.2699999934600004</v>
      </c>
      <c r="G677" s="15">
        <v>35309</v>
      </c>
    </row>
    <row r="678" spans="1:7" ht="12.75">
      <c r="A678" s="30" t="str">
        <f>'De la BASE'!A674</f>
        <v>200675</v>
      </c>
      <c r="B678" s="30">
        <f>'De la BASE'!B674</f>
        <v>13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0.02018823664</v>
      </c>
      <c r="F678" s="9">
        <f>IF('De la BASE'!F674&gt;0,'De la BASE'!F674,'De la BASE'!F674+0.001)</f>
        <v>2.8600000028599997</v>
      </c>
      <c r="G678" s="15">
        <v>35339</v>
      </c>
    </row>
    <row r="679" spans="1:7" ht="12.75">
      <c r="A679" s="30" t="str">
        <f>'De la BASE'!A675</f>
        <v>200675</v>
      </c>
      <c r="B679" s="30">
        <f>'De la BASE'!B675</f>
        <v>13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0.00969815379</v>
      </c>
      <c r="F679" s="9">
        <f>IF('De la BASE'!F675&gt;0,'De la BASE'!F675,'De la BASE'!F675+0.001)</f>
        <v>3.47</v>
      </c>
      <c r="G679" s="15">
        <v>35370</v>
      </c>
    </row>
    <row r="680" spans="1:7" ht="12.75">
      <c r="A680" s="30" t="str">
        <f>'De la BASE'!A676</f>
        <v>200675</v>
      </c>
      <c r="B680" s="30">
        <f>'De la BASE'!B676</f>
        <v>13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0.04019949424</v>
      </c>
      <c r="F680" s="9">
        <f>IF('De la BASE'!F676&gt;0,'De la BASE'!F676,'De la BASE'!F676+0.001)</f>
        <v>9.439999990559999</v>
      </c>
      <c r="G680" s="15">
        <v>35400</v>
      </c>
    </row>
    <row r="681" spans="1:7" ht="12.75">
      <c r="A681" s="30" t="str">
        <f>'De la BASE'!A677</f>
        <v>200675</v>
      </c>
      <c r="B681" s="30">
        <f>'De la BASE'!B677</f>
        <v>13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0.13363581</v>
      </c>
      <c r="F681" s="9">
        <f>IF('De la BASE'!F677&gt;0,'De la BASE'!F677,'De la BASE'!F677+0.001)</f>
        <v>20.91</v>
      </c>
      <c r="G681" s="15">
        <v>35431</v>
      </c>
    </row>
    <row r="682" spans="1:7" ht="12.75">
      <c r="A682" s="30" t="str">
        <f>'De la BASE'!A678</f>
        <v>200675</v>
      </c>
      <c r="B682" s="30">
        <f>'De la BASE'!B678</f>
        <v>13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0.06652351018</v>
      </c>
      <c r="F682" s="9">
        <f>IF('De la BASE'!F678&gt;0,'De la BASE'!F678,'De la BASE'!F678+0.001)</f>
        <v>6.73999999326</v>
      </c>
      <c r="G682" s="15">
        <v>35462</v>
      </c>
    </row>
    <row r="683" spans="1:7" ht="12.75">
      <c r="A683" s="30" t="str">
        <f>'De la BASE'!A679</f>
        <v>200675</v>
      </c>
      <c r="B683" s="30">
        <f>'De la BASE'!B679</f>
        <v>13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0.04227277676</v>
      </c>
      <c r="F683" s="9">
        <f>IF('De la BASE'!F679&gt;0,'De la BASE'!F679,'De la BASE'!F679+0.001)</f>
        <v>4.28</v>
      </c>
      <c r="G683" s="15">
        <v>35490</v>
      </c>
    </row>
    <row r="684" spans="1:7" ht="12.75">
      <c r="A684" s="30" t="str">
        <f>'De la BASE'!A680</f>
        <v>200675</v>
      </c>
      <c r="B684" s="30">
        <f>'De la BASE'!B680</f>
        <v>13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0.01919557668</v>
      </c>
      <c r="F684" s="9">
        <f>IF('De la BASE'!F680&gt;0,'De la BASE'!F680,'De la BASE'!F680+0.001)</f>
        <v>3.39</v>
      </c>
      <c r="G684" s="15">
        <v>35521</v>
      </c>
    </row>
    <row r="685" spans="1:7" ht="12.75">
      <c r="A685" s="30" t="str">
        <f>'De la BASE'!A681</f>
        <v>200675</v>
      </c>
      <c r="B685" s="30">
        <f>'De la BASE'!B681</f>
        <v>13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0.01450927756</v>
      </c>
      <c r="F685" s="9">
        <f>IF('De la BASE'!F681&gt;0,'De la BASE'!F681,'De la BASE'!F681+0.001)</f>
        <v>3.47</v>
      </c>
      <c r="G685" s="15">
        <v>35551</v>
      </c>
    </row>
    <row r="686" spans="1:7" ht="12.75">
      <c r="A686" s="30" t="str">
        <f>'De la BASE'!A682</f>
        <v>200675</v>
      </c>
      <c r="B686" s="30">
        <f>'De la BASE'!B682</f>
        <v>13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0.02709605022</v>
      </c>
      <c r="F686" s="9">
        <f>IF('De la BASE'!F682&gt;0,'De la BASE'!F682,'De la BASE'!F682+0.001)</f>
        <v>4.01999999598</v>
      </c>
      <c r="G686" s="15">
        <v>35582</v>
      </c>
    </row>
    <row r="687" spans="1:7" ht="12.75">
      <c r="A687" s="30" t="str">
        <f>'De la BASE'!A683</f>
        <v>200675</v>
      </c>
      <c r="B687" s="30">
        <f>'De la BASE'!B683</f>
        <v>13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0.01577824579</v>
      </c>
      <c r="F687" s="9">
        <f>IF('De la BASE'!F683&gt;0,'De la BASE'!F683,'De la BASE'!F683+0.001)</f>
        <v>2.62999999737</v>
      </c>
      <c r="G687" s="15">
        <v>35612</v>
      </c>
    </row>
    <row r="688" spans="1:7" ht="12.75">
      <c r="A688" s="30" t="str">
        <f>'De la BASE'!A684</f>
        <v>200675</v>
      </c>
      <c r="B688" s="30">
        <f>'De la BASE'!B684</f>
        <v>13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0.01710375072</v>
      </c>
      <c r="F688" s="9">
        <f>IF('De la BASE'!F684&gt;0,'De la BASE'!F684,'De la BASE'!F684+0.001)</f>
        <v>2.40999999759</v>
      </c>
      <c r="G688" s="15">
        <v>35643</v>
      </c>
    </row>
    <row r="689" spans="1:7" ht="12.75">
      <c r="A689" s="30" t="str">
        <f>'De la BASE'!A685</f>
        <v>200675</v>
      </c>
      <c r="B689" s="30">
        <f>'De la BASE'!B685</f>
        <v>13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0.01756978734</v>
      </c>
      <c r="F689" s="9">
        <f>IF('De la BASE'!F685&gt;0,'De la BASE'!F685,'De la BASE'!F685+0.001)</f>
        <v>2.1399999978600004</v>
      </c>
      <c r="G689" s="15">
        <v>35674</v>
      </c>
    </row>
    <row r="690" spans="1:7" ht="12.75">
      <c r="A690" s="30" t="str">
        <f>'De la BASE'!A686</f>
        <v>200675</v>
      </c>
      <c r="B690" s="30">
        <f>'De la BASE'!B686</f>
        <v>13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0.00758314062</v>
      </c>
      <c r="F690" s="9">
        <f>IF('De la BASE'!F686&gt;0,'De la BASE'!F686,'De la BASE'!F686+0.001)</f>
        <v>2.49000000249</v>
      </c>
      <c r="G690" s="15">
        <v>35704</v>
      </c>
    </row>
    <row r="691" spans="1:7" ht="12.75">
      <c r="A691" s="30" t="str">
        <f>'De la BASE'!A687</f>
        <v>200675</v>
      </c>
      <c r="B691" s="30">
        <f>'De la BASE'!B687</f>
        <v>13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0.0471989316</v>
      </c>
      <c r="F691" s="9">
        <f>IF('De la BASE'!F687&gt;0,'De la BASE'!F687,'De la BASE'!F687+0.001)</f>
        <v>11.1000000111</v>
      </c>
      <c r="G691" s="15">
        <v>35735</v>
      </c>
    </row>
    <row r="692" spans="1:7" ht="12.75">
      <c r="A692" s="30" t="str">
        <f>'De la BASE'!A688</f>
        <v>200675</v>
      </c>
      <c r="B692" s="30">
        <f>'De la BASE'!B688</f>
        <v>13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0.32098740696</v>
      </c>
      <c r="F692" s="9">
        <f>IF('De la BASE'!F688&gt;0,'De la BASE'!F688,'De la BASE'!F688+0.001)</f>
        <v>50.94</v>
      </c>
      <c r="G692" s="15">
        <v>35765</v>
      </c>
    </row>
    <row r="693" spans="1:7" ht="12.75">
      <c r="A693" s="30" t="str">
        <f>'De la BASE'!A689</f>
        <v>200675</v>
      </c>
      <c r="B693" s="30">
        <f>'De la BASE'!B689</f>
        <v>13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0.23304011675</v>
      </c>
      <c r="F693" s="9">
        <f>IF('De la BASE'!F689&gt;0,'De la BASE'!F689,'De la BASE'!F689+0.001)</f>
        <v>29.04999997095</v>
      </c>
      <c r="G693" s="15">
        <v>35796</v>
      </c>
    </row>
    <row r="694" spans="1:7" ht="12.75">
      <c r="A694" s="30" t="str">
        <f>'De la BASE'!A690</f>
        <v>200675</v>
      </c>
      <c r="B694" s="30">
        <f>'De la BASE'!B690</f>
        <v>13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0.06756267319</v>
      </c>
      <c r="F694" s="9">
        <f>IF('De la BASE'!F690&gt;0,'De la BASE'!F690,'De la BASE'!F690+0.001)</f>
        <v>7.090000014179999</v>
      </c>
      <c r="G694" s="15">
        <v>35827</v>
      </c>
    </row>
    <row r="695" spans="1:7" ht="12.75">
      <c r="A695" s="30" t="str">
        <f>'De la BASE'!A691</f>
        <v>200675</v>
      </c>
      <c r="B695" s="30">
        <f>'De la BASE'!B691</f>
        <v>13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0.04004382565</v>
      </c>
      <c r="F695" s="9">
        <f>IF('De la BASE'!F691&gt;0,'De la BASE'!F691,'De la BASE'!F691+0.001)</f>
        <v>4.670000004669999</v>
      </c>
      <c r="G695" s="15">
        <v>35855</v>
      </c>
    </row>
    <row r="696" spans="1:7" ht="12.75">
      <c r="A696" s="30" t="str">
        <f>'De la BASE'!A692</f>
        <v>200675</v>
      </c>
      <c r="B696" s="30">
        <f>'De la BASE'!B692</f>
        <v>13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0.02876647878</v>
      </c>
      <c r="F696" s="9">
        <f>IF('De la BASE'!F692&gt;0,'De la BASE'!F692,'De la BASE'!F692+0.001)</f>
        <v>6.1100000122199996</v>
      </c>
      <c r="G696" s="15">
        <v>35886</v>
      </c>
    </row>
    <row r="697" spans="1:7" ht="12.75">
      <c r="A697" s="30" t="str">
        <f>'De la BASE'!A693</f>
        <v>200675</v>
      </c>
      <c r="B697" s="30">
        <f>'De la BASE'!B693</f>
        <v>13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0.03799910364</v>
      </c>
      <c r="F697" s="9">
        <f>IF('De la BASE'!F693&gt;0,'De la BASE'!F693,'De la BASE'!F693+0.001)</f>
        <v>8.22000000822</v>
      </c>
      <c r="G697" s="15">
        <v>35916</v>
      </c>
    </row>
    <row r="698" spans="1:7" ht="12.75">
      <c r="A698" s="30" t="str">
        <f>'De la BASE'!A694</f>
        <v>200675</v>
      </c>
      <c r="B698" s="30">
        <f>'De la BASE'!B694</f>
        <v>13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0.050902084</v>
      </c>
      <c r="F698" s="9">
        <f>IF('De la BASE'!F694&gt;0,'De la BASE'!F694,'De la BASE'!F694+0.001)</f>
        <v>5.91999999408</v>
      </c>
      <c r="G698" s="15">
        <v>35947</v>
      </c>
    </row>
    <row r="699" spans="1:7" ht="12.75">
      <c r="A699" s="30" t="str">
        <f>'De la BASE'!A695</f>
        <v>200675</v>
      </c>
      <c r="B699" s="30">
        <f>'De la BASE'!B695</f>
        <v>13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0.03285846568</v>
      </c>
      <c r="F699" s="9">
        <f>IF('De la BASE'!F695&gt;0,'De la BASE'!F695,'De la BASE'!F695+0.001)</f>
        <v>2.9600000029599998</v>
      </c>
      <c r="G699" s="15">
        <v>35977</v>
      </c>
    </row>
    <row r="700" spans="1:7" ht="12.75">
      <c r="A700" s="30" t="str">
        <f>'De la BASE'!A696</f>
        <v>200675</v>
      </c>
      <c r="B700" s="30">
        <f>'De la BASE'!B696</f>
        <v>13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0.02421052742</v>
      </c>
      <c r="F700" s="9">
        <f>IF('De la BASE'!F696&gt;0,'De la BASE'!F696,'De la BASE'!F696+0.001)</f>
        <v>2.4099999975899995</v>
      </c>
      <c r="G700" s="15">
        <v>36008</v>
      </c>
    </row>
    <row r="701" spans="1:7" ht="12.75">
      <c r="A701" s="30" t="str">
        <f>'De la BASE'!A697</f>
        <v>200675</v>
      </c>
      <c r="B701" s="30">
        <f>'De la BASE'!B697</f>
        <v>13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0.00741164116</v>
      </c>
      <c r="F701" s="9">
        <f>IF('De la BASE'!F697&gt;0,'De la BASE'!F697,'De la BASE'!F697+0.001)</f>
        <v>1.54</v>
      </c>
      <c r="G701" s="15">
        <v>36039</v>
      </c>
    </row>
    <row r="702" spans="1:7" ht="12.75">
      <c r="A702" s="30" t="str">
        <f>'De la BASE'!A698</f>
        <v>200675</v>
      </c>
      <c r="B702" s="30">
        <f>'De la BASE'!B698</f>
        <v>13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0.01128025409</v>
      </c>
      <c r="F702" s="9">
        <f>IF('De la BASE'!F698&gt;0,'De la BASE'!F698,'De la BASE'!F698+0.001)</f>
        <v>1.60999999839</v>
      </c>
      <c r="G702" s="15">
        <v>36069</v>
      </c>
    </row>
    <row r="703" spans="1:7" ht="12.75">
      <c r="A703" s="30" t="str">
        <f>'De la BASE'!A699</f>
        <v>200675</v>
      </c>
      <c r="B703" s="30">
        <f>'De la BASE'!B699</f>
        <v>13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0.00657168336</v>
      </c>
      <c r="F703" s="9">
        <f>IF('De la BASE'!F699&gt;0,'De la BASE'!F699,'De la BASE'!F699+0.001)</f>
        <v>1.6399999983600002</v>
      </c>
      <c r="G703" s="15">
        <v>36100</v>
      </c>
    </row>
    <row r="704" spans="1:7" ht="12.75">
      <c r="A704" s="30" t="str">
        <f>'De la BASE'!A700</f>
        <v>200675</v>
      </c>
      <c r="B704" s="30">
        <f>'De la BASE'!B700</f>
        <v>13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0.00443480913</v>
      </c>
      <c r="F704" s="9">
        <f>IF('De la BASE'!F700&gt;0,'De la BASE'!F700,'De la BASE'!F700+0.001)</f>
        <v>1.79</v>
      </c>
      <c r="G704" s="15">
        <v>36130</v>
      </c>
    </row>
    <row r="705" spans="1:7" ht="12.75">
      <c r="A705" s="30" t="str">
        <f>'De la BASE'!A701</f>
        <v>200675</v>
      </c>
      <c r="B705" s="30">
        <f>'De la BASE'!B701</f>
        <v>13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0.00649641655</v>
      </c>
      <c r="F705" s="9">
        <f>IF('De la BASE'!F701&gt;0,'De la BASE'!F701,'De la BASE'!F701+0.001)</f>
        <v>2.2100000022099997</v>
      </c>
      <c r="G705" s="15">
        <v>36161</v>
      </c>
    </row>
    <row r="706" spans="1:7" ht="12.75">
      <c r="A706" s="30" t="str">
        <f>'De la BASE'!A702</f>
        <v>200675</v>
      </c>
      <c r="B706" s="30">
        <f>'De la BASE'!B702</f>
        <v>13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0.0069177992</v>
      </c>
      <c r="F706" s="9">
        <f>IF('De la BASE'!F702&gt;0,'De la BASE'!F702,'De la BASE'!F702+0.001)</f>
        <v>2.6000000052</v>
      </c>
      <c r="G706" s="15">
        <v>36192</v>
      </c>
    </row>
    <row r="707" spans="1:7" ht="12.75">
      <c r="A707" s="30" t="str">
        <f>'De la BASE'!A703</f>
        <v>200675</v>
      </c>
      <c r="B707" s="30">
        <f>'De la BASE'!B703</f>
        <v>13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0.0126072918</v>
      </c>
      <c r="F707" s="9">
        <f>IF('De la BASE'!F703&gt;0,'De la BASE'!F703,'De la BASE'!F703+0.001)</f>
        <v>4.93</v>
      </c>
      <c r="G707" s="15">
        <v>36220</v>
      </c>
    </row>
    <row r="708" spans="1:7" ht="12.75">
      <c r="A708" s="30" t="str">
        <f>'De la BASE'!A704</f>
        <v>200675</v>
      </c>
      <c r="B708" s="30">
        <f>'De la BASE'!B704</f>
        <v>13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0.01576660822</v>
      </c>
      <c r="F708" s="9">
        <f>IF('De la BASE'!F704&gt;0,'De la BASE'!F704,'De la BASE'!F704+0.001)</f>
        <v>6.17</v>
      </c>
      <c r="G708" s="15">
        <v>36251</v>
      </c>
    </row>
    <row r="709" spans="1:7" ht="12.75">
      <c r="A709" s="30" t="str">
        <f>'De la BASE'!A705</f>
        <v>200675</v>
      </c>
      <c r="B709" s="30">
        <f>'De la BASE'!B705</f>
        <v>13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0.01643413664</v>
      </c>
      <c r="F709" s="9">
        <f>IF('De la BASE'!F705&gt;0,'De la BASE'!F705,'De la BASE'!F705+0.001)</f>
        <v>7.13</v>
      </c>
      <c r="G709" s="15">
        <v>36281</v>
      </c>
    </row>
    <row r="710" spans="1:7" ht="12.75">
      <c r="A710" s="30" t="str">
        <f>'De la BASE'!A706</f>
        <v>200675</v>
      </c>
      <c r="B710" s="30">
        <f>'De la BASE'!B706</f>
        <v>13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0.02324053312</v>
      </c>
      <c r="F710" s="9">
        <f>IF('De la BASE'!F706&gt;0,'De la BASE'!F706,'De la BASE'!F706+0.001)</f>
        <v>4.480000004480001</v>
      </c>
      <c r="G710" s="15">
        <v>36312</v>
      </c>
    </row>
    <row r="711" spans="1:7" ht="12.75">
      <c r="A711" s="30" t="str">
        <f>'De la BASE'!A707</f>
        <v>200675</v>
      </c>
      <c r="B711" s="30">
        <f>'De la BASE'!B707</f>
        <v>13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0.01855048026</v>
      </c>
      <c r="F711" s="9">
        <f>IF('De la BASE'!F707&gt;0,'De la BASE'!F707,'De la BASE'!F707+0.001)</f>
        <v>2.9900000029900005</v>
      </c>
      <c r="G711" s="15">
        <v>36342</v>
      </c>
    </row>
    <row r="712" spans="1:7" ht="12.75">
      <c r="A712" s="30" t="str">
        <f>'De la BASE'!A708</f>
        <v>200675</v>
      </c>
      <c r="B712" s="30">
        <f>'De la BASE'!B708</f>
        <v>13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0.02648381792</v>
      </c>
      <c r="F712" s="9">
        <f>IF('De la BASE'!F708&gt;0,'De la BASE'!F708,'De la BASE'!F708+0.001)</f>
        <v>2.84000000284</v>
      </c>
      <c r="G712" s="15">
        <v>36373</v>
      </c>
    </row>
    <row r="713" spans="1:7" ht="12.75">
      <c r="A713" s="30" t="str">
        <f>'De la BASE'!A709</f>
        <v>200675</v>
      </c>
      <c r="B713" s="30">
        <f>'De la BASE'!B709</f>
        <v>13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0.0105223159</v>
      </c>
      <c r="F713" s="9">
        <f>IF('De la BASE'!F709&gt;0,'De la BASE'!F709,'De la BASE'!F709+0.001)</f>
        <v>2.7700000027699994</v>
      </c>
      <c r="G713" s="15">
        <v>36404</v>
      </c>
    </row>
    <row r="714" spans="1:7" ht="12.75">
      <c r="A714" s="30" t="str">
        <f>'De la BASE'!A710</f>
        <v>200675</v>
      </c>
      <c r="B714" s="30">
        <f>'De la BASE'!B710</f>
        <v>13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0.00713678455</v>
      </c>
      <c r="F714" s="9">
        <f>IF('De la BASE'!F710&gt;0,'De la BASE'!F710,'De la BASE'!F710+0.001)</f>
        <v>2.95</v>
      </c>
      <c r="G714" s="15">
        <v>36434</v>
      </c>
    </row>
    <row r="715" spans="1:7" ht="12.75">
      <c r="A715" s="30" t="str">
        <f>'De la BASE'!A711</f>
        <v>200675</v>
      </c>
      <c r="B715" s="30">
        <f>'De la BASE'!B711</f>
        <v>13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0.0128274078</v>
      </c>
      <c r="F715" s="9">
        <f>IF('De la BASE'!F711&gt;0,'De la BASE'!F711,'De la BASE'!F711+0.001)</f>
        <v>2.5499999949</v>
      </c>
      <c r="G715" s="15">
        <v>36465</v>
      </c>
    </row>
    <row r="716" spans="1:7" ht="12.75">
      <c r="A716" s="30" t="str">
        <f>'De la BASE'!A712</f>
        <v>200675</v>
      </c>
      <c r="B716" s="30">
        <f>'De la BASE'!B712</f>
        <v>13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0.01170791314</v>
      </c>
      <c r="F716" s="9">
        <f>IF('De la BASE'!F712&gt;0,'De la BASE'!F712,'De la BASE'!F712+0.001)</f>
        <v>4.21999999578</v>
      </c>
      <c r="G716" s="15">
        <v>36495</v>
      </c>
    </row>
    <row r="717" spans="1:7" ht="12.75">
      <c r="A717" s="30" t="str">
        <f>'De la BASE'!A713</f>
        <v>200675</v>
      </c>
      <c r="B717" s="30">
        <f>'De la BASE'!B713</f>
        <v>13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0.0218636124</v>
      </c>
      <c r="F717" s="9">
        <f>IF('De la BASE'!F713&gt;0,'De la BASE'!F713,'De la BASE'!F713+0.001)</f>
        <v>4.199999995800001</v>
      </c>
      <c r="G717" s="15">
        <v>36526</v>
      </c>
    </row>
    <row r="718" spans="1:7" ht="12.75">
      <c r="A718" s="30" t="str">
        <f>'De la BASE'!A714</f>
        <v>200675</v>
      </c>
      <c r="B718" s="30">
        <f>'De la BASE'!B714</f>
        <v>13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0.01618276256</v>
      </c>
      <c r="F718" s="9">
        <f>IF('De la BASE'!F714&gt;0,'De la BASE'!F714,'De la BASE'!F714+0.001)</f>
        <v>3.5299999964699995</v>
      </c>
      <c r="G718" s="15">
        <v>36557</v>
      </c>
    </row>
    <row r="719" spans="1:7" ht="12.75">
      <c r="A719" s="30" t="str">
        <f>'De la BASE'!A715</f>
        <v>200675</v>
      </c>
      <c r="B719" s="30">
        <f>'De la BASE'!B715</f>
        <v>13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0.01131773012</v>
      </c>
      <c r="F719" s="9">
        <f>IF('De la BASE'!F715&gt;0,'De la BASE'!F715,'De la BASE'!F715+0.001)</f>
        <v>3.7300000037300003</v>
      </c>
      <c r="G719" s="15">
        <v>36586</v>
      </c>
    </row>
    <row r="720" spans="1:7" ht="12.75">
      <c r="A720" s="30" t="str">
        <f>'De la BASE'!A716</f>
        <v>200675</v>
      </c>
      <c r="B720" s="30">
        <f>'De la BASE'!B716</f>
        <v>13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0.02573915996</v>
      </c>
      <c r="F720" s="9">
        <f>IF('De la BASE'!F716&gt;0,'De la BASE'!F716,'De la BASE'!F716+0.001)</f>
        <v>10.87000001087</v>
      </c>
      <c r="G720" s="15">
        <v>36617</v>
      </c>
    </row>
    <row r="721" spans="1:7" ht="12.75">
      <c r="A721" s="30" t="str">
        <f>'De la BASE'!A717</f>
        <v>200675</v>
      </c>
      <c r="B721" s="30">
        <f>'De la BASE'!B717</f>
        <v>13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0.03338310443</v>
      </c>
      <c r="F721" s="9">
        <f>IF('De la BASE'!F717&gt;0,'De la BASE'!F717,'De la BASE'!F717+0.001)</f>
        <v>8.71000000871</v>
      </c>
      <c r="G721" s="15">
        <v>36647</v>
      </c>
    </row>
    <row r="722" spans="1:7" ht="12.75">
      <c r="A722" s="30" t="str">
        <f>'De la BASE'!A718</f>
        <v>200675</v>
      </c>
      <c r="B722" s="30">
        <f>'De la BASE'!B718</f>
        <v>13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0.03133661905</v>
      </c>
      <c r="F722" s="9">
        <f>IF('De la BASE'!F718&gt;0,'De la BASE'!F718,'De la BASE'!F718+0.001)</f>
        <v>4.07000000814</v>
      </c>
      <c r="G722" s="15">
        <v>36678</v>
      </c>
    </row>
    <row r="723" spans="1:7" ht="12.75">
      <c r="A723" s="30" t="str">
        <f>'De la BASE'!A719</f>
        <v>200675</v>
      </c>
      <c r="B723" s="30">
        <f>'De la BASE'!B719</f>
        <v>13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0.02943396144</v>
      </c>
      <c r="F723" s="9">
        <f>IF('De la BASE'!F719&gt;0,'De la BASE'!F719,'De la BASE'!F719+0.001)</f>
        <v>3.50999999649</v>
      </c>
      <c r="G723" s="15">
        <v>36708</v>
      </c>
    </row>
    <row r="724" spans="1:7" ht="12.75">
      <c r="A724" s="30" t="str">
        <f>'De la BASE'!A720</f>
        <v>200675</v>
      </c>
      <c r="B724" s="30">
        <f>'De la BASE'!B720</f>
        <v>13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0.05716826764</v>
      </c>
      <c r="F724" s="9">
        <f>IF('De la BASE'!F720&gt;0,'De la BASE'!F720,'De la BASE'!F720+0.001)</f>
        <v>5.1699999948299995</v>
      </c>
      <c r="G724" s="15">
        <v>36739</v>
      </c>
    </row>
    <row r="725" spans="1:7" ht="12.75">
      <c r="A725" s="30" t="str">
        <f>'De la BASE'!A721</f>
        <v>200675</v>
      </c>
      <c r="B725" s="30">
        <f>'De la BASE'!B721</f>
        <v>13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0.03366738674</v>
      </c>
      <c r="F725" s="9">
        <f>IF('De la BASE'!F721&gt;0,'De la BASE'!F721,'De la BASE'!F721+0.001)</f>
        <v>4.32999999567</v>
      </c>
      <c r="G725" s="15">
        <v>36770</v>
      </c>
    </row>
    <row r="726" spans="1:7" ht="12.75">
      <c r="A726" s="30" t="str">
        <f>'De la BASE'!A722</f>
        <v>200675</v>
      </c>
      <c r="B726" s="30">
        <f>'De la BASE'!B722</f>
        <v>13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0.01804992708</v>
      </c>
      <c r="F726" s="9">
        <f>IF('De la BASE'!F722&gt;0,'De la BASE'!F722,'De la BASE'!F722+0.001)</f>
        <v>4.78999999521</v>
      </c>
      <c r="G726" s="15">
        <v>36800</v>
      </c>
    </row>
    <row r="727" spans="1:7" ht="12.75">
      <c r="A727" s="30" t="str">
        <f>'De la BASE'!A723</f>
        <v>200675</v>
      </c>
      <c r="B727" s="30">
        <f>'De la BASE'!B723</f>
        <v>13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0.0234189864</v>
      </c>
      <c r="F727" s="9">
        <f>IF('De la BASE'!F723&gt;0,'De la BASE'!F723,'De la BASE'!F723+0.001)</f>
        <v>7.1999999928000005</v>
      </c>
      <c r="G727" s="15">
        <v>36831</v>
      </c>
    </row>
    <row r="728" spans="1:7" ht="12.75">
      <c r="A728" s="30" t="str">
        <f>'De la BASE'!A724</f>
        <v>200675</v>
      </c>
      <c r="B728" s="30">
        <f>'De la BASE'!B724</f>
        <v>13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0.03832220435</v>
      </c>
      <c r="F728" s="9">
        <f>IF('De la BASE'!F724&gt;0,'De la BASE'!F724,'De la BASE'!F724+0.001)</f>
        <v>11.1499999777</v>
      </c>
      <c r="G728" s="15">
        <v>36861</v>
      </c>
    </row>
    <row r="729" spans="1:7" ht="12.75">
      <c r="A729" s="30" t="str">
        <f>'De la BASE'!A725</f>
        <v>200675</v>
      </c>
      <c r="B729" s="30">
        <f>'De la BASE'!B725</f>
        <v>13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0.2651558526</v>
      </c>
      <c r="F729" s="9">
        <f>IF('De la BASE'!F725&gt;0,'De la BASE'!F725,'De la BASE'!F725+0.001)</f>
        <v>27.899999972099998</v>
      </c>
      <c r="G729" s="15">
        <v>36892</v>
      </c>
    </row>
    <row r="730" spans="1:7" ht="12.75">
      <c r="A730" s="30" t="str">
        <f>'De la BASE'!A726</f>
        <v>200675</v>
      </c>
      <c r="B730" s="30">
        <f>'De la BASE'!B726</f>
        <v>13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0.14651511975</v>
      </c>
      <c r="F730" s="9">
        <f>IF('De la BASE'!F726&gt;0,'De la BASE'!F726,'De la BASE'!F726+0.001)</f>
        <v>15.15000001515</v>
      </c>
      <c r="G730" s="15">
        <v>36923</v>
      </c>
    </row>
    <row r="731" spans="1:7" ht="12.75">
      <c r="A731" s="30" t="str">
        <f>'De la BASE'!A727</f>
        <v>200675</v>
      </c>
      <c r="B731" s="30">
        <f>'De la BASE'!B727</f>
        <v>13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0.1347366475</v>
      </c>
      <c r="F731" s="9">
        <f>IF('De la BASE'!F727&gt;0,'De la BASE'!F727,'De la BASE'!F727+0.001)</f>
        <v>17.28999996542</v>
      </c>
      <c r="G731" s="15">
        <v>36951</v>
      </c>
    </row>
    <row r="732" spans="1:7" ht="12.75">
      <c r="A732" s="30" t="str">
        <f>'De la BASE'!A728</f>
        <v>200675</v>
      </c>
      <c r="B732" s="30">
        <f>'De la BASE'!B728</f>
        <v>13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0.05997280308</v>
      </c>
      <c r="F732" s="9">
        <f>IF('De la BASE'!F728&gt;0,'De la BASE'!F728,'De la BASE'!F728+0.001)</f>
        <v>5.34</v>
      </c>
      <c r="G732" s="15">
        <v>36982</v>
      </c>
    </row>
    <row r="733" spans="1:7" ht="12.75">
      <c r="A733" s="30" t="str">
        <f>'De la BASE'!A729</f>
        <v>200675</v>
      </c>
      <c r="B733" s="30">
        <f>'De la BASE'!B729</f>
        <v>13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0.02668885056</v>
      </c>
      <c r="F733" s="9">
        <f>IF('De la BASE'!F729&gt;0,'De la BASE'!F729,'De la BASE'!F729+0.001)</f>
        <v>3.27</v>
      </c>
      <c r="G733" s="15">
        <v>37012</v>
      </c>
    </row>
    <row r="734" spans="1:7" ht="12.75">
      <c r="A734" s="30" t="str">
        <f>'De la BASE'!A730</f>
        <v>200675</v>
      </c>
      <c r="B734" s="30">
        <f>'De la BASE'!B730</f>
        <v>13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0.02268993168</v>
      </c>
      <c r="F734" s="9">
        <f>IF('De la BASE'!F730&gt;0,'De la BASE'!F730,'De la BASE'!F730+0.001)</f>
        <v>2.79</v>
      </c>
      <c r="G734" s="15">
        <v>37043</v>
      </c>
    </row>
    <row r="735" spans="1:7" ht="12.75">
      <c r="A735" s="30" t="str">
        <f>'De la BASE'!A731</f>
        <v>200675</v>
      </c>
      <c r="B735" s="30">
        <f>'De la BASE'!B731</f>
        <v>13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0.02197332047</v>
      </c>
      <c r="F735" s="9">
        <f>IF('De la BASE'!F731&gt;0,'De la BASE'!F731,'De la BASE'!F731+0.001)</f>
        <v>2.81</v>
      </c>
      <c r="G735" s="15">
        <v>37073</v>
      </c>
    </row>
    <row r="736" spans="1:7" ht="12.75">
      <c r="A736" s="30" t="str">
        <f>'De la BASE'!A732</f>
        <v>200675</v>
      </c>
      <c r="B736" s="30">
        <f>'De la BASE'!B732</f>
        <v>13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0.03335786622</v>
      </c>
      <c r="F736" s="9">
        <f>IF('De la BASE'!F732&gt;0,'De la BASE'!F732,'De la BASE'!F732+0.001)</f>
        <v>2.94</v>
      </c>
      <c r="G736" s="15">
        <v>37104</v>
      </c>
    </row>
    <row r="737" spans="1:7" ht="12.75">
      <c r="A737" s="30" t="str">
        <f>'De la BASE'!A733</f>
        <v>200675</v>
      </c>
      <c r="B737" s="30">
        <f>'De la BASE'!B733</f>
        <v>13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0.02876864496</v>
      </c>
      <c r="F737" s="9">
        <f>IF('De la BASE'!F733&gt;0,'De la BASE'!F733,'De la BASE'!F733+0.001)</f>
        <v>3.19000000638</v>
      </c>
      <c r="G737" s="15">
        <v>37135</v>
      </c>
    </row>
    <row r="738" spans="1:7" ht="12.75">
      <c r="A738" s="30" t="str">
        <f>'De la BASE'!A734</f>
        <v>200675</v>
      </c>
      <c r="B738" s="30">
        <f>'De la BASE'!B734</f>
        <v>13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0.00845096091</v>
      </c>
      <c r="F738" s="9">
        <f>IF('De la BASE'!F734&gt;0,'De la BASE'!F734,'De la BASE'!F734+0.001)</f>
        <v>3.4299999931399996</v>
      </c>
      <c r="G738" s="15">
        <v>37165</v>
      </c>
    </row>
    <row r="739" spans="1:7" ht="12.75">
      <c r="A739" s="30" t="str">
        <f>'De la BASE'!A735</f>
        <v>200675</v>
      </c>
      <c r="B739" s="30">
        <f>'De la BASE'!B735</f>
        <v>13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0.03903049479</v>
      </c>
      <c r="F739" s="9">
        <f>IF('De la BASE'!F735&gt;0,'De la BASE'!F735,'De la BASE'!F735+0.001)</f>
        <v>3.4299999965700003</v>
      </c>
      <c r="G739" s="15">
        <v>37196</v>
      </c>
    </row>
    <row r="740" spans="1:7" ht="12.75">
      <c r="A740" s="30" t="str">
        <f>'De la BASE'!A736</f>
        <v>200675</v>
      </c>
      <c r="B740" s="30">
        <f>'De la BASE'!B736</f>
        <v>13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0.0417525768</v>
      </c>
      <c r="F740" s="9">
        <f>IF('De la BASE'!F736&gt;0,'De la BASE'!F736,'De la BASE'!F736+0.001)</f>
        <v>3.6000000072000007</v>
      </c>
      <c r="G740" s="15">
        <v>37226</v>
      </c>
    </row>
    <row r="741" spans="1:7" ht="12.75">
      <c r="A741" s="30" t="str">
        <f>'De la BASE'!A737</f>
        <v>200675</v>
      </c>
      <c r="B741" s="30">
        <f>'De la BASE'!B737</f>
        <v>13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0.0149597125</v>
      </c>
      <c r="F741" s="9">
        <f>IF('De la BASE'!F737&gt;0,'De la BASE'!F737,'De la BASE'!F737+0.001)</f>
        <v>4.150000004150001</v>
      </c>
      <c r="G741" s="15">
        <v>37257</v>
      </c>
    </row>
    <row r="742" spans="1:7" ht="12.75">
      <c r="A742" s="30" t="str">
        <f>'De la BASE'!A738</f>
        <v>200675</v>
      </c>
      <c r="B742" s="30">
        <f>'De la BASE'!B738</f>
        <v>13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0.01781218173</v>
      </c>
      <c r="F742" s="9">
        <f>IF('De la BASE'!F738&gt;0,'De la BASE'!F738,'De la BASE'!F738+0.001)</f>
        <v>3.4899999930199996</v>
      </c>
      <c r="G742" s="15">
        <v>37288</v>
      </c>
    </row>
    <row r="743" spans="1:7" ht="12.75">
      <c r="A743" s="30" t="str">
        <f>'De la BASE'!A739</f>
        <v>200675</v>
      </c>
      <c r="B743" s="30">
        <f>'De la BASE'!B739</f>
        <v>13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0.01412624502</v>
      </c>
      <c r="F743" s="9">
        <f>IF('De la BASE'!F739&gt;0,'De la BASE'!F739,'De la BASE'!F739+0.001)</f>
        <v>5.1299999948699995</v>
      </c>
      <c r="G743" s="15">
        <v>37316</v>
      </c>
    </row>
    <row r="744" spans="1:7" ht="12.75">
      <c r="A744" s="30" t="str">
        <f>'De la BASE'!A740</f>
        <v>200675</v>
      </c>
      <c r="B744" s="30">
        <f>'De la BASE'!B740</f>
        <v>13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0.01515107103</v>
      </c>
      <c r="F744" s="9">
        <f>IF('De la BASE'!F740&gt;0,'De la BASE'!F740,'De la BASE'!F740+0.001)</f>
        <v>5.90999998818</v>
      </c>
      <c r="G744" s="15">
        <v>37347</v>
      </c>
    </row>
    <row r="745" spans="1:7" ht="12.75">
      <c r="A745" s="30" t="str">
        <f>'De la BASE'!A741</f>
        <v>200675</v>
      </c>
      <c r="B745" s="30">
        <f>'De la BASE'!B741</f>
        <v>13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0.01909736015</v>
      </c>
      <c r="F745" s="9">
        <f>IF('De la BASE'!F741&gt;0,'De la BASE'!F741,'De la BASE'!F741+0.001)</f>
        <v>5.83</v>
      </c>
      <c r="G745" s="15">
        <v>37377</v>
      </c>
    </row>
    <row r="746" spans="1:7" ht="12.75">
      <c r="A746" s="30" t="str">
        <f>'De la BASE'!A742</f>
        <v>200675</v>
      </c>
      <c r="B746" s="30">
        <f>'De la BASE'!B742</f>
        <v>13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0.01762986879</v>
      </c>
      <c r="F746" s="9">
        <f>IF('De la BASE'!F742&gt;0,'De la BASE'!F742,'De la BASE'!F742+0.001)</f>
        <v>5.42999999457</v>
      </c>
      <c r="G746" s="15">
        <v>37408</v>
      </c>
    </row>
    <row r="747" spans="1:7" ht="12.75">
      <c r="A747" s="30" t="str">
        <f>'De la BASE'!A743</f>
        <v>200675</v>
      </c>
      <c r="B747" s="30">
        <f>'De la BASE'!B743</f>
        <v>13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0.03333140547</v>
      </c>
      <c r="F747" s="9">
        <f>IF('De la BASE'!F743&gt;0,'De la BASE'!F743,'De la BASE'!F743+0.001)</f>
        <v>3.3900000033900004</v>
      </c>
      <c r="G747" s="15">
        <v>37438</v>
      </c>
    </row>
    <row r="748" spans="1:7" ht="12.75">
      <c r="A748" s="30" t="str">
        <f>'De la BASE'!A744</f>
        <v>200675</v>
      </c>
      <c r="B748" s="30">
        <f>'De la BASE'!B744</f>
        <v>13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0.0206241504</v>
      </c>
      <c r="F748" s="9">
        <f>IF('De la BASE'!F744&gt;0,'De la BASE'!F744,'De la BASE'!F744+0.001)</f>
        <v>3.1999999967999995</v>
      </c>
      <c r="G748" s="15">
        <v>37469</v>
      </c>
    </row>
    <row r="749" spans="1:7" ht="12.75">
      <c r="A749" s="30" t="str">
        <f>'De la BASE'!A745</f>
        <v>200675</v>
      </c>
      <c r="B749" s="30">
        <f>'De la BASE'!B745</f>
        <v>13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0.01512355734</v>
      </c>
      <c r="F749" s="9">
        <f>IF('De la BASE'!F745&gt;0,'De la BASE'!F745,'De la BASE'!F745+0.001)</f>
        <v>3.0599999908199997</v>
      </c>
      <c r="G749" s="15">
        <v>37500</v>
      </c>
    </row>
    <row r="750" spans="1:7" ht="12.75">
      <c r="A750" s="30" t="str">
        <f>'De la BASE'!A746</f>
        <v>200675</v>
      </c>
      <c r="B750" s="30">
        <f>'De la BASE'!B746</f>
        <v>13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0.01861635094</v>
      </c>
      <c r="F750" s="9">
        <f>IF('De la BASE'!F746&gt;0,'De la BASE'!F746,'De la BASE'!F746+0.001)</f>
        <v>4.07000000407</v>
      </c>
      <c r="G750" s="15">
        <v>37530</v>
      </c>
    </row>
    <row r="751" spans="1:7" ht="12.75">
      <c r="A751" s="30" t="str">
        <f>'De la BASE'!A747</f>
        <v>200675</v>
      </c>
      <c r="B751" s="30">
        <f>'De la BASE'!B747</f>
        <v>13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0.0270427796</v>
      </c>
      <c r="F751" s="9">
        <f>IF('De la BASE'!F747&gt;0,'De la BASE'!F747,'De la BASE'!F747+0.001)</f>
        <v>6.42999998714</v>
      </c>
      <c r="G751" s="15">
        <v>37561</v>
      </c>
    </row>
    <row r="752" spans="1:7" ht="12.75">
      <c r="A752" s="30" t="str">
        <f>'De la BASE'!A748</f>
        <v>200675</v>
      </c>
      <c r="B752" s="30">
        <f>'De la BASE'!B748</f>
        <v>13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0.0553983162</v>
      </c>
      <c r="F752" s="9">
        <f>IF('De la BASE'!F748&gt;0,'De la BASE'!F748,'De la BASE'!F748+0.001)</f>
        <v>8.949999991050001</v>
      </c>
      <c r="G752" s="15">
        <v>37591</v>
      </c>
    </row>
    <row r="753" spans="1:7" ht="12.75">
      <c r="A753" s="30" t="str">
        <f>'De la BASE'!A749</f>
        <v>200675</v>
      </c>
      <c r="B753" s="30">
        <f>'De la BASE'!B749</f>
        <v>13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0.13865415314</v>
      </c>
      <c r="F753" s="9">
        <f>IF('De la BASE'!F749&gt;0,'De la BASE'!F749,'De la BASE'!F749+0.001)</f>
        <v>21.109999978890002</v>
      </c>
      <c r="G753" s="15">
        <v>37622</v>
      </c>
    </row>
    <row r="754" spans="1:7" ht="12.75">
      <c r="A754" s="30" t="str">
        <f>'De la BASE'!A750</f>
        <v>200675</v>
      </c>
      <c r="B754" s="30">
        <f>'De la BASE'!B750</f>
        <v>13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0.07315889238</v>
      </c>
      <c r="F754" s="9">
        <f>IF('De la BASE'!F750&gt;0,'De la BASE'!F750,'De la BASE'!F750+0.001)</f>
        <v>7.42000000742</v>
      </c>
      <c r="G754" s="15">
        <v>37653</v>
      </c>
    </row>
    <row r="755" spans="1:7" ht="12.75">
      <c r="A755" s="30" t="str">
        <f>'De la BASE'!A751</f>
        <v>200675</v>
      </c>
      <c r="B755" s="30">
        <f>'De la BASE'!B751</f>
        <v>13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0.0645326766</v>
      </c>
      <c r="F755" s="9">
        <f>IF('De la BASE'!F751&gt;0,'De la BASE'!F751,'De la BASE'!F751+0.001)</f>
        <v>8.33</v>
      </c>
      <c r="G755" s="15">
        <v>37681</v>
      </c>
    </row>
    <row r="756" spans="1:7" ht="12.75">
      <c r="A756" s="30" t="str">
        <f>'De la BASE'!A752</f>
        <v>200675</v>
      </c>
      <c r="B756" s="30">
        <f>'De la BASE'!B752</f>
        <v>13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0.05871130765</v>
      </c>
      <c r="F756" s="9">
        <f>IF('De la BASE'!F752&gt;0,'De la BASE'!F752,'De la BASE'!F752+0.001)</f>
        <v>6.67</v>
      </c>
      <c r="G756" s="15">
        <v>37712</v>
      </c>
    </row>
    <row r="757" spans="1:7" ht="12.75">
      <c r="A757" s="30" t="str">
        <f>'De la BASE'!A753</f>
        <v>200675</v>
      </c>
      <c r="B757" s="30">
        <f>'De la BASE'!B753</f>
        <v>13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0.0686640528</v>
      </c>
      <c r="F757" s="9">
        <f>IF('De la BASE'!F753&gt;0,'De la BASE'!F753,'De la BASE'!F753+0.001)</f>
        <v>7.8400000078400005</v>
      </c>
      <c r="G757" s="15">
        <v>37742</v>
      </c>
    </row>
    <row r="758" spans="1:7" ht="12.75">
      <c r="A758" s="30" t="str">
        <f>'De la BASE'!A754</f>
        <v>200675</v>
      </c>
      <c r="B758" s="30">
        <f>'De la BASE'!B754</f>
        <v>13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0.03636429654</v>
      </c>
      <c r="F758" s="9">
        <f>IF('De la BASE'!F754&gt;0,'De la BASE'!F754,'De la BASE'!F754+0.001)</f>
        <v>3.1900000063800005</v>
      </c>
      <c r="G758" s="15">
        <v>37773</v>
      </c>
    </row>
    <row r="759" spans="1:7" ht="12.75">
      <c r="A759" s="30" t="str">
        <f>'De la BASE'!A755</f>
        <v>200675</v>
      </c>
      <c r="B759" s="30">
        <f>'De la BASE'!B755</f>
        <v>13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0.03579335793</v>
      </c>
      <c r="F759" s="9">
        <f>IF('De la BASE'!F755&gt;0,'De la BASE'!F755,'De la BASE'!F755+0.001)</f>
        <v>2.91</v>
      </c>
      <c r="G759" s="15">
        <v>37803</v>
      </c>
    </row>
    <row r="760" spans="1:7" ht="12.75">
      <c r="A760" s="30" t="str">
        <f>'De la BASE'!A756</f>
        <v>200675</v>
      </c>
      <c r="B760" s="30">
        <f>'De la BASE'!B756</f>
        <v>13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0.02378797025</v>
      </c>
      <c r="F760" s="9">
        <f>IF('De la BASE'!F756&gt;0,'De la BASE'!F756,'De la BASE'!F756+0.001)</f>
        <v>2.7499999972499998</v>
      </c>
      <c r="G760" s="15">
        <v>37834</v>
      </c>
    </row>
    <row r="761" spans="1:7" ht="12.75">
      <c r="A761" s="30" t="str">
        <f>'De la BASE'!A757</f>
        <v>200675</v>
      </c>
      <c r="B761" s="30">
        <f>'De la BASE'!B757</f>
        <v>13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0.017701863</v>
      </c>
      <c r="F761" s="9">
        <f>IF('De la BASE'!F757&gt;0,'De la BASE'!F757,'De la BASE'!F757+0.001)</f>
        <v>2.84999999715</v>
      </c>
      <c r="G761" s="15">
        <v>37865</v>
      </c>
    </row>
    <row r="762" spans="1:7" ht="12.75">
      <c r="A762" s="30" t="str">
        <f>'De la BASE'!A758</f>
        <v>200675</v>
      </c>
      <c r="B762" s="30">
        <f>'De la BASE'!B758</f>
        <v>13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0.01556007276</v>
      </c>
      <c r="F762" s="9">
        <f>IF('De la BASE'!F758&gt;0,'De la BASE'!F758,'De la BASE'!F758+0.001)</f>
        <v>3.65999999268</v>
      </c>
      <c r="G762" s="15">
        <v>37895</v>
      </c>
    </row>
    <row r="763" spans="1:7" ht="12.75">
      <c r="A763" s="30" t="str">
        <f>'De la BASE'!A759</f>
        <v>200675</v>
      </c>
      <c r="B763" s="30">
        <f>'De la BASE'!B759</f>
        <v>13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0.0266207043</v>
      </c>
      <c r="F763" s="9">
        <f>IF('De la BASE'!F759&gt;0,'De la BASE'!F759,'De la BASE'!F759+0.001)</f>
        <v>5.7</v>
      </c>
      <c r="G763" s="15">
        <v>37926</v>
      </c>
    </row>
    <row r="764" spans="1:7" ht="12.75">
      <c r="A764" s="30" t="str">
        <f>'De la BASE'!A760</f>
        <v>200675</v>
      </c>
      <c r="B764" s="30">
        <f>'De la BASE'!B760</f>
        <v>13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0.05462946</v>
      </c>
      <c r="F764" s="9">
        <f>IF('De la BASE'!F760&gt;0,'De la BASE'!F760,'De la BASE'!F760+0.001)</f>
        <v>9</v>
      </c>
      <c r="G764" s="15">
        <v>37956</v>
      </c>
    </row>
    <row r="765" spans="1:7" ht="12.75">
      <c r="A765" s="30" t="str">
        <f>'De la BASE'!A761</f>
        <v>200675</v>
      </c>
      <c r="B765" s="30">
        <f>'De la BASE'!B761</f>
        <v>13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0.04074182613</v>
      </c>
      <c r="F765" s="9">
        <f>IF('De la BASE'!F761&gt;0,'De la BASE'!F761,'De la BASE'!F761+0.001)</f>
        <v>9.269999981460002</v>
      </c>
      <c r="G765" s="15">
        <v>37987</v>
      </c>
    </row>
    <row r="766" spans="1:7" ht="12.75">
      <c r="A766" s="30" t="str">
        <f>'De la BASE'!A762</f>
        <v>200675</v>
      </c>
      <c r="B766" s="30">
        <f>'De la BASE'!B762</f>
        <v>13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0.04420106696</v>
      </c>
      <c r="F766" s="9">
        <f>IF('De la BASE'!F762&gt;0,'De la BASE'!F762,'De la BASE'!F762+0.001)</f>
        <v>7.46</v>
      </c>
      <c r="G766" s="15">
        <v>38018</v>
      </c>
    </row>
    <row r="767" spans="1:7" ht="12.75">
      <c r="A767" s="30" t="str">
        <f>'De la BASE'!A763</f>
        <v>200675</v>
      </c>
      <c r="B767" s="30">
        <f>'De la BASE'!B763</f>
        <v>13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0.03535164782</v>
      </c>
      <c r="F767" s="9">
        <f>IF('De la BASE'!F763&gt;0,'De la BASE'!F763,'De la BASE'!F763+0.001)</f>
        <v>9.34</v>
      </c>
      <c r="G767" s="15">
        <v>38047</v>
      </c>
    </row>
    <row r="768" spans="1:7" ht="12.75">
      <c r="A768" s="30" t="str">
        <f>'De la BASE'!A764</f>
        <v>200675</v>
      </c>
      <c r="B768" s="30">
        <f>'De la BASE'!B764</f>
        <v>13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0.05700682444</v>
      </c>
      <c r="F768" s="9">
        <f>IF('De la BASE'!F764&gt;0,'De la BASE'!F764,'De la BASE'!F764+0.001)</f>
        <v>9.64000000964</v>
      </c>
      <c r="G768" s="15">
        <v>38078</v>
      </c>
    </row>
    <row r="769" spans="1:7" ht="12.75">
      <c r="A769" s="30" t="str">
        <f>'De la BASE'!A765</f>
        <v>200675</v>
      </c>
      <c r="B769" s="30">
        <f>'De la BASE'!B765</f>
        <v>13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0.0456456528</v>
      </c>
      <c r="F769" s="9">
        <f>IF('De la BASE'!F765&gt;0,'De la BASE'!F765,'De la BASE'!F765+0.001)</f>
        <v>10.12</v>
      </c>
      <c r="G769" s="15">
        <v>38108</v>
      </c>
    </row>
    <row r="770" spans="1:7" ht="12.75">
      <c r="A770" s="30" t="str">
        <f>'De la BASE'!A766</f>
        <v>200675</v>
      </c>
      <c r="B770" s="30">
        <f>'De la BASE'!B766</f>
        <v>13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0.03144061634</v>
      </c>
      <c r="F770" s="9">
        <f>IF('De la BASE'!F766&gt;0,'De la BASE'!F766,'De la BASE'!F766+0.001)</f>
        <v>4.27000000427</v>
      </c>
      <c r="G770" s="15">
        <v>38139</v>
      </c>
    </row>
    <row r="771" spans="1:7" ht="12.75">
      <c r="A771" s="30" t="str">
        <f>'De la BASE'!A767</f>
        <v>200675</v>
      </c>
      <c r="B771" s="30">
        <f>'De la BASE'!B767</f>
        <v>13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0.02442160314</v>
      </c>
      <c r="F771" s="9">
        <f>IF('De la BASE'!F767&gt;0,'De la BASE'!F767,'De la BASE'!F767+0.001)</f>
        <v>2.97</v>
      </c>
      <c r="G771" s="15">
        <v>38169</v>
      </c>
    </row>
    <row r="772" spans="1:7" ht="12.75">
      <c r="A772" s="30" t="str">
        <f>'De la BASE'!A768</f>
        <v>200675</v>
      </c>
      <c r="B772" s="30">
        <f>'De la BASE'!B768</f>
        <v>13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0.01745594526</v>
      </c>
      <c r="F772" s="9">
        <f>IF('De la BASE'!F768&gt;0,'De la BASE'!F768,'De la BASE'!F768+0.001)</f>
        <v>2.77999999722</v>
      </c>
      <c r="G772" s="15">
        <v>38200</v>
      </c>
    </row>
    <row r="773" spans="1:7" ht="12.75">
      <c r="A773" s="30" t="str">
        <f>'De la BASE'!A769</f>
        <v>200675</v>
      </c>
      <c r="B773" s="30">
        <f>'De la BASE'!B769</f>
        <v>13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0.02702283078</v>
      </c>
      <c r="F773" s="9">
        <f>IF('De la BASE'!F769&gt;0,'De la BASE'!F769,'De la BASE'!F769+0.001)</f>
        <v>2.68999999731</v>
      </c>
      <c r="G773" s="15">
        <v>38231</v>
      </c>
    </row>
    <row r="774" spans="1:7" ht="12.75">
      <c r="A774" s="30" t="str">
        <f>'De la BASE'!A770</f>
        <v>200675</v>
      </c>
      <c r="B774" s="30">
        <f>'De la BASE'!B770</f>
        <v>13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0.00593229312</v>
      </c>
      <c r="F774" s="9">
        <f>IF('De la BASE'!F770&gt;0,'De la BASE'!F770,'De la BASE'!F770+0.001)</f>
        <v>2.8799999971199997</v>
      </c>
      <c r="G774" s="15">
        <v>38261</v>
      </c>
    </row>
    <row r="775" spans="1:7" ht="12.75">
      <c r="A775" s="30" t="str">
        <f>'De la BASE'!A771</f>
        <v>200675</v>
      </c>
      <c r="B775" s="30">
        <f>'De la BASE'!B771</f>
        <v>13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0.0171986976</v>
      </c>
      <c r="F775" s="9">
        <f>IF('De la BASE'!F771&gt;0,'De la BASE'!F771,'De la BASE'!F771+0.001)</f>
        <v>3.3599999966400005</v>
      </c>
      <c r="G775" s="15">
        <v>38292</v>
      </c>
    </row>
    <row r="776" spans="1:7" ht="12.75">
      <c r="A776" s="30" t="str">
        <f>'De la BASE'!A772</f>
        <v>200675</v>
      </c>
      <c r="B776" s="30">
        <f>'De la BASE'!B772</f>
        <v>13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0.01852468776</v>
      </c>
      <c r="F776" s="9">
        <f>IF('De la BASE'!F772&gt;0,'De la BASE'!F772,'De la BASE'!F772+0.001)</f>
        <v>3.4600000069199996</v>
      </c>
      <c r="G776" s="15">
        <v>38322</v>
      </c>
    </row>
    <row r="777" spans="1:7" ht="12.75">
      <c r="A777" s="30" t="str">
        <f>'De la BASE'!A773</f>
        <v>200675</v>
      </c>
      <c r="B777" s="30">
        <f>'De la BASE'!B773</f>
        <v>13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0.03983646828</v>
      </c>
      <c r="F777" s="9">
        <f>IF('De la BASE'!F773&gt;0,'De la BASE'!F773,'De la BASE'!F773+0.001)</f>
        <v>3.48</v>
      </c>
      <c r="G777" s="15">
        <v>38353</v>
      </c>
    </row>
    <row r="778" spans="1:7" ht="12.75">
      <c r="A778" s="30" t="str">
        <f>'De la BASE'!A774</f>
        <v>200675</v>
      </c>
      <c r="B778" s="30">
        <f>'De la BASE'!B774</f>
        <v>13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0.02997824478</v>
      </c>
      <c r="F778" s="9">
        <f>IF('De la BASE'!F774&gt;0,'De la BASE'!F774,'De la BASE'!F774+0.001)</f>
        <v>3.17999999046</v>
      </c>
      <c r="G778" s="15">
        <v>38384</v>
      </c>
    </row>
    <row r="779" spans="1:7" ht="12.75">
      <c r="A779" s="30" t="str">
        <f>'De la BASE'!A775</f>
        <v>200675</v>
      </c>
      <c r="B779" s="30">
        <f>'De la BASE'!B775</f>
        <v>13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0.01611815394</v>
      </c>
      <c r="F779" s="9">
        <f>IF('De la BASE'!F775&gt;0,'De la BASE'!F775,'De la BASE'!F775+0.001)</f>
        <v>4.88999999511</v>
      </c>
      <c r="G779" s="15">
        <v>38412</v>
      </c>
    </row>
    <row r="780" spans="1:7" ht="12.75">
      <c r="A780" s="30" t="str">
        <f>'De la BASE'!A776</f>
        <v>200675</v>
      </c>
      <c r="B780" s="30">
        <f>'De la BASE'!B776</f>
        <v>13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0.01984108472</v>
      </c>
      <c r="F780" s="9">
        <f>IF('De la BASE'!F776&gt;0,'De la BASE'!F776,'De la BASE'!F776+0.001)</f>
        <v>5.66</v>
      </c>
      <c r="G780" s="15">
        <v>38443</v>
      </c>
    </row>
    <row r="781" spans="1:7" ht="12.75">
      <c r="A781" s="30" t="str">
        <f>'De la BASE'!A777</f>
        <v>200675</v>
      </c>
      <c r="B781" s="30">
        <f>'De la BASE'!B777</f>
        <v>13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0.01384898616</v>
      </c>
      <c r="F781" s="9">
        <f>IF('De la BASE'!F777&gt;0,'De la BASE'!F777,'De la BASE'!F777+0.001)</f>
        <v>4.229999995769999</v>
      </c>
      <c r="G781" s="15">
        <v>38473</v>
      </c>
    </row>
    <row r="782" spans="1:7" ht="12.75">
      <c r="A782" s="30" t="str">
        <f>'De la BASE'!A778</f>
        <v>200675</v>
      </c>
      <c r="B782" s="30">
        <f>'De la BASE'!B778</f>
        <v>13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0.02477298423</v>
      </c>
      <c r="F782" s="9">
        <f>IF('De la BASE'!F778&gt;0,'De la BASE'!F778,'De la BASE'!F778+0.001)</f>
        <v>2.90999999709</v>
      </c>
      <c r="G782" s="15">
        <v>38504</v>
      </c>
    </row>
    <row r="783" spans="1:7" ht="12.75">
      <c r="A783" s="30" t="str">
        <f>'De la BASE'!A779</f>
        <v>200675</v>
      </c>
      <c r="B783" s="30">
        <f>'De la BASE'!B779</f>
        <v>13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0.03362616784</v>
      </c>
      <c r="F783" s="9">
        <f>IF('De la BASE'!F779&gt;0,'De la BASE'!F779,'De la BASE'!F779+0.001)</f>
        <v>2.57000000257</v>
      </c>
      <c r="G783" s="15">
        <v>38534</v>
      </c>
    </row>
    <row r="784" spans="1:7" ht="12.75">
      <c r="A784" s="30" t="str">
        <f>'De la BASE'!A780</f>
        <v>200675</v>
      </c>
      <c r="B784" s="30">
        <f>'De la BASE'!B780</f>
        <v>13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0.03158771993</v>
      </c>
      <c r="F784" s="9">
        <f>IF('De la BASE'!F780&gt;0,'De la BASE'!F780,'De la BASE'!F780+0.001)</f>
        <v>2.77</v>
      </c>
      <c r="G784" s="15">
        <v>38565</v>
      </c>
    </row>
    <row r="785" spans="1:7" ht="12.75">
      <c r="A785" s="30" t="str">
        <f>'De la BASE'!A781</f>
        <v>200675</v>
      </c>
      <c r="B785" s="30">
        <f>'De la BASE'!B781</f>
        <v>13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0.03566920536</v>
      </c>
      <c r="F785" s="9">
        <f>IF('De la BASE'!F781&gt;0,'De la BASE'!F781,'De la BASE'!F781+0.001)</f>
        <v>2.98</v>
      </c>
      <c r="G785" s="15">
        <v>38596</v>
      </c>
    </row>
    <row r="786" spans="1:7" ht="12.75">
      <c r="A786" s="30" t="str">
        <f>'De la BASE'!A782</f>
        <v>200675</v>
      </c>
      <c r="B786" s="30">
        <f>'De la BASE'!B782</f>
        <v>13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0.0167903766</v>
      </c>
      <c r="F786" s="9">
        <f>IF('De la BASE'!F782&gt;0,'De la BASE'!F782,'De la BASE'!F782+0.001)</f>
        <v>3.4599999965399997</v>
      </c>
      <c r="G786" s="15">
        <v>38626</v>
      </c>
    </row>
    <row r="787" spans="1:7" ht="12.75">
      <c r="A787" s="30" t="str">
        <f>'De la BASE'!A783</f>
        <v>200675</v>
      </c>
      <c r="B787" s="30">
        <f>'De la BASE'!B783</f>
        <v>13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0.0288224573</v>
      </c>
      <c r="F787" s="9">
        <f>IF('De la BASE'!F783&gt;0,'De la BASE'!F783,'De la BASE'!F783+0.001)</f>
        <v>4.55</v>
      </c>
      <c r="G787" s="15">
        <v>38657</v>
      </c>
    </row>
    <row r="788" spans="1:7" ht="12.75">
      <c r="A788" s="30" t="str">
        <f>'De la BASE'!A784</f>
        <v>200675</v>
      </c>
      <c r="B788" s="30">
        <f>'De la BASE'!B784</f>
        <v>13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0.0258378099</v>
      </c>
      <c r="F788" s="9">
        <f>IF('De la BASE'!F784&gt;0,'De la BASE'!F784,'De la BASE'!F784+0.001)</f>
        <v>5.04999999495</v>
      </c>
      <c r="G788" s="15">
        <v>38687</v>
      </c>
    </row>
    <row r="789" spans="1:7" ht="12.75">
      <c r="A789" s="30" t="str">
        <f>'De la BASE'!A785</f>
        <v>200675</v>
      </c>
      <c r="B789" s="30">
        <f>'De la BASE'!B785</f>
        <v>13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0.05806975169</v>
      </c>
      <c r="F789" s="9">
        <f>IF('De la BASE'!F785&gt;0,'De la BASE'!F785,'De la BASE'!F785+0.001)</f>
        <v>5.23000000523</v>
      </c>
      <c r="G789" s="15">
        <v>38718</v>
      </c>
    </row>
    <row r="790" spans="1:7" ht="12.75">
      <c r="A790" s="30" t="str">
        <f>'De la BASE'!A786</f>
        <v>200675</v>
      </c>
      <c r="B790" s="30">
        <f>'De la BASE'!B786</f>
        <v>13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0.04058649306</v>
      </c>
      <c r="F790" s="9">
        <f>IF('De la BASE'!F786&gt;0,'De la BASE'!F786,'De la BASE'!F786+0.001)</f>
        <v>3.96999999206</v>
      </c>
      <c r="G790" s="15">
        <v>38749</v>
      </c>
    </row>
    <row r="791" spans="1:7" ht="12.75">
      <c r="A791" s="30" t="str">
        <f>'De la BASE'!A787</f>
        <v>200675</v>
      </c>
      <c r="B791" s="30">
        <f>'De la BASE'!B787</f>
        <v>13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0.10146066896</v>
      </c>
      <c r="F791" s="9">
        <f>IF('De la BASE'!F787&gt;0,'De la BASE'!F787,'De la BASE'!F787+0.001)</f>
        <v>10.569999989429999</v>
      </c>
      <c r="G791" s="15">
        <v>38777</v>
      </c>
    </row>
    <row r="792" spans="1:7" ht="12.75">
      <c r="A792" s="30" t="str">
        <f>'De la BASE'!A788</f>
        <v>200675</v>
      </c>
      <c r="B792" s="30">
        <f>'De la BASE'!B788</f>
        <v>13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0.06230794982</v>
      </c>
      <c r="F792" s="9">
        <f>IF('De la BASE'!F788&gt;0,'De la BASE'!F788,'De la BASE'!F788+0.001)</f>
        <v>8.92999999107</v>
      </c>
      <c r="G792" s="15">
        <v>38808</v>
      </c>
    </row>
    <row r="793" spans="1:7" ht="12.75">
      <c r="A793" s="30" t="str">
        <f>'De la BASE'!A789</f>
        <v>200675</v>
      </c>
      <c r="B793" s="30">
        <f>'De la BASE'!B789</f>
        <v>13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0.03772445014</v>
      </c>
      <c r="F793" s="9">
        <f>IF('De la BASE'!F789&gt;0,'De la BASE'!F789,'De la BASE'!F789+0.001)</f>
        <v>5.33000000533</v>
      </c>
      <c r="G793" s="15">
        <v>38838</v>
      </c>
    </row>
    <row r="794" spans="1:7" ht="12.75">
      <c r="A794" s="30" t="str">
        <f>'De la BASE'!A790</f>
        <v>200675</v>
      </c>
      <c r="B794" s="30">
        <f>'De la BASE'!B790</f>
        <v>13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0.01536416769</v>
      </c>
      <c r="F794" s="9">
        <f>IF('De la BASE'!F790&gt;0,'De la BASE'!F790,'De la BASE'!F790+0.001)</f>
        <v>2.89</v>
      </c>
      <c r="G794" s="15">
        <v>38869</v>
      </c>
    </row>
    <row r="795" spans="1:7" ht="12.75">
      <c r="A795" s="30" t="str">
        <f>'De la BASE'!A791</f>
        <v>200675</v>
      </c>
      <c r="B795" s="30">
        <f>'De la BASE'!B791</f>
        <v>13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0.0282668176</v>
      </c>
      <c r="F795" s="9">
        <f>IF('De la BASE'!F791&gt;0,'De la BASE'!F791,'De la BASE'!F791+0.001)</f>
        <v>2.6799999946399997</v>
      </c>
      <c r="G795" s="15">
        <v>38899</v>
      </c>
    </row>
    <row r="796" spans="1:7" ht="12.75">
      <c r="A796" s="30" t="str">
        <f>'De la BASE'!A792</f>
        <v>200675</v>
      </c>
      <c r="B796" s="30">
        <f>'De la BASE'!B792</f>
        <v>13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0.0333966534</v>
      </c>
      <c r="F796" s="9">
        <f>IF('De la BASE'!F792&gt;0,'De la BASE'!F792,'De la BASE'!F792+0.001)</f>
        <v>2.84</v>
      </c>
      <c r="G796" s="15">
        <v>38930</v>
      </c>
    </row>
    <row r="797" spans="1:7" ht="12.75">
      <c r="A797" s="30" t="str">
        <f>'De la BASE'!A793</f>
        <v>200675</v>
      </c>
      <c r="B797" s="30">
        <f>'De la BASE'!B793</f>
        <v>13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0.02029349345</v>
      </c>
      <c r="F797" s="9">
        <f>IF('De la BASE'!F793&gt;0,'De la BASE'!F793,'De la BASE'!F793+0.001)</f>
        <v>3.5300000035299997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200675 - Embalse de Las Vencias.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1.60999999839</v>
      </c>
      <c r="C4" s="1">
        <f aca="true" t="shared" si="0" ref="C4:M4">MIN(C18:C83)</f>
        <v>1.6399999983600002</v>
      </c>
      <c r="D4" s="1">
        <f t="shared" si="0"/>
        <v>1.79</v>
      </c>
      <c r="E4" s="1">
        <f t="shared" si="0"/>
        <v>1.1999999987999996</v>
      </c>
      <c r="F4" s="1">
        <f t="shared" si="0"/>
        <v>1.57</v>
      </c>
      <c r="G4" s="1">
        <f t="shared" si="0"/>
        <v>1.81000000362</v>
      </c>
      <c r="H4" s="1">
        <f t="shared" si="0"/>
        <v>2.84</v>
      </c>
      <c r="I4" s="1">
        <f t="shared" si="0"/>
        <v>2.28000000228</v>
      </c>
      <c r="J4" s="1">
        <f t="shared" si="0"/>
        <v>1.8699999981300002</v>
      </c>
      <c r="K4" s="1">
        <f t="shared" si="0"/>
        <v>1.65000000165</v>
      </c>
      <c r="L4" s="1">
        <f t="shared" si="0"/>
        <v>1.6499999983500002</v>
      </c>
      <c r="M4" s="1">
        <f t="shared" si="0"/>
        <v>1.5</v>
      </c>
      <c r="N4" s="1">
        <f>MIN(N18:N83)</f>
        <v>24.41000000948</v>
      </c>
    </row>
    <row r="5" spans="1:14" ht="12.75">
      <c r="A5" s="13" t="s">
        <v>94</v>
      </c>
      <c r="B5" s="1">
        <f>MAX(B18:B83)</f>
        <v>24.379999975620002</v>
      </c>
      <c r="C5" s="1">
        <f aca="true" t="shared" si="1" ref="C5:M5">MAX(C18:C83)</f>
        <v>65.84</v>
      </c>
      <c r="D5" s="1">
        <f t="shared" si="1"/>
        <v>50.94</v>
      </c>
      <c r="E5" s="1">
        <f t="shared" si="1"/>
        <v>64.23000006423</v>
      </c>
      <c r="F5" s="1">
        <f t="shared" si="1"/>
        <v>60.630000060629996</v>
      </c>
      <c r="G5" s="1">
        <f t="shared" si="1"/>
        <v>54.27</v>
      </c>
      <c r="H5" s="1">
        <f t="shared" si="1"/>
        <v>33.96</v>
      </c>
      <c r="I5" s="1">
        <f t="shared" si="1"/>
        <v>46.01</v>
      </c>
      <c r="J5" s="1">
        <f t="shared" si="1"/>
        <v>15.030000015029998</v>
      </c>
      <c r="K5" s="1">
        <f t="shared" si="1"/>
        <v>8.09</v>
      </c>
      <c r="L5" s="1">
        <f t="shared" si="1"/>
        <v>16.25999998374</v>
      </c>
      <c r="M5" s="1">
        <f t="shared" si="1"/>
        <v>17.519999964959997</v>
      </c>
      <c r="N5" s="1">
        <f>MAX(N18:N83)</f>
        <v>321.41000004815</v>
      </c>
    </row>
    <row r="6" spans="1:14" ht="12.75">
      <c r="A6" s="13" t="s">
        <v>16</v>
      </c>
      <c r="B6" s="1">
        <f>AVERAGE(B18:B83)</f>
        <v>5.817878788531515</v>
      </c>
      <c r="C6" s="1">
        <f aca="true" t="shared" si="2" ref="C6:M6">AVERAGE(C18:C83)</f>
        <v>8.659242424285608</v>
      </c>
      <c r="D6" s="1">
        <f t="shared" si="2"/>
        <v>10.225909089711816</v>
      </c>
      <c r="E6" s="1">
        <f t="shared" si="2"/>
        <v>13.193333334294696</v>
      </c>
      <c r="F6" s="1">
        <f t="shared" si="2"/>
        <v>12.428787880706063</v>
      </c>
      <c r="G6" s="1">
        <f t="shared" si="2"/>
        <v>12.891666668708634</v>
      </c>
      <c r="H6" s="1">
        <f t="shared" si="2"/>
        <v>10.50984848749136</v>
      </c>
      <c r="I6" s="1">
        <f t="shared" si="2"/>
        <v>9.416060606621516</v>
      </c>
      <c r="J6" s="1">
        <f t="shared" si="2"/>
        <v>5.72075757716803</v>
      </c>
      <c r="K6" s="1">
        <f t="shared" si="2"/>
        <v>4.0972727269390905</v>
      </c>
      <c r="L6" s="1">
        <f t="shared" si="2"/>
        <v>4.30303030278621</v>
      </c>
      <c r="M6" s="1">
        <f t="shared" si="2"/>
        <v>4.575000000256819</v>
      </c>
      <c r="N6" s="1">
        <f>SUM(B6:M6)</f>
        <v>101.83878788750135</v>
      </c>
    </row>
    <row r="7" spans="1:14" ht="12.75">
      <c r="A7" s="13" t="s">
        <v>17</v>
      </c>
      <c r="B7" s="1">
        <f>PERCENTILE(B18:B83,0.1)</f>
        <v>2.284999998805</v>
      </c>
      <c r="C7" s="1">
        <f aca="true" t="shared" si="3" ref="C7:M7">PERCENTILE(C18:C83,0.1)</f>
        <v>3.254999996745</v>
      </c>
      <c r="D7" s="1">
        <f t="shared" si="3"/>
        <v>3.6750000036</v>
      </c>
      <c r="E7" s="1">
        <f t="shared" si="3"/>
        <v>3.980000002075</v>
      </c>
      <c r="F7" s="1">
        <f t="shared" si="3"/>
        <v>3.6099999982349997</v>
      </c>
      <c r="G7" s="1">
        <f t="shared" si="3"/>
        <v>4.18000000408</v>
      </c>
      <c r="H7" s="1">
        <f t="shared" si="3"/>
        <v>4.325000001659999</v>
      </c>
      <c r="I7" s="1">
        <f t="shared" si="3"/>
        <v>4</v>
      </c>
      <c r="J7" s="1">
        <f t="shared" si="3"/>
        <v>3.2050000031900003</v>
      </c>
      <c r="K7" s="1">
        <f t="shared" si="3"/>
        <v>2.4999999975</v>
      </c>
      <c r="L7" s="1">
        <f t="shared" si="3"/>
        <v>2.325000002325</v>
      </c>
      <c r="M7" s="1">
        <f t="shared" si="3"/>
        <v>2.15999999893</v>
      </c>
      <c r="N7" s="1">
        <f>PERCENTILE(N18:N83,0.1)</f>
        <v>50.419999979475</v>
      </c>
    </row>
    <row r="8" spans="1:14" ht="12.75">
      <c r="A8" s="13" t="s">
        <v>18</v>
      </c>
      <c r="B8" s="1">
        <f>PERCENTILE(B18:B83,0.25)</f>
        <v>3.5175000026325</v>
      </c>
      <c r="C8" s="1">
        <f aca="true" t="shared" si="4" ref="C8:M8">PERCENTILE(C18:C83,0.25)</f>
        <v>3.9425000039425</v>
      </c>
      <c r="D8" s="1">
        <f t="shared" si="4"/>
        <v>4.8175</v>
      </c>
      <c r="E8" s="1">
        <f t="shared" si="4"/>
        <v>5.6450000014225</v>
      </c>
      <c r="F8" s="1">
        <f t="shared" si="4"/>
        <v>5.4425000013625</v>
      </c>
      <c r="G8" s="1">
        <f t="shared" si="4"/>
        <v>5.017499998717501</v>
      </c>
      <c r="H8" s="1">
        <f t="shared" si="4"/>
        <v>6.255</v>
      </c>
      <c r="I8" s="1">
        <f t="shared" si="4"/>
        <v>4.93250000363</v>
      </c>
      <c r="J8" s="1">
        <f t="shared" si="4"/>
        <v>3.7</v>
      </c>
      <c r="K8" s="1">
        <f t="shared" si="4"/>
        <v>2.9750000007475004</v>
      </c>
      <c r="L8" s="1">
        <f t="shared" si="4"/>
        <v>2.794999997915</v>
      </c>
      <c r="M8" s="1">
        <f t="shared" si="4"/>
        <v>2.999999997705</v>
      </c>
      <c r="N8" s="1">
        <f>PERCENTILE(N18:N83,0.25)</f>
        <v>64.3799999753825</v>
      </c>
    </row>
    <row r="9" spans="1:14" ht="12.75">
      <c r="A9" s="13" t="s">
        <v>19</v>
      </c>
      <c r="B9" s="1">
        <f>PERCENTILE(B18:B83,0.5)</f>
        <v>4.545000000065</v>
      </c>
      <c r="C9" s="1">
        <f aca="true" t="shared" si="5" ref="C9:N9">PERCENTILE(C18:C83,0.5)</f>
        <v>5.7849999971349995</v>
      </c>
      <c r="D9" s="1">
        <f t="shared" si="5"/>
        <v>7.280000000279999</v>
      </c>
      <c r="E9" s="1">
        <f t="shared" si="5"/>
        <v>9.119999990730001</v>
      </c>
      <c r="F9" s="1">
        <f t="shared" si="5"/>
        <v>7.74500000377</v>
      </c>
      <c r="G9" s="1">
        <f t="shared" si="5"/>
        <v>9.015</v>
      </c>
      <c r="H9" s="1">
        <f t="shared" si="5"/>
        <v>9.48500000482</v>
      </c>
      <c r="I9" s="1">
        <f t="shared" si="5"/>
        <v>7.135</v>
      </c>
      <c r="J9" s="1">
        <f t="shared" si="5"/>
        <v>4.619999999860001</v>
      </c>
      <c r="K9" s="1">
        <f t="shared" si="5"/>
        <v>3.94999999804</v>
      </c>
      <c r="L9" s="1">
        <f t="shared" si="5"/>
        <v>3.83500000191</v>
      </c>
      <c r="M9" s="1">
        <f t="shared" si="5"/>
        <v>4.02000000197</v>
      </c>
      <c r="N9" s="1">
        <f t="shared" si="5"/>
        <v>91.16000000868</v>
      </c>
    </row>
    <row r="10" spans="1:14" ht="12.75">
      <c r="A10" s="13" t="s">
        <v>20</v>
      </c>
      <c r="B10" s="1">
        <f>PERCENTILE(B18:B83,0.75)</f>
        <v>7.14000000714</v>
      </c>
      <c r="C10" s="1">
        <f aca="true" t="shared" si="6" ref="C10:M10">PERCENTILE(C18:C83,0.75)</f>
        <v>9.630000002220001</v>
      </c>
      <c r="D10" s="1">
        <f t="shared" si="6"/>
        <v>10.0249999975725</v>
      </c>
      <c r="E10" s="1">
        <f t="shared" si="6"/>
        <v>16.1075000089575</v>
      </c>
      <c r="F10" s="1">
        <f t="shared" si="6"/>
        <v>14.7</v>
      </c>
      <c r="G10" s="1">
        <f t="shared" si="6"/>
        <v>17.062499991307497</v>
      </c>
      <c r="H10" s="1">
        <f t="shared" si="6"/>
        <v>13.002500009765</v>
      </c>
      <c r="I10" s="1">
        <f t="shared" si="6"/>
        <v>10.754999999999999</v>
      </c>
      <c r="J10" s="1">
        <f t="shared" si="6"/>
        <v>7.1225000071224995</v>
      </c>
      <c r="K10" s="1">
        <f t="shared" si="6"/>
        <v>5.0375000138775</v>
      </c>
      <c r="L10" s="1">
        <f t="shared" si="6"/>
        <v>5.13000000513</v>
      </c>
      <c r="M10" s="1">
        <f t="shared" si="6"/>
        <v>5.1575000038775</v>
      </c>
      <c r="N10" s="1">
        <f>PERCENTILE(N18:N83,0.75)</f>
        <v>128.2675000093025</v>
      </c>
    </row>
    <row r="11" spans="1:14" ht="12.75">
      <c r="A11" s="13" t="s">
        <v>21</v>
      </c>
      <c r="B11" s="1">
        <f>PERCENTILE(B18:B83,0.9)</f>
        <v>10.15500000516</v>
      </c>
      <c r="C11" s="1">
        <f aca="true" t="shared" si="7" ref="C11:M11">PERCENTILE(C18:C83,0.9)</f>
        <v>17.095</v>
      </c>
      <c r="D11" s="1">
        <f t="shared" si="7"/>
        <v>19.555000010705</v>
      </c>
      <c r="E11" s="1">
        <f t="shared" si="7"/>
        <v>29.014999985475</v>
      </c>
      <c r="F11" s="1">
        <f t="shared" si="7"/>
        <v>28.07000001403</v>
      </c>
      <c r="G11" s="1">
        <f t="shared" si="7"/>
        <v>28.050000028050004</v>
      </c>
      <c r="H11" s="1">
        <f t="shared" si="7"/>
        <v>19.005000009385</v>
      </c>
      <c r="I11" s="1">
        <f t="shared" si="7"/>
        <v>17.384999990765</v>
      </c>
      <c r="J11" s="1">
        <f t="shared" si="7"/>
        <v>9.17000000917</v>
      </c>
      <c r="K11" s="1">
        <f t="shared" si="7"/>
        <v>5.86000000586</v>
      </c>
      <c r="L11" s="1">
        <f t="shared" si="7"/>
        <v>6.710000003225</v>
      </c>
      <c r="M11" s="1">
        <f t="shared" si="7"/>
        <v>7.445000003840001</v>
      </c>
      <c r="N11" s="1">
        <f>PERCENTILE(N18:N83,0.9)</f>
        <v>157.805000012705</v>
      </c>
    </row>
    <row r="12" spans="1:14" ht="12.75">
      <c r="A12" s="13" t="s">
        <v>25</v>
      </c>
      <c r="B12" s="1">
        <f>STDEV(B18:B83)</f>
        <v>4.1816443278807665</v>
      </c>
      <c r="C12" s="1">
        <f aca="true" t="shared" si="8" ref="C12:M12">STDEV(C18:C83)</f>
        <v>9.437716363291699</v>
      </c>
      <c r="D12" s="1">
        <f t="shared" si="8"/>
        <v>10.436846849290598</v>
      </c>
      <c r="E12" s="1">
        <f t="shared" si="8"/>
        <v>11.864453486434797</v>
      </c>
      <c r="F12" s="1">
        <f t="shared" si="8"/>
        <v>11.699884627152821</v>
      </c>
      <c r="G12" s="1">
        <f t="shared" si="8"/>
        <v>10.729729456262902</v>
      </c>
      <c r="H12" s="1">
        <f t="shared" si="8"/>
        <v>5.784946644577779</v>
      </c>
      <c r="I12" s="1">
        <f t="shared" si="8"/>
        <v>7.325029773980173</v>
      </c>
      <c r="J12" s="1">
        <f t="shared" si="8"/>
        <v>3.000535497427364</v>
      </c>
      <c r="K12" s="1">
        <f t="shared" si="8"/>
        <v>1.4044440957057744</v>
      </c>
      <c r="L12" s="1">
        <f t="shared" si="8"/>
        <v>2.223440139773155</v>
      </c>
      <c r="M12" s="1">
        <f t="shared" si="8"/>
        <v>2.7041303161828485</v>
      </c>
      <c r="N12" s="1">
        <f>STDEV(N18:N83)</f>
        <v>52.14428123234068</v>
      </c>
    </row>
    <row r="13" spans="1:14" ht="12.75">
      <c r="A13" s="13" t="s">
        <v>127</v>
      </c>
      <c r="B13" s="1">
        <f aca="true" t="shared" si="9" ref="B13:L13">ROUND(B12/B6,2)</f>
        <v>0.72</v>
      </c>
      <c r="C13" s="1">
        <f t="shared" si="9"/>
        <v>1.09</v>
      </c>
      <c r="D13" s="1">
        <f t="shared" si="9"/>
        <v>1.02</v>
      </c>
      <c r="E13" s="1">
        <f t="shared" si="9"/>
        <v>0.9</v>
      </c>
      <c r="F13" s="1">
        <f t="shared" si="9"/>
        <v>0.94</v>
      </c>
      <c r="G13" s="1">
        <f t="shared" si="9"/>
        <v>0.83</v>
      </c>
      <c r="H13" s="1">
        <f t="shared" si="9"/>
        <v>0.55</v>
      </c>
      <c r="I13" s="1">
        <f t="shared" si="9"/>
        <v>0.78</v>
      </c>
      <c r="J13" s="1">
        <f t="shared" si="9"/>
        <v>0.52</v>
      </c>
      <c r="K13" s="1">
        <f t="shared" si="9"/>
        <v>0.34</v>
      </c>
      <c r="L13" s="1">
        <f t="shared" si="9"/>
        <v>0.52</v>
      </c>
      <c r="M13" s="1">
        <f>ROUND(M12/M6,2)</f>
        <v>0.59</v>
      </c>
      <c r="N13" s="1">
        <f>ROUND(N12/N6,2)</f>
        <v>0.51</v>
      </c>
    </row>
    <row r="14" spans="1:14" ht="12.75">
      <c r="A14" s="13" t="s">
        <v>126</v>
      </c>
      <c r="B14" s="53">
        <f aca="true" t="shared" si="10" ref="B14:N14">66*P84/(65*64*B12^3)</f>
        <v>2.3758552873597156</v>
      </c>
      <c r="C14" s="53">
        <f t="shared" si="10"/>
        <v>4.028485453506609</v>
      </c>
      <c r="D14" s="53">
        <f t="shared" si="10"/>
        <v>2.835762048547407</v>
      </c>
      <c r="E14" s="53">
        <f t="shared" si="10"/>
        <v>2.018292147958833</v>
      </c>
      <c r="F14" s="53">
        <f t="shared" si="10"/>
        <v>2.0671534770870443</v>
      </c>
      <c r="G14" s="53">
        <f t="shared" si="10"/>
        <v>1.8800198160164536</v>
      </c>
      <c r="H14" s="53">
        <f t="shared" si="10"/>
        <v>1.3691351158428753</v>
      </c>
      <c r="I14" s="53">
        <f t="shared" si="10"/>
        <v>2.739262024234445</v>
      </c>
      <c r="J14" s="53">
        <f t="shared" si="10"/>
        <v>1.625454677888197</v>
      </c>
      <c r="K14" s="53">
        <f t="shared" si="10"/>
        <v>0.5746391013595841</v>
      </c>
      <c r="L14" s="53">
        <f t="shared" si="10"/>
        <v>2.6588505163131932</v>
      </c>
      <c r="M14" s="53">
        <f t="shared" si="10"/>
        <v>2.383144103062438</v>
      </c>
      <c r="N14" s="53">
        <f t="shared" si="10"/>
        <v>1.5742434762684894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0.25128662612848646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8.04</v>
      </c>
      <c r="C18" s="1">
        <f>'DATOS MENSUALES'!F7</f>
        <v>11.32999998867</v>
      </c>
      <c r="D18" s="1">
        <f>'DATOS MENSUALES'!F8</f>
        <v>9.699999990299998</v>
      </c>
      <c r="E18" s="1">
        <f>'DATOS MENSUALES'!F9</f>
        <v>28.98</v>
      </c>
      <c r="F18" s="1">
        <f>'DATOS MENSUALES'!F10</f>
        <v>40.4000000404</v>
      </c>
      <c r="G18" s="1">
        <f>'DATOS MENSUALES'!F11</f>
        <v>30.24</v>
      </c>
      <c r="H18" s="1">
        <f>'DATOS MENSUALES'!F12</f>
        <v>17.81000001781</v>
      </c>
      <c r="I18" s="1">
        <f>'DATOS MENSUALES'!F13</f>
        <v>32.700000065400005</v>
      </c>
      <c r="J18" s="1">
        <f>'DATOS MENSUALES'!F14</f>
        <v>14.30999998569</v>
      </c>
      <c r="K18" s="1">
        <f>'DATOS MENSUALES'!F15</f>
        <v>2.41</v>
      </c>
      <c r="L18" s="1">
        <f>'DATOS MENSUALES'!F16</f>
        <v>2.21999999778</v>
      </c>
      <c r="M18" s="1">
        <f>'DATOS MENSUALES'!F17</f>
        <v>1.5</v>
      </c>
      <c r="N18" s="1">
        <f>SUM(B18:M18)</f>
        <v>199.64000008605004</v>
      </c>
      <c r="O18" s="1"/>
      <c r="P18" s="60">
        <f>(B18-B$6)^3</f>
        <v>10.972440512272009</v>
      </c>
      <c r="Q18" s="60">
        <f>(C18-C$6)^3</f>
        <v>19.05036939962385</v>
      </c>
      <c r="R18" s="60">
        <f aca="true" t="shared" si="11" ref="R18:AB18">(D18-D$6)^3</f>
        <v>-0.14545613900472418</v>
      </c>
      <c r="S18" s="60">
        <f t="shared" si="11"/>
        <v>3934.3348235775275</v>
      </c>
      <c r="T18" s="60">
        <f t="shared" si="11"/>
        <v>21884.36058988148</v>
      </c>
      <c r="U18" s="60">
        <f t="shared" si="11"/>
        <v>5221.235405235022</v>
      </c>
      <c r="V18" s="60">
        <f t="shared" si="11"/>
        <v>389.04122565490024</v>
      </c>
      <c r="W18" s="60">
        <f t="shared" si="11"/>
        <v>12623.197704260896</v>
      </c>
      <c r="X18" s="60">
        <f t="shared" si="11"/>
        <v>633.672090082904</v>
      </c>
      <c r="Y18" s="60">
        <f t="shared" si="11"/>
        <v>-4.803478596699729</v>
      </c>
      <c r="Z18" s="60">
        <f t="shared" si="11"/>
        <v>-9.038300262913337</v>
      </c>
      <c r="AA18" s="60">
        <f t="shared" si="11"/>
        <v>-29.076046882285144</v>
      </c>
      <c r="AB18" s="60">
        <f t="shared" si="11"/>
        <v>935476.1358866303</v>
      </c>
    </row>
    <row r="19" spans="1:28" ht="12.75">
      <c r="A19" s="12" t="s">
        <v>29</v>
      </c>
      <c r="B19" s="1">
        <f>'DATOS MENSUALES'!F18</f>
        <v>1.66000000332</v>
      </c>
      <c r="C19" s="1">
        <f>'DATOS MENSUALES'!F19</f>
        <v>3.94000000394</v>
      </c>
      <c r="D19" s="1">
        <f>'DATOS MENSUALES'!F20</f>
        <v>3.05</v>
      </c>
      <c r="E19" s="1">
        <f>'DATOS MENSUALES'!F21</f>
        <v>5.73</v>
      </c>
      <c r="F19" s="1">
        <f>'DATOS MENSUALES'!F22</f>
        <v>6.0700000121399995</v>
      </c>
      <c r="G19" s="1">
        <f>'DATOS MENSUALES'!F23</f>
        <v>8.519999991479999</v>
      </c>
      <c r="H19" s="1">
        <f>'DATOS MENSUALES'!F24</f>
        <v>9.95000000995</v>
      </c>
      <c r="I19" s="1">
        <f>'DATOS MENSUALES'!F25</f>
        <v>6.2100000062100005</v>
      </c>
      <c r="J19" s="1">
        <f>'DATOS MENSUALES'!F26</f>
        <v>4.15</v>
      </c>
      <c r="K19" s="1">
        <f>'DATOS MENSUALES'!F27</f>
        <v>3.5099999964900004</v>
      </c>
      <c r="L19" s="1">
        <f>'DATOS MENSUALES'!F28</f>
        <v>8.87</v>
      </c>
      <c r="M19" s="1">
        <f>'DATOS MENSUALES'!F29</f>
        <v>4.1</v>
      </c>
      <c r="N19" s="1">
        <f aca="true" t="shared" si="12" ref="N19:N82">SUM(B19:M19)</f>
        <v>65.76000002353</v>
      </c>
      <c r="O19" s="10"/>
      <c r="P19" s="60">
        <f aca="true" t="shared" si="13" ref="P19:P82">(B19-B$6)^3</f>
        <v>-71.8812254609359</v>
      </c>
      <c r="Q19" s="60">
        <f aca="true" t="shared" si="14" ref="Q19:Q82">(C19-C$6)^3</f>
        <v>-105.10342313865338</v>
      </c>
      <c r="R19" s="60">
        <f aca="true" t="shared" si="15" ref="R19:R82">(D19-D$6)^3</f>
        <v>-369.5139036845968</v>
      </c>
      <c r="S19" s="60">
        <f aca="true" t="shared" si="16" ref="S19:S82">(E19-E$6)^3</f>
        <v>-415.7177008643512</v>
      </c>
      <c r="T19" s="60">
        <f aca="true" t="shared" si="17" ref="T19:T82">(F19-F$6)^3</f>
        <v>-257.1123933367992</v>
      </c>
      <c r="U19" s="60">
        <f aca="true" t="shared" si="18" ref="U19:U82">(G19-G$6)^3</f>
        <v>-83.5489745268605</v>
      </c>
      <c r="V19" s="60">
        <f aca="true" t="shared" si="19" ref="V19:V82">(H19-H$6)^3</f>
        <v>-0.17547348623864578</v>
      </c>
      <c r="W19" s="60">
        <f aca="true" t="shared" si="20" ref="W19:W82">(I19-I$6)^3</f>
        <v>-32.95453448367546</v>
      </c>
      <c r="X19" s="60">
        <f aca="true" t="shared" si="21" ref="X19:X82">(J19-J$6)^3</f>
        <v>-3.8754977594973274</v>
      </c>
      <c r="Y19" s="60">
        <f aca="true" t="shared" si="22" ref="Y19:Y82">(K19-K$6)^3</f>
        <v>-0.20254405738114595</v>
      </c>
      <c r="Z19" s="60">
        <f aca="true" t="shared" si="23" ref="Z19:Z82">(L19-L$6)^3</f>
        <v>95.25425615549085</v>
      </c>
      <c r="AA19" s="60">
        <f aca="true" t="shared" si="24" ref="AA19:AA82">(M19-M$6)^3</f>
        <v>-0.10717187517383442</v>
      </c>
      <c r="AB19" s="60">
        <f aca="true" t="shared" si="25" ref="AB19:AB82">(N19-N$6)^3</f>
        <v>-46962.99811716946</v>
      </c>
    </row>
    <row r="20" spans="1:28" ht="12.75">
      <c r="A20" s="12" t="s">
        <v>30</v>
      </c>
      <c r="B20" s="1">
        <f>'DATOS MENSUALES'!F30</f>
        <v>3.91000000782</v>
      </c>
      <c r="C20" s="1">
        <f>'DATOS MENSUALES'!F31</f>
        <v>4.83</v>
      </c>
      <c r="D20" s="1">
        <f>'DATOS MENSUALES'!F32</f>
        <v>4.81</v>
      </c>
      <c r="E20" s="1">
        <f>'DATOS MENSUALES'!F33</f>
        <v>13.27</v>
      </c>
      <c r="F20" s="1">
        <f>'DATOS MENSUALES'!F34</f>
        <v>6.12000001224</v>
      </c>
      <c r="G20" s="1">
        <f>'DATOS MENSUALES'!F35</f>
        <v>7.68</v>
      </c>
      <c r="H20" s="1">
        <f>'DATOS MENSUALES'!F36</f>
        <v>11.11</v>
      </c>
      <c r="I20" s="1">
        <f>'DATOS MENSUALES'!F37</f>
        <v>9.789999990210001</v>
      </c>
      <c r="J20" s="1">
        <f>'DATOS MENSUALES'!F38</f>
        <v>3.22</v>
      </c>
      <c r="K20" s="1">
        <f>'DATOS MENSUALES'!F39</f>
        <v>3.21</v>
      </c>
      <c r="L20" s="1">
        <f>'DATOS MENSUALES'!F40</f>
        <v>3.0000000030000002</v>
      </c>
      <c r="M20" s="1">
        <f>'DATOS MENSUALES'!F41</f>
        <v>5.12</v>
      </c>
      <c r="N20" s="1">
        <f t="shared" si="12"/>
        <v>76.07000001326999</v>
      </c>
      <c r="O20" s="10"/>
      <c r="P20" s="60">
        <f t="shared" si="13"/>
        <v>-6.944681512739835</v>
      </c>
      <c r="Q20" s="60">
        <f t="shared" si="14"/>
        <v>-56.148555186726554</v>
      </c>
      <c r="R20" s="60">
        <f t="shared" si="15"/>
        <v>-158.859831400561</v>
      </c>
      <c r="S20" s="60">
        <f t="shared" si="16"/>
        <v>0.00045062961267759575</v>
      </c>
      <c r="T20" s="60">
        <f t="shared" si="17"/>
        <v>-251.0948317602597</v>
      </c>
      <c r="U20" s="60">
        <f t="shared" si="18"/>
        <v>-141.55652508768483</v>
      </c>
      <c r="V20" s="60">
        <f t="shared" si="19"/>
        <v>0.21616367483368215</v>
      </c>
      <c r="W20" s="60">
        <f t="shared" si="20"/>
        <v>0.05228819177886621</v>
      </c>
      <c r="X20" s="60">
        <f t="shared" si="21"/>
        <v>-15.639208876759085</v>
      </c>
      <c r="Y20" s="60">
        <f t="shared" si="22"/>
        <v>-0.698508020248845</v>
      </c>
      <c r="Z20" s="60">
        <f t="shared" si="23"/>
        <v>-2.212399460337966</v>
      </c>
      <c r="AA20" s="60">
        <f t="shared" si="24"/>
        <v>0.16187862477115533</v>
      </c>
      <c r="AB20" s="60">
        <f t="shared" si="25"/>
        <v>-17111.259254235276</v>
      </c>
    </row>
    <row r="21" spans="1:28" ht="12.75">
      <c r="A21" s="12" t="s">
        <v>31</v>
      </c>
      <c r="B21" s="1">
        <f>'DATOS MENSUALES'!F42</f>
        <v>3.63000000363</v>
      </c>
      <c r="C21" s="1">
        <f>'DATOS MENSUALES'!F43</f>
        <v>4</v>
      </c>
      <c r="D21" s="1">
        <f>'DATOS MENSUALES'!F44</f>
        <v>4.92999999507</v>
      </c>
      <c r="E21" s="1">
        <f>'DATOS MENSUALES'!F45</f>
        <v>4.1699999958300005</v>
      </c>
      <c r="F21" s="1">
        <f>'DATOS MENSUALES'!F46</f>
        <v>3.7999999962000004</v>
      </c>
      <c r="G21" s="1">
        <f>'DATOS MENSUALES'!F47</f>
        <v>4.74000000474</v>
      </c>
      <c r="H21" s="1">
        <f>'DATOS MENSUALES'!F48</f>
        <v>5.87000001174</v>
      </c>
      <c r="I21" s="1">
        <f>'DATOS MENSUALES'!F49</f>
        <v>4.34000000434</v>
      </c>
      <c r="J21" s="1">
        <f>'DATOS MENSUALES'!F50</f>
        <v>4.949999995050001</v>
      </c>
      <c r="K21" s="1">
        <f>'DATOS MENSUALES'!F51</f>
        <v>3.1599999968400008</v>
      </c>
      <c r="L21" s="1">
        <f>'DATOS MENSUALES'!F52</f>
        <v>3.55999999644</v>
      </c>
      <c r="M21" s="1">
        <f>'DATOS MENSUALES'!F53</f>
        <v>3.63999999636</v>
      </c>
      <c r="N21" s="1">
        <f t="shared" si="12"/>
        <v>50.78999999624</v>
      </c>
      <c r="O21" s="10"/>
      <c r="P21" s="60">
        <f t="shared" si="13"/>
        <v>-10.472967873320401</v>
      </c>
      <c r="Q21" s="60">
        <f t="shared" si="14"/>
        <v>-101.14535038942995</v>
      </c>
      <c r="R21" s="60">
        <f t="shared" si="15"/>
        <v>-148.53252543155818</v>
      </c>
      <c r="S21" s="60">
        <f t="shared" si="16"/>
        <v>-734.6847139570987</v>
      </c>
      <c r="T21" s="60">
        <f t="shared" si="17"/>
        <v>-642.4648612231364</v>
      </c>
      <c r="U21" s="60">
        <f t="shared" si="18"/>
        <v>-541.675554883446</v>
      </c>
      <c r="V21" s="60">
        <f t="shared" si="19"/>
        <v>-99.88755755020351</v>
      </c>
      <c r="W21" s="60">
        <f t="shared" si="20"/>
        <v>-130.79176342635895</v>
      </c>
      <c r="X21" s="60">
        <f t="shared" si="21"/>
        <v>-0.4578818375279753</v>
      </c>
      <c r="Y21" s="60">
        <f t="shared" si="22"/>
        <v>-0.8233755078243675</v>
      </c>
      <c r="Z21" s="60">
        <f t="shared" si="23"/>
        <v>-0.41022260081166406</v>
      </c>
      <c r="AA21" s="60">
        <f t="shared" si="24"/>
        <v>-0.8174003852200896</v>
      </c>
      <c r="AB21" s="60">
        <f t="shared" si="25"/>
        <v>-133032.05621116518</v>
      </c>
    </row>
    <row r="22" spans="1:28" ht="12.75">
      <c r="A22" s="12" t="s">
        <v>32</v>
      </c>
      <c r="B22" s="1">
        <f>'DATOS MENSUALES'!F54</f>
        <v>3.54</v>
      </c>
      <c r="C22" s="1">
        <f>'DATOS MENSUALES'!F55</f>
        <v>3.95000000395</v>
      </c>
      <c r="D22" s="1">
        <f>'DATOS MENSUALES'!F56</f>
        <v>5.200000005200001</v>
      </c>
      <c r="E22" s="1">
        <f>'DATOS MENSUALES'!F57</f>
        <v>5.09000000509</v>
      </c>
      <c r="F22" s="1">
        <f>'DATOS MENSUALES'!F58</f>
        <v>5.450000005450001</v>
      </c>
      <c r="G22" s="1">
        <f>'DATOS MENSUALES'!F59</f>
        <v>4.8300000048300005</v>
      </c>
      <c r="H22" s="1">
        <f>'DATOS MENSUALES'!F60</f>
        <v>5.320000005320001</v>
      </c>
      <c r="I22" s="1">
        <f>'DATOS MENSUALES'!F61</f>
        <v>6.16999999383</v>
      </c>
      <c r="J22" s="1">
        <f>'DATOS MENSUALES'!F62</f>
        <v>4.9799999900400005</v>
      </c>
      <c r="K22" s="1">
        <f>'DATOS MENSUALES'!F63</f>
        <v>5.22</v>
      </c>
      <c r="L22" s="1">
        <f>'DATOS MENSUALES'!F64</f>
        <v>4.55999999544</v>
      </c>
      <c r="M22" s="1">
        <f>'DATOS MENSUALES'!F65</f>
        <v>4.27</v>
      </c>
      <c r="N22" s="1">
        <f t="shared" si="12"/>
        <v>58.58000000915001</v>
      </c>
      <c r="O22" s="10"/>
      <c r="P22" s="60">
        <f t="shared" si="13"/>
        <v>-11.819302050202776</v>
      </c>
      <c r="Q22" s="60">
        <f t="shared" si="14"/>
        <v>-104.43670044005444</v>
      </c>
      <c r="R22" s="60">
        <f t="shared" si="15"/>
        <v>-126.95326794055714</v>
      </c>
      <c r="S22" s="60">
        <f t="shared" si="16"/>
        <v>-532.0973692237282</v>
      </c>
      <c r="T22" s="60">
        <f t="shared" si="17"/>
        <v>-339.8912571571149</v>
      </c>
      <c r="U22" s="60">
        <f t="shared" si="18"/>
        <v>-523.9315006277094</v>
      </c>
      <c r="V22" s="60">
        <f t="shared" si="19"/>
        <v>-139.78611545929496</v>
      </c>
      <c r="W22" s="60">
        <f t="shared" si="20"/>
        <v>-34.20344691471958</v>
      </c>
      <c r="X22" s="60">
        <f t="shared" si="21"/>
        <v>-0.40646983871166414</v>
      </c>
      <c r="Y22" s="60">
        <f t="shared" si="22"/>
        <v>1.4152162860099726</v>
      </c>
      <c r="Z22" s="60">
        <f t="shared" si="23"/>
        <v>0.016968588398433376</v>
      </c>
      <c r="AA22" s="60">
        <f t="shared" si="24"/>
        <v>-0.02837262507167181</v>
      </c>
      <c r="AB22" s="60">
        <f t="shared" si="25"/>
        <v>-80951.15297295248</v>
      </c>
    </row>
    <row r="23" spans="1:28" ht="12.75">
      <c r="A23" s="12" t="s">
        <v>34</v>
      </c>
      <c r="B23" s="11">
        <f>'DATOS MENSUALES'!F66</f>
        <v>7.830000007830001</v>
      </c>
      <c r="C23" s="1">
        <f>'DATOS MENSUALES'!F67</f>
        <v>8.79000000879</v>
      </c>
      <c r="D23" s="1">
        <f>'DATOS MENSUALES'!F68</f>
        <v>15.07999998492</v>
      </c>
      <c r="E23" s="1">
        <f>'DATOS MENSUALES'!F69</f>
        <v>9.69</v>
      </c>
      <c r="F23" s="1">
        <f>'DATOS MENSUALES'!F70</f>
        <v>6.21999999378</v>
      </c>
      <c r="G23" s="1">
        <f>'DATOS MENSUALES'!F71</f>
        <v>9.54000002862</v>
      </c>
      <c r="H23" s="1">
        <f>'DATOS MENSUALES'!F72</f>
        <v>13.55</v>
      </c>
      <c r="I23" s="1">
        <f>'DATOS MENSUALES'!F73</f>
        <v>46.01</v>
      </c>
      <c r="J23" s="1">
        <f>'DATOS MENSUALES'!F74</f>
        <v>8.37</v>
      </c>
      <c r="K23" s="1">
        <f>'DATOS MENSUALES'!F75</f>
        <v>3.4499999965499994</v>
      </c>
      <c r="L23" s="1">
        <f>'DATOS MENSUALES'!F76</f>
        <v>3.54</v>
      </c>
      <c r="M23" s="1">
        <f>'DATOS MENSUALES'!F77</f>
        <v>4.3499999913</v>
      </c>
      <c r="N23" s="1">
        <f t="shared" si="12"/>
        <v>136.42000001179</v>
      </c>
      <c r="O23" s="10"/>
      <c r="P23" s="60">
        <f t="shared" si="13"/>
        <v>8.146337956223027</v>
      </c>
      <c r="Q23" s="60">
        <f t="shared" si="14"/>
        <v>0.0022356338035461206</v>
      </c>
      <c r="R23" s="60">
        <f t="shared" si="15"/>
        <v>114.37305281647984</v>
      </c>
      <c r="S23" s="60">
        <f t="shared" si="16"/>
        <v>-42.99761673910112</v>
      </c>
      <c r="T23" s="60">
        <f t="shared" si="17"/>
        <v>-239.34285622036853</v>
      </c>
      <c r="U23" s="60">
        <f t="shared" si="18"/>
        <v>-37.65151452558982</v>
      </c>
      <c r="V23" s="60">
        <f t="shared" si="19"/>
        <v>28.098664863362153</v>
      </c>
      <c r="W23" s="60">
        <f t="shared" si="20"/>
        <v>49003.54439421823</v>
      </c>
      <c r="X23" s="60">
        <f t="shared" si="21"/>
        <v>18.593669305266893</v>
      </c>
      <c r="Y23" s="60">
        <f t="shared" si="22"/>
        <v>-0.27118266958182746</v>
      </c>
      <c r="Z23" s="60">
        <f t="shared" si="23"/>
        <v>-0.44424787313015757</v>
      </c>
      <c r="AA23" s="60">
        <f t="shared" si="24"/>
        <v>-0.011390626360316928</v>
      </c>
      <c r="AB23" s="60">
        <f t="shared" si="25"/>
        <v>41354.29635327596</v>
      </c>
    </row>
    <row r="24" spans="1:28" ht="12.75">
      <c r="A24" s="12" t="s">
        <v>33</v>
      </c>
      <c r="B24" s="1">
        <f>'DATOS MENSUALES'!F78</f>
        <v>5.720000005719999</v>
      </c>
      <c r="C24" s="1">
        <f>'DATOS MENSUALES'!F79</f>
        <v>6.58000000658</v>
      </c>
      <c r="D24" s="1">
        <f>'DATOS MENSUALES'!F80</f>
        <v>7.85</v>
      </c>
      <c r="E24" s="1">
        <f>'DATOS MENSUALES'!F81</f>
        <v>10.600000010599999</v>
      </c>
      <c r="F24" s="1">
        <f>'DATOS MENSUALES'!F82</f>
        <v>60.630000060629996</v>
      </c>
      <c r="G24" s="1">
        <f>'DATOS MENSUALES'!F83</f>
        <v>50.06000010012</v>
      </c>
      <c r="H24" s="1">
        <f>'DATOS MENSUALES'!F84</f>
        <v>17.05000001705</v>
      </c>
      <c r="I24" s="1">
        <f>'DATOS MENSUALES'!F85</f>
        <v>5.93</v>
      </c>
      <c r="J24" s="1">
        <f>'DATOS MENSUALES'!F86</f>
        <v>3.4199999965799996</v>
      </c>
      <c r="K24" s="1">
        <f>'DATOS MENSUALES'!F87</f>
        <v>3.2000000032</v>
      </c>
      <c r="L24" s="1">
        <f>'DATOS MENSUALES'!F88</f>
        <v>3.2699999967300006</v>
      </c>
      <c r="M24" s="1">
        <f>'DATOS MENSUALES'!F89</f>
        <v>4.49</v>
      </c>
      <c r="N24" s="1">
        <f t="shared" si="12"/>
        <v>178.80000019721</v>
      </c>
      <c r="O24" s="10"/>
      <c r="P24" s="60">
        <f t="shared" si="13"/>
        <v>-0.0009377038085046684</v>
      </c>
      <c r="Q24" s="60">
        <f t="shared" si="14"/>
        <v>-8.989082768778855</v>
      </c>
      <c r="R24" s="60">
        <f t="shared" si="15"/>
        <v>-13.4118737666327</v>
      </c>
      <c r="S24" s="60">
        <f t="shared" si="16"/>
        <v>-17.441146175899963</v>
      </c>
      <c r="T24" s="60">
        <f t="shared" si="17"/>
        <v>111988.6167671336</v>
      </c>
      <c r="U24" s="60">
        <f t="shared" si="18"/>
        <v>51347.49548472538</v>
      </c>
      <c r="V24" s="60">
        <f t="shared" si="19"/>
        <v>279.74570793551334</v>
      </c>
      <c r="W24" s="60">
        <f t="shared" si="20"/>
        <v>-42.364764805044835</v>
      </c>
      <c r="X24" s="60">
        <f t="shared" si="21"/>
        <v>-12.17902676447243</v>
      </c>
      <c r="Y24" s="60">
        <f t="shared" si="22"/>
        <v>-0.7223927810970805</v>
      </c>
      <c r="Z24" s="60">
        <f t="shared" si="23"/>
        <v>-1.1023999576239694</v>
      </c>
      <c r="AA24" s="60">
        <f t="shared" si="24"/>
        <v>-0.0006141250055665417</v>
      </c>
      <c r="AB24" s="60">
        <f t="shared" si="25"/>
        <v>455843.4308304485</v>
      </c>
    </row>
    <row r="25" spans="1:28" ht="12.75">
      <c r="A25" s="12" t="s">
        <v>35</v>
      </c>
      <c r="B25" s="1">
        <f>'DATOS MENSUALES'!F90</f>
        <v>3.7</v>
      </c>
      <c r="C25" s="1">
        <f>'DATOS MENSUALES'!F91</f>
        <v>3.58000000358</v>
      </c>
      <c r="D25" s="1">
        <f>'DATOS MENSUALES'!F92</f>
        <v>4.05</v>
      </c>
      <c r="E25" s="1">
        <f>'DATOS MENSUALES'!F93</f>
        <v>35.65</v>
      </c>
      <c r="F25" s="1">
        <f>'DATOS MENSUALES'!F94</f>
        <v>6.32999998734</v>
      </c>
      <c r="G25" s="1">
        <f>'DATOS MENSUALES'!F95</f>
        <v>4.7500000095</v>
      </c>
      <c r="H25" s="1">
        <f>'DATOS MENSUALES'!F96</f>
        <v>3.48999999651</v>
      </c>
      <c r="I25" s="1">
        <f>'DATOS MENSUALES'!F97</f>
        <v>4.59</v>
      </c>
      <c r="J25" s="1">
        <f>'DATOS MENSUALES'!F98</f>
        <v>3.7</v>
      </c>
      <c r="K25" s="1">
        <f>'DATOS MENSUALES'!F99</f>
        <v>2.82</v>
      </c>
      <c r="L25" s="1">
        <f>'DATOS MENSUALES'!F100</f>
        <v>3.35</v>
      </c>
      <c r="M25" s="1">
        <f>'DATOS MENSUALES'!F101</f>
        <v>3.7800000037799997</v>
      </c>
      <c r="N25" s="1">
        <f t="shared" si="12"/>
        <v>79.79000000071</v>
      </c>
      <c r="O25" s="10"/>
      <c r="P25" s="60">
        <f t="shared" si="13"/>
        <v>-9.499555889045928</v>
      </c>
      <c r="Q25" s="60">
        <f t="shared" si="14"/>
        <v>-131.03786956329495</v>
      </c>
      <c r="R25" s="60">
        <f t="shared" si="15"/>
        <v>-235.56061716230624</v>
      </c>
      <c r="S25" s="60">
        <f t="shared" si="16"/>
        <v>11324.939167175176</v>
      </c>
      <c r="T25" s="60">
        <f t="shared" si="17"/>
        <v>-226.84571942107837</v>
      </c>
      <c r="U25" s="60">
        <f t="shared" si="18"/>
        <v>-539.6845083548573</v>
      </c>
      <c r="V25" s="60">
        <f t="shared" si="19"/>
        <v>-345.92600920830176</v>
      </c>
      <c r="W25" s="60">
        <f t="shared" si="20"/>
        <v>-112.40310666400785</v>
      </c>
      <c r="X25" s="60">
        <f t="shared" si="21"/>
        <v>-8.251685132038457</v>
      </c>
      <c r="Y25" s="60">
        <f t="shared" si="22"/>
        <v>-2.0837754491559703</v>
      </c>
      <c r="Z25" s="60">
        <f t="shared" si="23"/>
        <v>-0.8656057434148127</v>
      </c>
      <c r="AA25" s="60">
        <f t="shared" si="24"/>
        <v>-0.5024598683197847</v>
      </c>
      <c r="AB25" s="60">
        <f t="shared" si="25"/>
        <v>-10718.997224770046</v>
      </c>
    </row>
    <row r="26" spans="1:28" ht="12.75">
      <c r="A26" s="12" t="s">
        <v>36</v>
      </c>
      <c r="B26" s="1">
        <f>'DATOS MENSUALES'!F102</f>
        <v>3.8799999961200005</v>
      </c>
      <c r="C26" s="1">
        <f>'DATOS MENSUALES'!F103</f>
        <v>3.60999999639</v>
      </c>
      <c r="D26" s="1">
        <f>'DATOS MENSUALES'!F104</f>
        <v>4.1600000041600005</v>
      </c>
      <c r="E26" s="1">
        <f>'DATOS MENSUALES'!F105</f>
        <v>4.930000004929999</v>
      </c>
      <c r="F26" s="1">
        <f>'DATOS MENSUALES'!F106</f>
        <v>4.1</v>
      </c>
      <c r="G26" s="1">
        <f>'DATOS MENSUALES'!F107</f>
        <v>4.98</v>
      </c>
      <c r="H26" s="1">
        <f>'DATOS MENSUALES'!F108</f>
        <v>5.0400000050400005</v>
      </c>
      <c r="I26" s="1">
        <f>'DATOS MENSUALES'!F109</f>
        <v>4.81</v>
      </c>
      <c r="J26" s="1">
        <f>'DATOS MENSUALES'!F110</f>
        <v>4.8100000096199995</v>
      </c>
      <c r="K26" s="1">
        <f>'DATOS MENSUALES'!F111</f>
        <v>3.98</v>
      </c>
      <c r="L26" s="1">
        <f>'DATOS MENSUALES'!F112</f>
        <v>3.01</v>
      </c>
      <c r="M26" s="1">
        <f>'DATOS MENSUALES'!F113</f>
        <v>4.36999999563</v>
      </c>
      <c r="N26" s="1">
        <f t="shared" si="12"/>
        <v>51.68000001188999</v>
      </c>
      <c r="O26" s="10"/>
      <c r="P26" s="60">
        <f t="shared" si="13"/>
        <v>-7.277460047031416</v>
      </c>
      <c r="Q26" s="60">
        <f t="shared" si="14"/>
        <v>-128.7296737466082</v>
      </c>
      <c r="R26" s="60">
        <f t="shared" si="15"/>
        <v>-223.19665968521088</v>
      </c>
      <c r="S26" s="60">
        <f t="shared" si="16"/>
        <v>-564.2425265574029</v>
      </c>
      <c r="T26" s="60">
        <f t="shared" si="17"/>
        <v>-577.7572508409311</v>
      </c>
      <c r="U26" s="60">
        <f t="shared" si="18"/>
        <v>-495.22657780474384</v>
      </c>
      <c r="V26" s="60">
        <f t="shared" si="19"/>
        <v>-163.6537227524668</v>
      </c>
      <c r="W26" s="60">
        <f t="shared" si="20"/>
        <v>-97.72123441809185</v>
      </c>
      <c r="X26" s="60">
        <f t="shared" si="21"/>
        <v>-0.7554545922647962</v>
      </c>
      <c r="Y26" s="60">
        <f t="shared" si="22"/>
        <v>-0.001612839204867196</v>
      </c>
      <c r="Z26" s="60">
        <f t="shared" si="23"/>
        <v>-2.1618527456104224</v>
      </c>
      <c r="AA26" s="60">
        <f t="shared" si="24"/>
        <v>-0.008615125583326218</v>
      </c>
      <c r="AB26" s="60">
        <f t="shared" si="25"/>
        <v>-126194.69510911372</v>
      </c>
    </row>
    <row r="27" spans="1:28" ht="12.75">
      <c r="A27" s="12" t="s">
        <v>37</v>
      </c>
      <c r="B27" s="1">
        <f>'DATOS MENSUALES'!F114</f>
        <v>3.8</v>
      </c>
      <c r="C27" s="1">
        <f>'DATOS MENSUALES'!F115</f>
        <v>4.64000000464</v>
      </c>
      <c r="D27" s="1">
        <f>'DATOS MENSUALES'!F116</f>
        <v>4.9000000049</v>
      </c>
      <c r="E27" s="1">
        <f>'DATOS MENSUALES'!F117</f>
        <v>4.15999999168</v>
      </c>
      <c r="F27" s="1">
        <f>'DATOS MENSUALES'!F118</f>
        <v>3.69</v>
      </c>
      <c r="G27" s="1">
        <f>'DATOS MENSUALES'!F119</f>
        <v>4.08</v>
      </c>
      <c r="H27" s="1">
        <f>'DATOS MENSUALES'!F120</f>
        <v>3.6700000073399996</v>
      </c>
      <c r="I27" s="1">
        <f>'DATOS MENSUALES'!F121</f>
        <v>3.94</v>
      </c>
      <c r="J27" s="1">
        <f>'DATOS MENSUALES'!F122</f>
        <v>5.57</v>
      </c>
      <c r="K27" s="1">
        <f>'DATOS MENSUALES'!F123</f>
        <v>5.4999999945</v>
      </c>
      <c r="L27" s="1">
        <f>'DATOS MENSUALES'!F124</f>
        <v>4.95999999504</v>
      </c>
      <c r="M27" s="1">
        <f>'DATOS MENSUALES'!F125</f>
        <v>2.97999999702</v>
      </c>
      <c r="N27" s="1">
        <f t="shared" si="12"/>
        <v>51.88999999512</v>
      </c>
      <c r="O27" s="10"/>
      <c r="P27" s="60">
        <f t="shared" si="13"/>
        <v>-8.216469083828363</v>
      </c>
      <c r="Q27" s="60">
        <f t="shared" si="14"/>
        <v>-64.92808651645946</v>
      </c>
      <c r="R27" s="60">
        <f t="shared" si="15"/>
        <v>-151.07104933210474</v>
      </c>
      <c r="S27" s="60">
        <f t="shared" si="16"/>
        <v>-737.1300393091457</v>
      </c>
      <c r="T27" s="60">
        <f t="shared" si="17"/>
        <v>-667.3498898701805</v>
      </c>
      <c r="U27" s="60">
        <f t="shared" si="18"/>
        <v>-684.1859953969449</v>
      </c>
      <c r="V27" s="60">
        <f t="shared" si="19"/>
        <v>-319.99223763000845</v>
      </c>
      <c r="W27" s="60">
        <f t="shared" si="20"/>
        <v>-164.2119423915295</v>
      </c>
      <c r="X27" s="60">
        <f t="shared" si="21"/>
        <v>-0.003426395159057555</v>
      </c>
      <c r="Y27" s="60">
        <f t="shared" si="22"/>
        <v>2.7600675930945995</v>
      </c>
      <c r="Z27" s="60">
        <f t="shared" si="23"/>
        <v>0.28355414788542205</v>
      </c>
      <c r="AA27" s="60">
        <f t="shared" si="24"/>
        <v>-4.057719899703642</v>
      </c>
      <c r="AB27" s="60">
        <f t="shared" si="25"/>
        <v>-124616.3024605422</v>
      </c>
    </row>
    <row r="28" spans="1:28" ht="12.75">
      <c r="A28" s="12" t="s">
        <v>38</v>
      </c>
      <c r="B28" s="1">
        <f>'DATOS MENSUALES'!F126</f>
        <v>4.03</v>
      </c>
      <c r="C28" s="1">
        <f>'DATOS MENSUALES'!F127</f>
        <v>4.91000000982</v>
      </c>
      <c r="D28" s="1">
        <f>'DATOS MENSUALES'!F128</f>
        <v>6.7</v>
      </c>
      <c r="E28" s="1">
        <f>'DATOS MENSUALES'!F129</f>
        <v>16.71000001671</v>
      </c>
      <c r="F28" s="1">
        <f>'DATOS MENSUALES'!F130</f>
        <v>25.069999974930003</v>
      </c>
      <c r="G28" s="1">
        <f>'DATOS MENSUALES'!F131</f>
        <v>20.39</v>
      </c>
      <c r="H28" s="1">
        <f>'DATOS MENSUALES'!F132</f>
        <v>6.51</v>
      </c>
      <c r="I28" s="1">
        <f>'DATOS MENSUALES'!F133</f>
        <v>5.21</v>
      </c>
      <c r="J28" s="1">
        <f>'DATOS MENSUALES'!F134</f>
        <v>4.97</v>
      </c>
      <c r="K28" s="1">
        <f>'DATOS MENSUALES'!F135</f>
        <v>3.9199999960800005</v>
      </c>
      <c r="L28" s="1">
        <f>'DATOS MENSUALES'!F136</f>
        <v>4.16</v>
      </c>
      <c r="M28" s="1">
        <f>'DATOS MENSUALES'!F137</f>
        <v>5.230000005229999</v>
      </c>
      <c r="N28" s="1">
        <f t="shared" si="12"/>
        <v>107.81000000276998</v>
      </c>
      <c r="O28" s="10"/>
      <c r="P28" s="60">
        <f t="shared" si="13"/>
        <v>-5.714973431976572</v>
      </c>
      <c r="Q28" s="60">
        <f t="shared" si="14"/>
        <v>-52.702420816611266</v>
      </c>
      <c r="R28" s="60">
        <f t="shared" si="15"/>
        <v>-43.83422488894887</v>
      </c>
      <c r="S28" s="60">
        <f t="shared" si="16"/>
        <v>43.490421880583924</v>
      </c>
      <c r="T28" s="60">
        <f t="shared" si="17"/>
        <v>2020.068767140762</v>
      </c>
      <c r="U28" s="60">
        <f t="shared" si="18"/>
        <v>421.5938121509416</v>
      </c>
      <c r="V28" s="60">
        <f t="shared" si="19"/>
        <v>-63.992727675054255</v>
      </c>
      <c r="W28" s="60">
        <f t="shared" si="20"/>
        <v>-74.40919033502549</v>
      </c>
      <c r="X28" s="60">
        <f t="shared" si="21"/>
        <v>-0.42315470323296406</v>
      </c>
      <c r="Y28" s="60">
        <f t="shared" si="22"/>
        <v>-0.005570905672446109</v>
      </c>
      <c r="Z28" s="60">
        <f t="shared" si="23"/>
        <v>-0.0029260663789864904</v>
      </c>
      <c r="AA28" s="60">
        <f t="shared" si="24"/>
        <v>0.28101138140085613</v>
      </c>
      <c r="AB28" s="60">
        <f t="shared" si="25"/>
        <v>212.90580195280532</v>
      </c>
    </row>
    <row r="29" spans="1:28" ht="12.75">
      <c r="A29" s="12" t="s">
        <v>39</v>
      </c>
      <c r="B29" s="1">
        <f>'DATOS MENSUALES'!F138</f>
        <v>4.760000004759999</v>
      </c>
      <c r="C29" s="1">
        <f>'DATOS MENSUALES'!F139</f>
        <v>8.84</v>
      </c>
      <c r="D29" s="1">
        <f>'DATOS MENSUALES'!F140</f>
        <v>6.4999999935</v>
      </c>
      <c r="E29" s="1">
        <f>'DATOS MENSUALES'!F141</f>
        <v>5.63</v>
      </c>
      <c r="F29" s="1">
        <f>'DATOS MENSUALES'!F142</f>
        <v>6.739999986519999</v>
      </c>
      <c r="G29" s="1">
        <f>'DATOS MENSUALES'!F143</f>
        <v>6.190000006190001</v>
      </c>
      <c r="H29" s="1">
        <f>'DATOS MENSUALES'!F144</f>
        <v>8.38000000838</v>
      </c>
      <c r="I29" s="1">
        <f>'DATOS MENSUALES'!F145</f>
        <v>4.400000004399999</v>
      </c>
      <c r="J29" s="1">
        <f>'DATOS MENSUALES'!F146</f>
        <v>4.25999999148</v>
      </c>
      <c r="K29" s="1">
        <f>'DATOS MENSUALES'!F147</f>
        <v>4.78</v>
      </c>
      <c r="L29" s="1">
        <f>'DATOS MENSUALES'!F148</f>
        <v>5.519999994480001</v>
      </c>
      <c r="M29" s="1">
        <f>'DATOS MENSUALES'!F149</f>
        <v>4.32000000432</v>
      </c>
      <c r="N29" s="1">
        <f t="shared" si="12"/>
        <v>70.31999999402998</v>
      </c>
      <c r="O29" s="10"/>
      <c r="P29" s="60">
        <f t="shared" si="13"/>
        <v>-1.1838801033878452</v>
      </c>
      <c r="Q29" s="60">
        <f t="shared" si="14"/>
        <v>0.005905946711547482</v>
      </c>
      <c r="R29" s="60">
        <f t="shared" si="15"/>
        <v>-51.724555195768495</v>
      </c>
      <c r="S29" s="60">
        <f t="shared" si="16"/>
        <v>-432.65300420201845</v>
      </c>
      <c r="T29" s="60">
        <f t="shared" si="17"/>
        <v>-184.102304300344</v>
      </c>
      <c r="U29" s="60">
        <f t="shared" si="18"/>
        <v>-300.98750527906935</v>
      </c>
      <c r="V29" s="60">
        <f t="shared" si="19"/>
        <v>-9.661534841342826</v>
      </c>
      <c r="W29" s="60">
        <f t="shared" si="20"/>
        <v>-126.20841845348853</v>
      </c>
      <c r="X29" s="60">
        <f t="shared" si="21"/>
        <v>-3.1169831232326253</v>
      </c>
      <c r="Y29" s="60">
        <f t="shared" si="22"/>
        <v>0.31823046703303254</v>
      </c>
      <c r="Z29" s="60">
        <f t="shared" si="23"/>
        <v>1.802350648456952</v>
      </c>
      <c r="AA29" s="60">
        <f t="shared" si="24"/>
        <v>-0.016581374207374978</v>
      </c>
      <c r="AB29" s="60">
        <f t="shared" si="25"/>
        <v>-31311.835225599676</v>
      </c>
    </row>
    <row r="30" spans="1:28" ht="12.75">
      <c r="A30" s="12" t="s">
        <v>40</v>
      </c>
      <c r="B30" s="1">
        <f>'DATOS MENSUALES'!F150</f>
        <v>7.02</v>
      </c>
      <c r="C30" s="1">
        <f>'DATOS MENSUALES'!F151</f>
        <v>6.45</v>
      </c>
      <c r="D30" s="1">
        <f>'DATOS MENSUALES'!F152</f>
        <v>5.990000011980001</v>
      </c>
      <c r="E30" s="1">
        <f>'DATOS MENSUALES'!F153</f>
        <v>6.29</v>
      </c>
      <c r="F30" s="1">
        <f>'DATOS MENSUALES'!F154</f>
        <v>5.02</v>
      </c>
      <c r="G30" s="1">
        <f>'DATOS MENSUALES'!F155</f>
        <v>4.34000000434</v>
      </c>
      <c r="H30" s="1">
        <f>'DATOS MENSUALES'!F156</f>
        <v>5.9000000117999996</v>
      </c>
      <c r="I30" s="1">
        <f>'DATOS MENSUALES'!F157</f>
        <v>4.8100000096199995</v>
      </c>
      <c r="J30" s="1">
        <f>'DATOS MENSUALES'!F158</f>
        <v>4.75999999524</v>
      </c>
      <c r="K30" s="1">
        <f>'DATOS MENSUALES'!F159</f>
        <v>4.61</v>
      </c>
      <c r="L30" s="1">
        <f>'DATOS MENSUALES'!F160</f>
        <v>4.74</v>
      </c>
      <c r="M30" s="1">
        <f>'DATOS MENSUALES'!F161</f>
        <v>7.21</v>
      </c>
      <c r="N30" s="1">
        <f t="shared" si="12"/>
        <v>67.14000003298</v>
      </c>
      <c r="O30" s="10"/>
      <c r="P30" s="60">
        <f t="shared" si="13"/>
        <v>1.7371798414254633</v>
      </c>
      <c r="Q30" s="60">
        <f t="shared" si="14"/>
        <v>-10.782764578021212</v>
      </c>
      <c r="R30" s="60">
        <f t="shared" si="15"/>
        <v>-76.00460191643468</v>
      </c>
      <c r="S30" s="60">
        <f t="shared" si="16"/>
        <v>-328.98533017448113</v>
      </c>
      <c r="T30" s="60">
        <f t="shared" si="17"/>
        <v>-406.6693881570625</v>
      </c>
      <c r="U30" s="60">
        <f t="shared" si="18"/>
        <v>-625.3919582504573</v>
      </c>
      <c r="V30" s="60">
        <f t="shared" si="19"/>
        <v>-97.96252068824904</v>
      </c>
      <c r="W30" s="60">
        <f t="shared" si="20"/>
        <v>-97.72123380580403</v>
      </c>
      <c r="X30" s="60">
        <f t="shared" si="21"/>
        <v>-0.8868322158689027</v>
      </c>
      <c r="Y30" s="60">
        <f t="shared" si="22"/>
        <v>0.1347904916230086</v>
      </c>
      <c r="Z30" s="60">
        <f t="shared" si="23"/>
        <v>0.08343609352547043</v>
      </c>
      <c r="AA30" s="60">
        <f t="shared" si="24"/>
        <v>18.29539786965055</v>
      </c>
      <c r="AB30" s="60">
        <f t="shared" si="25"/>
        <v>-41777.54455620386</v>
      </c>
    </row>
    <row r="31" spans="1:28" ht="12.75">
      <c r="A31" s="12" t="s">
        <v>41</v>
      </c>
      <c r="B31" s="1">
        <f>'DATOS MENSUALES'!F162</f>
        <v>7.11000000711</v>
      </c>
      <c r="C31" s="1">
        <f>'DATOS MENSUALES'!F163</f>
        <v>8.88000000888</v>
      </c>
      <c r="D31" s="1">
        <f>'DATOS MENSUALES'!F164</f>
        <v>9.24</v>
      </c>
      <c r="E31" s="1">
        <f>'DATOS MENSUALES'!F165</f>
        <v>8.68000000868</v>
      </c>
      <c r="F31" s="1">
        <f>'DATOS MENSUALES'!F166</f>
        <v>10.1999999796</v>
      </c>
      <c r="G31" s="1">
        <f>'DATOS MENSUALES'!F167</f>
        <v>12.73</v>
      </c>
      <c r="H31" s="1">
        <f>'DATOS MENSUALES'!F168</f>
        <v>7.45999999254</v>
      </c>
      <c r="I31" s="1">
        <f>'DATOS MENSUALES'!F169</f>
        <v>7.15999999284</v>
      </c>
      <c r="J31" s="1">
        <f>'DATOS MENSUALES'!F170</f>
        <v>5.930000005930001</v>
      </c>
      <c r="K31" s="1">
        <f>'DATOS MENSUALES'!F171</f>
        <v>5.41999998916</v>
      </c>
      <c r="L31" s="1">
        <f>'DATOS MENSUALES'!F172</f>
        <v>7.6300000076300005</v>
      </c>
      <c r="M31" s="1">
        <f>'DATOS MENSUALES'!F173</f>
        <v>9.28000000928</v>
      </c>
      <c r="N31" s="1">
        <f t="shared" si="12"/>
        <v>99.72000000165</v>
      </c>
      <c r="O31" s="10"/>
      <c r="P31" s="60">
        <f t="shared" si="13"/>
        <v>2.1572961823830954</v>
      </c>
      <c r="Q31" s="60">
        <f t="shared" si="14"/>
        <v>0.010758380514625163</v>
      </c>
      <c r="R31" s="60">
        <f t="shared" si="15"/>
        <v>-0.95832013259058</v>
      </c>
      <c r="S31" s="60">
        <f t="shared" si="16"/>
        <v>-91.9374018986803</v>
      </c>
      <c r="T31" s="60">
        <f t="shared" si="17"/>
        <v>-11.071493887289373</v>
      </c>
      <c r="U31" s="60">
        <f t="shared" si="18"/>
        <v>-0.004225338123070194</v>
      </c>
      <c r="V31" s="60">
        <f t="shared" si="19"/>
        <v>-28.368397082878655</v>
      </c>
      <c r="W31" s="60">
        <f t="shared" si="20"/>
        <v>-11.482918728935413</v>
      </c>
      <c r="X31" s="60">
        <f t="shared" si="21"/>
        <v>0.009161134456361776</v>
      </c>
      <c r="Y31" s="60">
        <f t="shared" si="22"/>
        <v>2.3142534196849205</v>
      </c>
      <c r="Z31" s="60">
        <f t="shared" si="23"/>
        <v>36.82532078736112</v>
      </c>
      <c r="AA31" s="60">
        <f t="shared" si="24"/>
        <v>104.15470322423917</v>
      </c>
      <c r="AB31" s="60">
        <f t="shared" si="25"/>
        <v>-9.51179416497373</v>
      </c>
    </row>
    <row r="32" spans="1:28" ht="12.75">
      <c r="A32" s="12" t="s">
        <v>42</v>
      </c>
      <c r="B32" s="1">
        <f>'DATOS MENSUALES'!F174</f>
        <v>9.99</v>
      </c>
      <c r="C32" s="1">
        <f>'DATOS MENSUALES'!F175</f>
        <v>6.18</v>
      </c>
      <c r="D32" s="1">
        <f>'DATOS MENSUALES'!F176</f>
        <v>9.270000018540001</v>
      </c>
      <c r="E32" s="1">
        <f>'DATOS MENSUALES'!F177</f>
        <v>17.270000017269997</v>
      </c>
      <c r="F32" s="1">
        <f>'DATOS MENSUALES'!F178</f>
        <v>31.78</v>
      </c>
      <c r="G32" s="1">
        <f>'DATOS MENSUALES'!F179</f>
        <v>15.739999984259999</v>
      </c>
      <c r="H32" s="1">
        <f>'DATOS MENSUALES'!F180</f>
        <v>11.41</v>
      </c>
      <c r="I32" s="1">
        <f>'DATOS MENSUALES'!F181</f>
        <v>6.93999998612</v>
      </c>
      <c r="J32" s="1">
        <f>'DATOS MENSUALES'!F182</f>
        <v>9.25000000925</v>
      </c>
      <c r="K32" s="1">
        <f>'DATOS MENSUALES'!F183</f>
        <v>5.81000000581</v>
      </c>
      <c r="L32" s="1">
        <f>'DATOS MENSUALES'!F184</f>
        <v>16.25999998374</v>
      </c>
      <c r="M32" s="1">
        <f>'DATOS MENSUALES'!F185</f>
        <v>17.519999964959997</v>
      </c>
      <c r="N32" s="1">
        <f t="shared" si="12"/>
        <v>157.41999996994997</v>
      </c>
      <c r="O32" s="10"/>
      <c r="P32" s="60">
        <f t="shared" si="13"/>
        <v>72.62242590107905</v>
      </c>
      <c r="Q32" s="60">
        <f t="shared" si="14"/>
        <v>-15.239018088515797</v>
      </c>
      <c r="R32" s="60">
        <f t="shared" si="15"/>
        <v>-0.8734735303234731</v>
      </c>
      <c r="S32" s="60">
        <f t="shared" si="16"/>
        <v>67.75098477607285</v>
      </c>
      <c r="T32" s="60">
        <f t="shared" si="17"/>
        <v>7246.436994499773</v>
      </c>
      <c r="U32" s="60">
        <f t="shared" si="18"/>
        <v>23.108535812574893</v>
      </c>
      <c r="V32" s="60">
        <f t="shared" si="19"/>
        <v>0.7293682373807845</v>
      </c>
      <c r="W32" s="60">
        <f t="shared" si="20"/>
        <v>-15.180421119072069</v>
      </c>
      <c r="X32" s="60">
        <f t="shared" si="21"/>
        <v>43.9586631430538</v>
      </c>
      <c r="Y32" s="60">
        <f t="shared" si="22"/>
        <v>5.02417368592162</v>
      </c>
      <c r="Z32" s="60">
        <f t="shared" si="23"/>
        <v>1709.4774803975981</v>
      </c>
      <c r="AA32" s="60">
        <f t="shared" si="24"/>
        <v>2169.2327908806146</v>
      </c>
      <c r="AB32" s="60">
        <f t="shared" si="25"/>
        <v>171705.43422100227</v>
      </c>
    </row>
    <row r="33" spans="1:28" ht="12.75">
      <c r="A33" s="12" t="s">
        <v>43</v>
      </c>
      <c r="B33" s="1">
        <f>'DATOS MENSUALES'!F186</f>
        <v>20.840000041680003</v>
      </c>
      <c r="C33" s="1">
        <f>'DATOS MENSUALES'!F187</f>
        <v>65.84</v>
      </c>
      <c r="D33" s="1">
        <f>'DATOS MENSUALES'!F188</f>
        <v>48.93999995106</v>
      </c>
      <c r="E33" s="1">
        <f>'DATOS MENSUALES'!F189</f>
        <v>45.78000004578</v>
      </c>
      <c r="F33" s="1">
        <f>'DATOS MENSUALES'!F190</f>
        <v>26.450000026450002</v>
      </c>
      <c r="G33" s="1">
        <f>'DATOS MENSUALES'!F191</f>
        <v>54.27</v>
      </c>
      <c r="H33" s="1">
        <f>'DATOS MENSUALES'!F192</f>
        <v>33.96</v>
      </c>
      <c r="I33" s="1">
        <f>'DATOS MENSUALES'!F193</f>
        <v>10.479999979039999</v>
      </c>
      <c r="J33" s="1">
        <f>'DATOS MENSUALES'!F194</f>
        <v>4.140000004139999</v>
      </c>
      <c r="K33" s="1">
        <f>'DATOS MENSUALES'!F195</f>
        <v>3.91</v>
      </c>
      <c r="L33" s="1">
        <f>'DATOS MENSUALES'!F196</f>
        <v>3.71</v>
      </c>
      <c r="M33" s="1">
        <f>'DATOS MENSUALES'!F197</f>
        <v>3.09</v>
      </c>
      <c r="N33" s="1">
        <f t="shared" si="12"/>
        <v>321.41000004815</v>
      </c>
      <c r="O33" s="10"/>
      <c r="P33" s="60">
        <f t="shared" si="13"/>
        <v>3389.9538774430994</v>
      </c>
      <c r="Q33" s="60">
        <f t="shared" si="14"/>
        <v>186960.4371309364</v>
      </c>
      <c r="R33" s="60">
        <f t="shared" si="15"/>
        <v>58023.93728112602</v>
      </c>
      <c r="S33" s="60">
        <f t="shared" si="16"/>
        <v>34603.48312707381</v>
      </c>
      <c r="T33" s="60">
        <f t="shared" si="17"/>
        <v>2756.4916493572873</v>
      </c>
      <c r="U33" s="60">
        <f t="shared" si="18"/>
        <v>70846.59488434017</v>
      </c>
      <c r="V33" s="60">
        <f t="shared" si="19"/>
        <v>12895.463577936807</v>
      </c>
      <c r="W33" s="60">
        <f t="shared" si="20"/>
        <v>1.2043442470050485</v>
      </c>
      <c r="X33" s="60">
        <f t="shared" si="21"/>
        <v>-3.949988336722382</v>
      </c>
      <c r="Y33" s="60">
        <f t="shared" si="22"/>
        <v>-0.006567855712455212</v>
      </c>
      <c r="Z33" s="60">
        <f t="shared" si="23"/>
        <v>-0.20855982646701424</v>
      </c>
      <c r="AA33" s="60">
        <f t="shared" si="24"/>
        <v>-3.2747591266990304</v>
      </c>
      <c r="AB33" s="60">
        <f t="shared" si="25"/>
        <v>10585861.273837049</v>
      </c>
    </row>
    <row r="34" spans="1:28" ht="12.75">
      <c r="A34" s="12" t="s">
        <v>44</v>
      </c>
      <c r="B34" s="1">
        <f>'DATOS MENSUALES'!F198</f>
        <v>4.05000000405</v>
      </c>
      <c r="C34" s="1">
        <f>'DATOS MENSUALES'!F199</f>
        <v>6.3</v>
      </c>
      <c r="D34" s="1">
        <f>'DATOS MENSUALES'!F200</f>
        <v>3.75</v>
      </c>
      <c r="E34" s="1">
        <f>'DATOS MENSUALES'!F201</f>
        <v>3.67000000734</v>
      </c>
      <c r="F34" s="1">
        <f>'DATOS MENSUALES'!F202</f>
        <v>3.31</v>
      </c>
      <c r="G34" s="1">
        <f>'DATOS MENSUALES'!F203</f>
        <v>4.67000000934</v>
      </c>
      <c r="H34" s="1">
        <f>'DATOS MENSUALES'!F204</f>
        <v>4.65999999534</v>
      </c>
      <c r="I34" s="1">
        <f>'DATOS MENSUALES'!F205</f>
        <v>6.46</v>
      </c>
      <c r="J34" s="1">
        <f>'DATOS MENSUALES'!F206</f>
        <v>7.86</v>
      </c>
      <c r="K34" s="1">
        <f>'DATOS MENSUALES'!F207</f>
        <v>3.75</v>
      </c>
      <c r="L34" s="1">
        <f>'DATOS MENSUALES'!F208</f>
        <v>3.3399999966599996</v>
      </c>
      <c r="M34" s="1">
        <f>'DATOS MENSUALES'!F209</f>
        <v>3.4500000069000003</v>
      </c>
      <c r="N34" s="1">
        <f t="shared" si="12"/>
        <v>55.27000001963</v>
      </c>
      <c r="O34" s="10"/>
      <c r="P34" s="60">
        <f t="shared" si="13"/>
        <v>-5.525320214800403</v>
      </c>
      <c r="Q34" s="60">
        <f t="shared" si="14"/>
        <v>-13.131601881829004</v>
      </c>
      <c r="R34" s="60">
        <f t="shared" si="15"/>
        <v>-271.58278039247494</v>
      </c>
      <c r="S34" s="60">
        <f t="shared" si="16"/>
        <v>-863.7080276348602</v>
      </c>
      <c r="T34" s="60">
        <f t="shared" si="17"/>
        <v>-758.2481163114338</v>
      </c>
      <c r="U34" s="60">
        <f t="shared" si="18"/>
        <v>-555.7501570246804</v>
      </c>
      <c r="V34" s="60">
        <f t="shared" si="19"/>
        <v>-200.18607047079993</v>
      </c>
      <c r="W34" s="60">
        <f t="shared" si="20"/>
        <v>-25.83092757891377</v>
      </c>
      <c r="X34" s="60">
        <f t="shared" si="21"/>
        <v>9.789939482955809</v>
      </c>
      <c r="Y34" s="60">
        <f t="shared" si="22"/>
        <v>-0.04188051678387489</v>
      </c>
      <c r="Z34" s="60">
        <f t="shared" si="23"/>
        <v>-0.8931406645393354</v>
      </c>
      <c r="AA34" s="60">
        <f t="shared" si="24"/>
        <v>-1.4238280997766701</v>
      </c>
      <c r="AB34" s="60">
        <f t="shared" si="25"/>
        <v>-100991.49510942485</v>
      </c>
    </row>
    <row r="35" spans="1:28" ht="12.75">
      <c r="A35" s="12" t="s">
        <v>45</v>
      </c>
      <c r="B35" s="1">
        <f>'DATOS MENSUALES'!F210</f>
        <v>7.16000000716</v>
      </c>
      <c r="C35" s="1">
        <f>'DATOS MENSUALES'!F211</f>
        <v>10.23999998976</v>
      </c>
      <c r="D35" s="1">
        <f>'DATOS MENSUALES'!F212</f>
        <v>3.81</v>
      </c>
      <c r="E35" s="1">
        <f>'DATOS MENSUALES'!F213</f>
        <v>3.81</v>
      </c>
      <c r="F35" s="1">
        <f>'DATOS MENSUALES'!F214</f>
        <v>5.71000000571</v>
      </c>
      <c r="G35" s="1">
        <f>'DATOS MENSUALES'!F215</f>
        <v>10.39</v>
      </c>
      <c r="H35" s="1">
        <f>'DATOS MENSUALES'!F216</f>
        <v>14.300000014299998</v>
      </c>
      <c r="I35" s="1">
        <f>'DATOS MENSUALES'!F217</f>
        <v>4.06</v>
      </c>
      <c r="J35" s="1">
        <f>'DATOS MENSUALES'!F218</f>
        <v>3.63</v>
      </c>
      <c r="K35" s="1">
        <f>'DATOS MENSUALES'!F219</f>
        <v>3.53</v>
      </c>
      <c r="L35" s="1">
        <f>'DATOS MENSUALES'!F220</f>
        <v>3.93</v>
      </c>
      <c r="M35" s="1">
        <f>'DATOS MENSUALES'!F221</f>
        <v>3.3699999966300003</v>
      </c>
      <c r="N35" s="1">
        <f t="shared" si="12"/>
        <v>73.94000001356</v>
      </c>
      <c r="O35" s="10"/>
      <c r="P35" s="60">
        <f t="shared" si="13"/>
        <v>2.417548678317739</v>
      </c>
      <c r="Q35" s="60">
        <f t="shared" si="14"/>
        <v>3.949988280097404</v>
      </c>
      <c r="R35" s="60">
        <f t="shared" si="15"/>
        <v>-264.10377247376556</v>
      </c>
      <c r="S35" s="60">
        <f t="shared" si="16"/>
        <v>-826.1738289576388</v>
      </c>
      <c r="T35" s="60">
        <f t="shared" si="17"/>
        <v>-303.3002647409056</v>
      </c>
      <c r="U35" s="60">
        <f t="shared" si="18"/>
        <v>-15.656270876300908</v>
      </c>
      <c r="V35" s="60">
        <f t="shared" si="19"/>
        <v>54.446468899758855</v>
      </c>
      <c r="W35" s="60">
        <f t="shared" si="20"/>
        <v>-153.65137389347444</v>
      </c>
      <c r="X35" s="60">
        <f t="shared" si="21"/>
        <v>-9.139260117416052</v>
      </c>
      <c r="Y35" s="60">
        <f t="shared" si="22"/>
        <v>-0.18254742567340101</v>
      </c>
      <c r="Z35" s="60">
        <f t="shared" si="23"/>
        <v>-0.05190776601658725</v>
      </c>
      <c r="AA35" s="60">
        <f t="shared" si="24"/>
        <v>-1.7496901407986933</v>
      </c>
      <c r="AB35" s="60">
        <f t="shared" si="25"/>
        <v>-21714.808529838487</v>
      </c>
    </row>
    <row r="36" spans="1:28" ht="12.75">
      <c r="A36" s="12" t="s">
        <v>46</v>
      </c>
      <c r="B36" s="1">
        <f>'DATOS MENSUALES'!F222</f>
        <v>7.76999999223</v>
      </c>
      <c r="C36" s="1">
        <f>'DATOS MENSUALES'!F223</f>
        <v>8.63000000863</v>
      </c>
      <c r="D36" s="1">
        <f>'DATOS MENSUALES'!F224</f>
        <v>10.31999998968</v>
      </c>
      <c r="E36" s="1">
        <f>'DATOS MENSUALES'!F225</f>
        <v>12.51000001251</v>
      </c>
      <c r="F36" s="1">
        <f>'DATOS MENSUALES'!F226</f>
        <v>5.84</v>
      </c>
      <c r="G36" s="1">
        <f>'DATOS MENSUALES'!F227</f>
        <v>10.850000021700001</v>
      </c>
      <c r="H36" s="1">
        <f>'DATOS MENSUALES'!F228</f>
        <v>7.94</v>
      </c>
      <c r="I36" s="1">
        <f>'DATOS MENSUALES'!F229</f>
        <v>7.3000000073</v>
      </c>
      <c r="J36" s="1">
        <f>'DATOS MENSUALES'!F230</f>
        <v>5.26</v>
      </c>
      <c r="K36" s="1">
        <f>'DATOS MENSUALES'!F231</f>
        <v>6.7000000067</v>
      </c>
      <c r="L36" s="1">
        <f>'DATOS MENSUALES'!F232</f>
        <v>7.98</v>
      </c>
      <c r="M36" s="1">
        <f>'DATOS MENSUALES'!F233</f>
        <v>13.2500000265</v>
      </c>
      <c r="N36" s="1">
        <f t="shared" si="12"/>
        <v>104.35000006525</v>
      </c>
      <c r="O36" s="10"/>
      <c r="P36" s="60">
        <f t="shared" si="13"/>
        <v>7.439098962839845</v>
      </c>
      <c r="Q36" s="60">
        <f t="shared" si="14"/>
        <v>-2.500574153019638E-05</v>
      </c>
      <c r="R36" s="60">
        <f t="shared" si="15"/>
        <v>0.0008329959072184749</v>
      </c>
      <c r="S36" s="60">
        <f t="shared" si="16"/>
        <v>-0.31907868752598784</v>
      </c>
      <c r="T36" s="60">
        <f t="shared" si="17"/>
        <v>-286.033287931232</v>
      </c>
      <c r="U36" s="60">
        <f t="shared" si="18"/>
        <v>-8.510488758801822</v>
      </c>
      <c r="V36" s="60">
        <f t="shared" si="19"/>
        <v>-16.97159100208262</v>
      </c>
      <c r="W36" s="60">
        <f t="shared" si="20"/>
        <v>-9.475110911698984</v>
      </c>
      <c r="X36" s="60">
        <f t="shared" si="21"/>
        <v>-0.09781770243502488</v>
      </c>
      <c r="Y36" s="60">
        <f t="shared" si="22"/>
        <v>17.631367270665073</v>
      </c>
      <c r="Z36" s="60">
        <f t="shared" si="23"/>
        <v>49.71302063221177</v>
      </c>
      <c r="AA36" s="60">
        <f t="shared" si="24"/>
        <v>652.8425527998413</v>
      </c>
      <c r="AB36" s="60">
        <f t="shared" si="25"/>
        <v>15.83617258927684</v>
      </c>
    </row>
    <row r="37" spans="1:28" ht="12.75">
      <c r="A37" s="12" t="s">
        <v>47</v>
      </c>
      <c r="B37" s="1">
        <f>'DATOS MENSUALES'!F234</f>
        <v>14.82</v>
      </c>
      <c r="C37" s="1">
        <f>'DATOS MENSUALES'!F235</f>
        <v>24.79</v>
      </c>
      <c r="D37" s="1">
        <f>'DATOS MENSUALES'!F236</f>
        <v>50.59</v>
      </c>
      <c r="E37" s="1">
        <f>'DATOS MENSUALES'!F237</f>
        <v>32.47</v>
      </c>
      <c r="F37" s="1">
        <f>'DATOS MENSUALES'!F238</f>
        <v>47.540000047540005</v>
      </c>
      <c r="G37" s="1">
        <f>'DATOS MENSUALES'!F239</f>
        <v>29.01000002901</v>
      </c>
      <c r="H37" s="1">
        <f>'DATOS MENSUALES'!F240</f>
        <v>7.459999992539999</v>
      </c>
      <c r="I37" s="1">
        <f>'DATOS MENSUALES'!F241</f>
        <v>4.30999999569</v>
      </c>
      <c r="J37" s="1">
        <f>'DATOS MENSUALES'!F242</f>
        <v>3.7</v>
      </c>
      <c r="K37" s="1">
        <f>'DATOS MENSUALES'!F243</f>
        <v>4.41</v>
      </c>
      <c r="L37" s="1">
        <f>'DATOS MENSUALES'!F244</f>
        <v>3.85</v>
      </c>
      <c r="M37" s="1">
        <f>'DATOS MENSUALES'!F245</f>
        <v>3.5800000035800004</v>
      </c>
      <c r="N37" s="1">
        <f t="shared" si="12"/>
        <v>226.53000006835998</v>
      </c>
      <c r="O37" s="10"/>
      <c r="P37" s="60">
        <f t="shared" si="13"/>
        <v>729.5155758839147</v>
      </c>
      <c r="Q37" s="60">
        <f t="shared" si="14"/>
        <v>4197.244735875127</v>
      </c>
      <c r="R37" s="60">
        <f t="shared" si="15"/>
        <v>65763.5920969866</v>
      </c>
      <c r="S37" s="60">
        <f t="shared" si="16"/>
        <v>7163.014209557931</v>
      </c>
      <c r="T37" s="60">
        <f t="shared" si="17"/>
        <v>43285.004743938516</v>
      </c>
      <c r="U37" s="60">
        <f t="shared" si="18"/>
        <v>4187.553811347643</v>
      </c>
      <c r="V37" s="60">
        <f t="shared" si="19"/>
        <v>-28.36839708287868</v>
      </c>
      <c r="W37" s="60">
        <f t="shared" si="20"/>
        <v>-133.12447167797288</v>
      </c>
      <c r="X37" s="60">
        <f t="shared" si="21"/>
        <v>-8.251685132038457</v>
      </c>
      <c r="Y37" s="60">
        <f t="shared" si="22"/>
        <v>0.03058421046603167</v>
      </c>
      <c r="Z37" s="60">
        <f t="shared" si="23"/>
        <v>-0.09297833346130766</v>
      </c>
      <c r="AA37" s="60">
        <f t="shared" si="24"/>
        <v>-0.9850748651299014</v>
      </c>
      <c r="AB37" s="60">
        <f t="shared" si="25"/>
        <v>1938686.2977538242</v>
      </c>
    </row>
    <row r="38" spans="1:28" ht="12.75">
      <c r="A38" s="12" t="s">
        <v>48</v>
      </c>
      <c r="B38" s="1">
        <f>'DATOS MENSUALES'!F246</f>
        <v>8.25</v>
      </c>
      <c r="C38" s="1">
        <f>'DATOS MENSUALES'!F247</f>
        <v>31.929999936140003</v>
      </c>
      <c r="D38" s="1">
        <f>'DATOS MENSUALES'!F248</f>
        <v>31.2999999687</v>
      </c>
      <c r="E38" s="1">
        <f>'DATOS MENSUALES'!F249</f>
        <v>38.76</v>
      </c>
      <c r="F38" s="1">
        <f>'DATOS MENSUALES'!F250</f>
        <v>11.89000001189</v>
      </c>
      <c r="G38" s="1">
        <f>'DATOS MENSUALES'!F251</f>
        <v>7.28999999271</v>
      </c>
      <c r="H38" s="1">
        <f>'DATOS MENSUALES'!F252</f>
        <v>7.3999999926</v>
      </c>
      <c r="I38" s="1">
        <f>'DATOS MENSUALES'!F253</f>
        <v>5.73</v>
      </c>
      <c r="J38" s="1">
        <f>'DATOS MENSUALES'!F254</f>
        <v>5.260000010520001</v>
      </c>
      <c r="K38" s="1">
        <f>'DATOS MENSUALES'!F255</f>
        <v>3.81</v>
      </c>
      <c r="L38" s="1">
        <f>'DATOS MENSUALES'!F256</f>
        <v>3.4300000034300004</v>
      </c>
      <c r="M38" s="1">
        <f>'DATOS MENSUALES'!F257</f>
        <v>4.34</v>
      </c>
      <c r="N38" s="1">
        <f t="shared" si="12"/>
        <v>159.38999991599</v>
      </c>
      <c r="O38" s="10"/>
      <c r="P38" s="60">
        <f t="shared" si="13"/>
        <v>14.386516435977947</v>
      </c>
      <c r="Q38" s="60">
        <f t="shared" si="14"/>
        <v>12601.770384931566</v>
      </c>
      <c r="R38" s="60">
        <f t="shared" si="15"/>
        <v>9359.368475496163</v>
      </c>
      <c r="S38" s="60">
        <f t="shared" si="16"/>
        <v>16711.765294411096</v>
      </c>
      <c r="T38" s="60">
        <f t="shared" si="17"/>
        <v>-0.15640600606380411</v>
      </c>
      <c r="U38" s="60">
        <f t="shared" si="18"/>
        <v>-175.77284754977043</v>
      </c>
      <c r="V38" s="60">
        <f t="shared" si="19"/>
        <v>-30.07583509647161</v>
      </c>
      <c r="W38" s="60">
        <f t="shared" si="20"/>
        <v>-50.08266320966241</v>
      </c>
      <c r="X38" s="60">
        <f t="shared" si="21"/>
        <v>-0.09781769573491396</v>
      </c>
      <c r="Y38" s="60">
        <f t="shared" si="22"/>
        <v>-0.023707359797188875</v>
      </c>
      <c r="Z38" s="60">
        <f t="shared" si="23"/>
        <v>-0.6654078954585493</v>
      </c>
      <c r="AA38" s="60">
        <f t="shared" si="24"/>
        <v>-0.01297787504254847</v>
      </c>
      <c r="AB38" s="60">
        <f t="shared" si="25"/>
        <v>190617.78685278018</v>
      </c>
    </row>
    <row r="39" spans="1:28" ht="12.75">
      <c r="A39" s="12" t="s">
        <v>49</v>
      </c>
      <c r="B39" s="1">
        <f>'DATOS MENSUALES'!F258</f>
        <v>6.5499999869</v>
      </c>
      <c r="C39" s="1">
        <f>'DATOS MENSUALES'!F259</f>
        <v>17.95</v>
      </c>
      <c r="D39" s="1">
        <f>'DATOS MENSUALES'!F260</f>
        <v>21.410000021410003</v>
      </c>
      <c r="E39" s="1">
        <f>'DATOS MENSUALES'!F261</f>
        <v>34.580000034579996</v>
      </c>
      <c r="F39" s="1">
        <f>'DATOS MENSUALES'!F262</f>
        <v>7.95</v>
      </c>
      <c r="G39" s="1">
        <f>'DATOS MENSUALES'!F263</f>
        <v>21.189999978810004</v>
      </c>
      <c r="H39" s="1">
        <f>'DATOS MENSUALES'!F264</f>
        <v>11.530000011530001</v>
      </c>
      <c r="I39" s="1">
        <f>'DATOS MENSUALES'!F265</f>
        <v>13.28</v>
      </c>
      <c r="J39" s="1">
        <f>'DATOS MENSUALES'!F266</f>
        <v>8.16000001632</v>
      </c>
      <c r="K39" s="1">
        <f>'DATOS MENSUALES'!F267</f>
        <v>5.910000005910001</v>
      </c>
      <c r="L39" s="1">
        <f>'DATOS MENSUALES'!F268</f>
        <v>5.19</v>
      </c>
      <c r="M39" s="1">
        <f>'DATOS MENSUALES'!F269</f>
        <v>4.49</v>
      </c>
      <c r="N39" s="1">
        <f t="shared" si="12"/>
        <v>158.19000005546002</v>
      </c>
      <c r="O39" s="10"/>
      <c r="P39" s="60">
        <f t="shared" si="13"/>
        <v>0.3924180232427067</v>
      </c>
      <c r="Q39" s="60">
        <f t="shared" si="14"/>
        <v>801.961250666249</v>
      </c>
      <c r="R39" s="60">
        <f t="shared" si="15"/>
        <v>1398.949599498163</v>
      </c>
      <c r="S39" s="60">
        <f t="shared" si="16"/>
        <v>9782.037057093394</v>
      </c>
      <c r="T39" s="60">
        <f t="shared" si="17"/>
        <v>-89.84242858748196</v>
      </c>
      <c r="U39" s="60">
        <f t="shared" si="18"/>
        <v>571.4426143626152</v>
      </c>
      <c r="V39" s="60">
        <f t="shared" si="19"/>
        <v>1.0616810070890634</v>
      </c>
      <c r="W39" s="60">
        <f t="shared" si="20"/>
        <v>57.68872192581872</v>
      </c>
      <c r="X39" s="60">
        <f t="shared" si="21"/>
        <v>14.513257557707313</v>
      </c>
      <c r="Y39" s="60">
        <f t="shared" si="22"/>
        <v>5.9565859248101125</v>
      </c>
      <c r="Z39" s="60">
        <f t="shared" si="23"/>
        <v>0.6977925815650489</v>
      </c>
      <c r="AA39" s="60">
        <f t="shared" si="24"/>
        <v>-0.0006141250055665417</v>
      </c>
      <c r="AB39" s="60">
        <f t="shared" si="25"/>
        <v>178940.97019597437</v>
      </c>
    </row>
    <row r="40" spans="1:28" ht="12.75">
      <c r="A40" s="12" t="s">
        <v>50</v>
      </c>
      <c r="B40" s="1">
        <f>'DATOS MENSUALES'!F270</f>
        <v>7.7600000077599995</v>
      </c>
      <c r="C40" s="1">
        <f>'DATOS MENSUALES'!F271</f>
        <v>9.950000009950001</v>
      </c>
      <c r="D40" s="1">
        <f>'DATOS MENSUALES'!F272</f>
        <v>7.7</v>
      </c>
      <c r="E40" s="1">
        <f>'DATOS MENSUALES'!F273</f>
        <v>17.91</v>
      </c>
      <c r="F40" s="1">
        <f>'DATOS MENSUALES'!F274</f>
        <v>23.25</v>
      </c>
      <c r="G40" s="1">
        <f>'DATOS MENSUALES'!F275</f>
        <v>16.15</v>
      </c>
      <c r="H40" s="1">
        <f>'DATOS MENSUALES'!F276</f>
        <v>12.33999997532</v>
      </c>
      <c r="I40" s="1">
        <f>'DATOS MENSUALES'!F277</f>
        <v>5.56</v>
      </c>
      <c r="J40" s="1">
        <f>'DATOS MENSUALES'!F278</f>
        <v>7.55</v>
      </c>
      <c r="K40" s="1">
        <f>'DATOS MENSUALES'!F279</f>
        <v>5.7899999942100004</v>
      </c>
      <c r="L40" s="1">
        <f>'DATOS MENSUALES'!F280</f>
        <v>5.83</v>
      </c>
      <c r="M40" s="1">
        <f>'DATOS MENSUALES'!F281</f>
        <v>6.939999993060001</v>
      </c>
      <c r="N40" s="1">
        <f t="shared" si="12"/>
        <v>126.7299999803</v>
      </c>
      <c r="O40" s="10"/>
      <c r="P40" s="60">
        <f t="shared" si="13"/>
        <v>7.325360459112858</v>
      </c>
      <c r="Q40" s="60">
        <f t="shared" si="14"/>
        <v>2.150473316479624</v>
      </c>
      <c r="R40" s="60">
        <f t="shared" si="15"/>
        <v>-16.115847431347095</v>
      </c>
      <c r="S40" s="60">
        <f t="shared" si="16"/>
        <v>104.93142123213417</v>
      </c>
      <c r="T40" s="60">
        <f t="shared" si="17"/>
        <v>1267.1491328375728</v>
      </c>
      <c r="U40" s="60">
        <f t="shared" si="18"/>
        <v>34.59286509699991</v>
      </c>
      <c r="V40" s="60">
        <f t="shared" si="19"/>
        <v>6.130009078759085</v>
      </c>
      <c r="W40" s="60">
        <f t="shared" si="20"/>
        <v>-57.33654949005688</v>
      </c>
      <c r="X40" s="60">
        <f t="shared" si="21"/>
        <v>6.120878999869341</v>
      </c>
      <c r="Y40" s="60">
        <f t="shared" si="22"/>
        <v>4.8502147750356235</v>
      </c>
      <c r="Z40" s="60">
        <f t="shared" si="23"/>
        <v>3.5603382135503563</v>
      </c>
      <c r="AA40" s="60">
        <f t="shared" si="24"/>
        <v>13.227977004239733</v>
      </c>
      <c r="AB40" s="60">
        <f t="shared" si="25"/>
        <v>15421.908997169867</v>
      </c>
    </row>
    <row r="41" spans="1:28" ht="12.75">
      <c r="A41" s="12" t="s">
        <v>51</v>
      </c>
      <c r="B41" s="1">
        <f>'DATOS MENSUALES'!F282</f>
        <v>10.32000001032</v>
      </c>
      <c r="C41" s="1">
        <f>'DATOS MENSUALES'!F283</f>
        <v>16.89</v>
      </c>
      <c r="D41" s="1">
        <f>'DATOS MENSUALES'!F284</f>
        <v>24.27</v>
      </c>
      <c r="E41" s="1">
        <f>'DATOS MENSUALES'!F285</f>
        <v>9.77999999022</v>
      </c>
      <c r="F41" s="1">
        <f>'DATOS MENSUALES'!F286</f>
        <v>14.55</v>
      </c>
      <c r="G41" s="1">
        <f>'DATOS MENSUALES'!F287</f>
        <v>26.670000026669996</v>
      </c>
      <c r="H41" s="1">
        <f>'DATOS MENSUALES'!F288</f>
        <v>19.54</v>
      </c>
      <c r="I41" s="1">
        <f>'DATOS MENSUALES'!F289</f>
        <v>5.56</v>
      </c>
      <c r="J41" s="1">
        <f>'DATOS MENSUALES'!F290</f>
        <v>4.22999999154</v>
      </c>
      <c r="K41" s="1">
        <f>'DATOS MENSUALES'!F291</f>
        <v>4.23999999152</v>
      </c>
      <c r="L41" s="1">
        <f>'DATOS MENSUALES'!F292</f>
        <v>5.58000000558</v>
      </c>
      <c r="M41" s="1">
        <f>'DATOS MENSUALES'!F293</f>
        <v>4.1000000041</v>
      </c>
      <c r="N41" s="1">
        <f t="shared" si="12"/>
        <v>145.73000001994998</v>
      </c>
      <c r="O41" s="10"/>
      <c r="P41" s="60">
        <f t="shared" si="13"/>
        <v>91.25392497755035</v>
      </c>
      <c r="Q41" s="60">
        <f t="shared" si="14"/>
        <v>557.5957195708595</v>
      </c>
      <c r="R41" s="60">
        <f t="shared" si="15"/>
        <v>2770.007189314092</v>
      </c>
      <c r="S41" s="60">
        <f t="shared" si="16"/>
        <v>-39.76821607914153</v>
      </c>
      <c r="T41" s="60">
        <f t="shared" si="17"/>
        <v>9.544480592967956</v>
      </c>
      <c r="U41" s="60">
        <f t="shared" si="18"/>
        <v>2615.712838855041</v>
      </c>
      <c r="V41" s="60">
        <f t="shared" si="19"/>
        <v>736.3513910208299</v>
      </c>
      <c r="W41" s="60">
        <f t="shared" si="20"/>
        <v>-57.33654949005688</v>
      </c>
      <c r="X41" s="60">
        <f t="shared" si="21"/>
        <v>-3.312997313487021</v>
      </c>
      <c r="Y41" s="60">
        <f t="shared" si="22"/>
        <v>0.0029075073909549482</v>
      </c>
      <c r="Z41" s="60">
        <f t="shared" si="23"/>
        <v>2.0822927169181678</v>
      </c>
      <c r="AA41" s="60">
        <f t="shared" si="24"/>
        <v>-0.10717187239864673</v>
      </c>
      <c r="AB41" s="60">
        <f t="shared" si="25"/>
        <v>84553.72097139565</v>
      </c>
    </row>
    <row r="42" spans="1:28" ht="12.75">
      <c r="A42" s="12" t="s">
        <v>52</v>
      </c>
      <c r="B42" s="1">
        <f>'DATOS MENSUALES'!F294</f>
        <v>4.610000004610001</v>
      </c>
      <c r="C42" s="1">
        <f>'DATOS MENSUALES'!F295</f>
        <v>11.36000001136</v>
      </c>
      <c r="D42" s="1">
        <f>'DATOS MENSUALES'!F296</f>
        <v>6.4499999871</v>
      </c>
      <c r="E42" s="1">
        <f>'DATOS MENSUALES'!F297</f>
        <v>8.11</v>
      </c>
      <c r="F42" s="1">
        <f>'DATOS MENSUALES'!F298</f>
        <v>8.61999998276</v>
      </c>
      <c r="G42" s="1">
        <f>'DATOS MENSUALES'!F299</f>
        <v>17.929999982069997</v>
      </c>
      <c r="H42" s="1">
        <f>'DATOS MENSUALES'!F300</f>
        <v>7.02</v>
      </c>
      <c r="I42" s="1">
        <f>'DATOS MENSUALES'!F301</f>
        <v>3.5599999928799995</v>
      </c>
      <c r="J42" s="1">
        <f>'DATOS MENSUALES'!F302</f>
        <v>3.33000000333</v>
      </c>
      <c r="K42" s="1">
        <f>'DATOS MENSUALES'!F303</f>
        <v>1.9899999980099998</v>
      </c>
      <c r="L42" s="1">
        <f>'DATOS MENSUALES'!F304</f>
        <v>2.11000000211</v>
      </c>
      <c r="M42" s="1">
        <f>'DATOS MENSUALES'!F305</f>
        <v>2.12</v>
      </c>
      <c r="N42" s="1">
        <f t="shared" si="12"/>
        <v>77.20999996423</v>
      </c>
      <c r="O42" s="10"/>
      <c r="P42" s="60">
        <f t="shared" si="13"/>
        <v>-1.762260306468209</v>
      </c>
      <c r="Q42" s="60">
        <f t="shared" si="14"/>
        <v>19.69957307865098</v>
      </c>
      <c r="R42" s="60">
        <f t="shared" si="15"/>
        <v>-53.834984576718995</v>
      </c>
      <c r="S42" s="60">
        <f t="shared" si="16"/>
        <v>-131.35474544489603</v>
      </c>
      <c r="T42" s="60">
        <f t="shared" si="17"/>
        <v>-55.25357280720131</v>
      </c>
      <c r="U42" s="60">
        <f t="shared" si="18"/>
        <v>127.89709647441681</v>
      </c>
      <c r="V42" s="60">
        <f t="shared" si="19"/>
        <v>-42.503012927826795</v>
      </c>
      <c r="W42" s="60">
        <f t="shared" si="20"/>
        <v>-200.8244979136528</v>
      </c>
      <c r="X42" s="60">
        <f t="shared" si="21"/>
        <v>-13.664905127988336</v>
      </c>
      <c r="Y42" s="60">
        <f t="shared" si="22"/>
        <v>-9.357551811697586</v>
      </c>
      <c r="Z42" s="60">
        <f t="shared" si="23"/>
        <v>-10.547120233530698</v>
      </c>
      <c r="AA42" s="60">
        <f t="shared" si="24"/>
        <v>-14.796346379643557</v>
      </c>
      <c r="AB42" s="60">
        <f t="shared" si="25"/>
        <v>-14939.261084144564</v>
      </c>
    </row>
    <row r="43" spans="1:28" ht="12.75">
      <c r="A43" s="12" t="s">
        <v>53</v>
      </c>
      <c r="B43" s="1">
        <f>'DATOS MENSUALES'!F306</f>
        <v>4.030000004030001</v>
      </c>
      <c r="C43" s="1">
        <f>'DATOS MENSUALES'!F307</f>
        <v>20.47000002047</v>
      </c>
      <c r="D43" s="1">
        <f>'DATOS MENSUALES'!F308</f>
        <v>26.89</v>
      </c>
      <c r="E43" s="1">
        <f>'DATOS MENSUALES'!F309</f>
        <v>64.23000006423</v>
      </c>
      <c r="F43" s="1">
        <f>'DATOS MENSUALES'!F310</f>
        <v>38.32000003832</v>
      </c>
      <c r="G43" s="1">
        <f>'DATOS MENSUALES'!F311</f>
        <v>22.899999977100002</v>
      </c>
      <c r="H43" s="1">
        <f>'DATOS MENSUALES'!F312</f>
        <v>18.77000001877</v>
      </c>
      <c r="I43" s="1">
        <f>'DATOS MENSUALES'!F313</f>
        <v>7.29000000729</v>
      </c>
      <c r="J43" s="1">
        <f>'DATOS MENSUALES'!F314</f>
        <v>4.970000014909999</v>
      </c>
      <c r="K43" s="1">
        <f>'DATOS MENSUALES'!F315</f>
        <v>4.42000000442</v>
      </c>
      <c r="L43" s="1">
        <f>'DATOS MENSUALES'!F316</f>
        <v>4.55</v>
      </c>
      <c r="M43" s="1">
        <f>'DATOS MENSUALES'!F317</f>
        <v>3.42</v>
      </c>
      <c r="N43" s="1">
        <f t="shared" si="12"/>
        <v>220.26000014953996</v>
      </c>
      <c r="O43" s="10"/>
      <c r="P43" s="60">
        <f t="shared" si="13"/>
        <v>-5.714973393330757</v>
      </c>
      <c r="Q43" s="60">
        <f t="shared" si="14"/>
        <v>1647.5297610190748</v>
      </c>
      <c r="R43" s="60">
        <f t="shared" si="15"/>
        <v>4627.483497689851</v>
      </c>
      <c r="S43" s="60">
        <f t="shared" si="16"/>
        <v>132937.31624369163</v>
      </c>
      <c r="T43" s="60">
        <f t="shared" si="17"/>
        <v>17356.30008214208</v>
      </c>
      <c r="U43" s="60">
        <f t="shared" si="18"/>
        <v>1002.5020764169711</v>
      </c>
      <c r="V43" s="60">
        <f t="shared" si="19"/>
        <v>563.5909924153946</v>
      </c>
      <c r="W43" s="60">
        <f t="shared" si="20"/>
        <v>-9.610078103814422</v>
      </c>
      <c r="X43" s="60">
        <f t="shared" si="21"/>
        <v>-0.42315467802148515</v>
      </c>
      <c r="Y43" s="60">
        <f t="shared" si="22"/>
        <v>0.03361298044850075</v>
      </c>
      <c r="Z43" s="60">
        <f t="shared" si="23"/>
        <v>0.01506367745235029</v>
      </c>
      <c r="AA43" s="60">
        <f t="shared" si="24"/>
        <v>-1.5407988760278082</v>
      </c>
      <c r="AB43" s="60">
        <f t="shared" si="25"/>
        <v>1660689.7599397302</v>
      </c>
    </row>
    <row r="44" spans="1:28" ht="12.75">
      <c r="A44" s="12" t="s">
        <v>54</v>
      </c>
      <c r="B44" s="1">
        <f>'DATOS MENSUALES'!F318</f>
        <v>24.379999975620002</v>
      </c>
      <c r="C44" s="1">
        <f>'DATOS MENSUALES'!F319</f>
        <v>30.22</v>
      </c>
      <c r="D44" s="1">
        <f>'DATOS MENSUALES'!F320</f>
        <v>10.13</v>
      </c>
      <c r="E44" s="1">
        <f>'DATOS MENSUALES'!F321</f>
        <v>8.87000000887</v>
      </c>
      <c r="F44" s="1">
        <f>'DATOS MENSUALES'!F322</f>
        <v>19.16</v>
      </c>
      <c r="G44" s="1">
        <f>'DATOS MENSUALES'!F323</f>
        <v>17.16999998283</v>
      </c>
      <c r="H44" s="1">
        <f>'DATOS MENSUALES'!F324</f>
        <v>8.7000000087</v>
      </c>
      <c r="I44" s="1">
        <f>'DATOS MENSUALES'!F325</f>
        <v>8.67</v>
      </c>
      <c r="J44" s="1">
        <f>'DATOS MENSUALES'!F326</f>
        <v>4.4499999911</v>
      </c>
      <c r="K44" s="1">
        <f>'DATOS MENSUALES'!F327</f>
        <v>4.62</v>
      </c>
      <c r="L44" s="1">
        <f>'DATOS MENSUALES'!F328</f>
        <v>5.07</v>
      </c>
      <c r="M44" s="1">
        <f>'DATOS MENSUALES'!F329</f>
        <v>5.0999999949</v>
      </c>
      <c r="N44" s="1">
        <f t="shared" si="12"/>
        <v>146.53999996202</v>
      </c>
      <c r="O44" s="10"/>
      <c r="P44" s="60">
        <f t="shared" si="13"/>
        <v>6395.622345395999</v>
      </c>
      <c r="Q44" s="60">
        <f t="shared" si="14"/>
        <v>10022.86889306142</v>
      </c>
      <c r="R44" s="60">
        <f t="shared" si="15"/>
        <v>-0.0008822248918289153</v>
      </c>
      <c r="S44" s="60">
        <f t="shared" si="16"/>
        <v>-80.80833559357094</v>
      </c>
      <c r="T44" s="60">
        <f t="shared" si="17"/>
        <v>304.985947859504</v>
      </c>
      <c r="U44" s="60">
        <f t="shared" si="18"/>
        <v>78.31119460706161</v>
      </c>
      <c r="V44" s="60">
        <f t="shared" si="19"/>
        <v>-5.92825192876725</v>
      </c>
      <c r="W44" s="60">
        <f t="shared" si="20"/>
        <v>-0.4152621298844986</v>
      </c>
      <c r="X44" s="60">
        <f t="shared" si="21"/>
        <v>-2.0520509188408185</v>
      </c>
      <c r="Y44" s="60">
        <f t="shared" si="22"/>
        <v>0.142831987501141</v>
      </c>
      <c r="Z44" s="60">
        <f t="shared" si="23"/>
        <v>0.4511641847254962</v>
      </c>
      <c r="AA44" s="60">
        <f t="shared" si="24"/>
        <v>0.14470312057058063</v>
      </c>
      <c r="AB44" s="60">
        <f t="shared" si="25"/>
        <v>89321.88869893631</v>
      </c>
    </row>
    <row r="45" spans="1:28" ht="12.75">
      <c r="A45" s="12" t="s">
        <v>55</v>
      </c>
      <c r="B45" s="1">
        <f>'DATOS MENSUALES'!F330</f>
        <v>7.15000000715</v>
      </c>
      <c r="C45" s="1">
        <f>'DATOS MENSUALES'!F331</f>
        <v>9.88</v>
      </c>
      <c r="D45" s="1">
        <f>'DATOS MENSUALES'!F332</f>
        <v>13.12999998687</v>
      </c>
      <c r="E45" s="1">
        <f>'DATOS MENSUALES'!F333</f>
        <v>10.44000001044</v>
      </c>
      <c r="F45" s="1">
        <f>'DATOS MENSUALES'!F334</f>
        <v>12.62</v>
      </c>
      <c r="G45" s="1">
        <f>'DATOS MENSUALES'!F335</f>
        <v>13.64</v>
      </c>
      <c r="H45" s="1">
        <f>'DATOS MENSUALES'!F336</f>
        <v>10.65999998934</v>
      </c>
      <c r="I45" s="1">
        <f>'DATOS MENSUALES'!F337</f>
        <v>7.97</v>
      </c>
      <c r="J45" s="1">
        <f>'DATOS MENSUALES'!F338</f>
        <v>3.5300000035299997</v>
      </c>
      <c r="K45" s="1">
        <f>'DATOS MENSUALES'!F339</f>
        <v>5.070000015209999</v>
      </c>
      <c r="L45" s="1">
        <f>'DATOS MENSUALES'!F340</f>
        <v>5.41</v>
      </c>
      <c r="M45" s="1">
        <f>'DATOS MENSUALES'!F341</f>
        <v>6.750000006750001</v>
      </c>
      <c r="N45" s="1">
        <f t="shared" si="12"/>
        <v>106.25000001929</v>
      </c>
      <c r="O45" s="10"/>
      <c r="P45" s="60">
        <f t="shared" si="13"/>
        <v>2.363911633665308</v>
      </c>
      <c r="Q45" s="60">
        <f t="shared" si="14"/>
        <v>1.8192328280654186</v>
      </c>
      <c r="R45" s="60">
        <f t="shared" si="15"/>
        <v>24.49235900208811</v>
      </c>
      <c r="S45" s="60">
        <f t="shared" si="16"/>
        <v>-20.872591488135466</v>
      </c>
      <c r="T45" s="60">
        <f t="shared" si="17"/>
        <v>0.0069911117633333865</v>
      </c>
      <c r="U45" s="60">
        <f t="shared" si="18"/>
        <v>0.41906874193984905</v>
      </c>
      <c r="V45" s="60">
        <f t="shared" si="19"/>
        <v>0.003385236707025165</v>
      </c>
      <c r="W45" s="60">
        <f t="shared" si="20"/>
        <v>-3.023844721998302</v>
      </c>
      <c r="X45" s="60">
        <f t="shared" si="21"/>
        <v>-10.51436296785091</v>
      </c>
      <c r="Y45" s="60">
        <f t="shared" si="22"/>
        <v>0.9203929817629593</v>
      </c>
      <c r="Z45" s="60">
        <f t="shared" si="23"/>
        <v>1.3564606424923356</v>
      </c>
      <c r="AA45" s="60">
        <f t="shared" si="24"/>
        <v>10.289109467150425</v>
      </c>
      <c r="AB45" s="60">
        <f t="shared" si="25"/>
        <v>85.83686142085291</v>
      </c>
    </row>
    <row r="46" spans="1:28" ht="12.75">
      <c r="A46" s="12" t="s">
        <v>56</v>
      </c>
      <c r="B46" s="1">
        <f>'DATOS MENSUALES'!F342</f>
        <v>4.650000004650001</v>
      </c>
      <c r="C46" s="1">
        <f>'DATOS MENSUALES'!F343</f>
        <v>7.45000000745</v>
      </c>
      <c r="D46" s="1">
        <f>'DATOS MENSUALES'!F344</f>
        <v>9.709999990290001</v>
      </c>
      <c r="E46" s="1">
        <f>'DATOS MENSUALES'!F345</f>
        <v>12.25</v>
      </c>
      <c r="F46" s="1">
        <f>'DATOS MENSUALES'!F346</f>
        <v>8.86000000886</v>
      </c>
      <c r="G46" s="1">
        <f>'DATOS MENSUALES'!F347</f>
        <v>31.18999996881</v>
      </c>
      <c r="H46" s="1">
        <f>'DATOS MENSUALES'!F348</f>
        <v>10.95</v>
      </c>
      <c r="I46" s="1">
        <f>'DATOS MENSUALES'!F349</f>
        <v>16.3</v>
      </c>
      <c r="J46" s="1">
        <f>'DATOS MENSUALES'!F350</f>
        <v>8.320000016640002</v>
      </c>
      <c r="K46" s="1">
        <f>'DATOS MENSUALES'!F351</f>
        <v>5.4</v>
      </c>
      <c r="L46" s="1">
        <f>'DATOS MENSUALES'!F352</f>
        <v>5.13000000513</v>
      </c>
      <c r="M46" s="1">
        <f>'DATOS MENSUALES'!F353</f>
        <v>8.57000001714</v>
      </c>
      <c r="N46" s="1">
        <f t="shared" si="12"/>
        <v>128.78000001897</v>
      </c>
      <c r="O46" s="10"/>
      <c r="P46" s="60">
        <f t="shared" si="13"/>
        <v>-1.5929175856696332</v>
      </c>
      <c r="Q46" s="60">
        <f t="shared" si="14"/>
        <v>-1.7682355504063125</v>
      </c>
      <c r="R46" s="60">
        <f t="shared" si="15"/>
        <v>-0.13731550031720613</v>
      </c>
      <c r="S46" s="60">
        <f t="shared" si="16"/>
        <v>-0.8394513729368559</v>
      </c>
      <c r="T46" s="60">
        <f t="shared" si="17"/>
        <v>-45.452963377609144</v>
      </c>
      <c r="U46" s="60">
        <f t="shared" si="18"/>
        <v>6126.812669114291</v>
      </c>
      <c r="V46" s="60">
        <f t="shared" si="19"/>
        <v>0.0852720287704695</v>
      </c>
      <c r="W46" s="60">
        <f t="shared" si="20"/>
        <v>326.22039883538713</v>
      </c>
      <c r="X46" s="60">
        <f t="shared" si="21"/>
        <v>17.560641148460867</v>
      </c>
      <c r="Y46" s="60">
        <f t="shared" si="22"/>
        <v>2.21085630297588</v>
      </c>
      <c r="Z46" s="60">
        <f t="shared" si="23"/>
        <v>0.5655471209402596</v>
      </c>
      <c r="AA46" s="60">
        <f t="shared" si="24"/>
        <v>63.76030068336799</v>
      </c>
      <c r="AB46" s="60">
        <f t="shared" si="25"/>
        <v>19554.71066544263</v>
      </c>
    </row>
    <row r="47" spans="1:28" ht="12.75">
      <c r="A47" s="12" t="s">
        <v>57</v>
      </c>
      <c r="B47" s="1">
        <f>'DATOS MENSUALES'!F354</f>
        <v>8.599999991399999</v>
      </c>
      <c r="C47" s="1">
        <f>'DATOS MENSUALES'!F355</f>
        <v>5.84</v>
      </c>
      <c r="D47" s="1">
        <f>'DATOS MENSUALES'!F356</f>
        <v>9.07</v>
      </c>
      <c r="E47" s="1">
        <f>'DATOS MENSUALES'!F357</f>
        <v>26.68999997331</v>
      </c>
      <c r="F47" s="1">
        <f>'DATOS MENSUALES'!F358</f>
        <v>14.75</v>
      </c>
      <c r="G47" s="1">
        <f>'DATOS MENSUALES'!F359</f>
        <v>8.69</v>
      </c>
      <c r="H47" s="1">
        <f>'DATOS MENSUALES'!F360</f>
        <v>6.550000013100001</v>
      </c>
      <c r="I47" s="1">
        <f>'DATOS MENSUALES'!F361</f>
        <v>6.98000001396</v>
      </c>
      <c r="J47" s="1">
        <f>'DATOS MENSUALES'!F362</f>
        <v>4.25</v>
      </c>
      <c r="K47" s="1">
        <f>'DATOS MENSUALES'!F363</f>
        <v>3.5899999964099996</v>
      </c>
      <c r="L47" s="1">
        <f>'DATOS MENSUALES'!F364</f>
        <v>6.45000000645</v>
      </c>
      <c r="M47" s="1">
        <f>'DATOS MENSUALES'!F365</f>
        <v>3.64</v>
      </c>
      <c r="N47" s="1">
        <f t="shared" si="12"/>
        <v>105.09999999463</v>
      </c>
      <c r="O47" s="10"/>
      <c r="P47" s="60">
        <f t="shared" si="13"/>
        <v>21.53417004813415</v>
      </c>
      <c r="Q47" s="60">
        <f t="shared" si="14"/>
        <v>-22.407699219603177</v>
      </c>
      <c r="R47" s="60">
        <f t="shared" si="15"/>
        <v>-1.544439984588549</v>
      </c>
      <c r="S47" s="60">
        <f t="shared" si="16"/>
        <v>2458.5529348520463</v>
      </c>
      <c r="T47" s="60">
        <f t="shared" si="17"/>
        <v>12.506750560306905</v>
      </c>
      <c r="U47" s="60">
        <f t="shared" si="18"/>
        <v>-74.17623511277635</v>
      </c>
      <c r="V47" s="60">
        <f t="shared" si="19"/>
        <v>-62.09200778080801</v>
      </c>
      <c r="W47" s="60">
        <f t="shared" si="20"/>
        <v>-14.456536570842319</v>
      </c>
      <c r="X47" s="60">
        <f t="shared" si="21"/>
        <v>-3.1814366769431373</v>
      </c>
      <c r="Y47" s="60">
        <f t="shared" si="22"/>
        <v>-0.13053427148453614</v>
      </c>
      <c r="Z47" s="60">
        <f t="shared" si="23"/>
        <v>9.896411566119774</v>
      </c>
      <c r="AA47" s="60">
        <f t="shared" si="24"/>
        <v>-0.8174003756735518</v>
      </c>
      <c r="AB47" s="60">
        <f t="shared" si="25"/>
        <v>34.684635739754015</v>
      </c>
    </row>
    <row r="48" spans="1:28" ht="12.75">
      <c r="A48" s="12" t="s">
        <v>58</v>
      </c>
      <c r="B48" s="1">
        <f>'DATOS MENSUALES'!F366</f>
        <v>13.9000000139</v>
      </c>
      <c r="C48" s="1">
        <f>'DATOS MENSUALES'!F367</f>
        <v>4.12</v>
      </c>
      <c r="D48" s="1">
        <f>'DATOS MENSUALES'!F368</f>
        <v>5.7</v>
      </c>
      <c r="E48" s="1">
        <f>'DATOS MENSUALES'!F369</f>
        <v>6.77</v>
      </c>
      <c r="F48" s="1">
        <f>'DATOS MENSUALES'!F370</f>
        <v>5.15</v>
      </c>
      <c r="G48" s="1">
        <f>'DATOS MENSUALES'!F371</f>
        <v>5.88999999411</v>
      </c>
      <c r="H48" s="1">
        <f>'DATOS MENSUALES'!F372</f>
        <v>11.50999998849</v>
      </c>
      <c r="I48" s="1">
        <f>'DATOS MENSUALES'!F373</f>
        <v>18.469999981529998</v>
      </c>
      <c r="J48" s="1">
        <f>'DATOS MENSUALES'!F374</f>
        <v>15.030000015029998</v>
      </c>
      <c r="K48" s="1">
        <f>'DATOS MENSUALES'!F375</f>
        <v>4.940000009880001</v>
      </c>
      <c r="L48" s="1">
        <f>'DATOS MENSUALES'!F376</f>
        <v>4.25000000425</v>
      </c>
      <c r="M48" s="1">
        <f>'DATOS MENSUALES'!F377</f>
        <v>6.44</v>
      </c>
      <c r="N48" s="1">
        <f t="shared" si="12"/>
        <v>102.17000000718998</v>
      </c>
      <c r="O48" s="10"/>
      <c r="P48" s="60">
        <f t="shared" si="13"/>
        <v>527.9296825834688</v>
      </c>
      <c r="Q48" s="60">
        <f t="shared" si="14"/>
        <v>-93.52982727358446</v>
      </c>
      <c r="R48" s="60">
        <f t="shared" si="15"/>
        <v>-92.70805688482154</v>
      </c>
      <c r="S48" s="60">
        <f t="shared" si="16"/>
        <v>-265.02166615603227</v>
      </c>
      <c r="T48" s="60">
        <f t="shared" si="17"/>
        <v>-385.63566293670834</v>
      </c>
      <c r="U48" s="60">
        <f t="shared" si="18"/>
        <v>-343.2450595045175</v>
      </c>
      <c r="V48" s="60">
        <f t="shared" si="19"/>
        <v>1.0004545718570568</v>
      </c>
      <c r="W48" s="60">
        <f t="shared" si="20"/>
        <v>742.1859803534772</v>
      </c>
      <c r="X48" s="60">
        <f t="shared" si="21"/>
        <v>806.7575194337065</v>
      </c>
      <c r="Y48" s="60">
        <f t="shared" si="22"/>
        <v>0.5984958767570916</v>
      </c>
      <c r="Z48" s="60">
        <f t="shared" si="23"/>
        <v>-0.00014913247175465905</v>
      </c>
      <c r="AA48" s="60">
        <f t="shared" si="24"/>
        <v>6.486889622320184</v>
      </c>
      <c r="AB48" s="60">
        <f t="shared" si="25"/>
        <v>0.03633445582496106</v>
      </c>
    </row>
    <row r="49" spans="1:28" ht="12.75">
      <c r="A49" s="12" t="s">
        <v>59</v>
      </c>
      <c r="B49" s="1">
        <f>'DATOS MENSUALES'!F378</f>
        <v>5.92999999407</v>
      </c>
      <c r="C49" s="1">
        <f>'DATOS MENSUALES'!F379</f>
        <v>7.0900000070900004</v>
      </c>
      <c r="D49" s="1">
        <f>'DATOS MENSUALES'!F380</f>
        <v>4.33000000433</v>
      </c>
      <c r="E49" s="1">
        <f>'DATOS MENSUALES'!F381</f>
        <v>6.68999999331</v>
      </c>
      <c r="F49" s="1">
        <f>'DATOS MENSUALES'!F382</f>
        <v>28.08</v>
      </c>
      <c r="G49" s="1">
        <f>'DATOS MENSUALES'!F383</f>
        <v>33.08000003308</v>
      </c>
      <c r="H49" s="1">
        <f>'DATOS MENSUALES'!F384</f>
        <v>17.320000017319998</v>
      </c>
      <c r="I49" s="1">
        <f>'DATOS MENSUALES'!F385</f>
        <v>12.48000001248</v>
      </c>
      <c r="J49" s="1">
        <f>'DATOS MENSUALES'!F386</f>
        <v>7.25000000725</v>
      </c>
      <c r="K49" s="1">
        <f>'DATOS MENSUALES'!F387</f>
        <v>4.46</v>
      </c>
      <c r="L49" s="1">
        <f>'DATOS MENSUALES'!F388</f>
        <v>6.210000006209999</v>
      </c>
      <c r="M49" s="1">
        <f>'DATOS MENSUALES'!F389</f>
        <v>5.17000000517</v>
      </c>
      <c r="N49" s="1">
        <f t="shared" si="12"/>
        <v>138.09000008031</v>
      </c>
      <c r="O49" s="10"/>
      <c r="P49" s="60">
        <f t="shared" si="13"/>
        <v>0.001409494144707813</v>
      </c>
      <c r="Q49" s="60">
        <f t="shared" si="14"/>
        <v>-3.8642936052198937</v>
      </c>
      <c r="R49" s="60">
        <f t="shared" si="15"/>
        <v>-204.95208193776793</v>
      </c>
      <c r="S49" s="60">
        <f t="shared" si="16"/>
        <v>-275.0477176745089</v>
      </c>
      <c r="T49" s="60">
        <f t="shared" si="17"/>
        <v>3833.927819845586</v>
      </c>
      <c r="U49" s="60">
        <f t="shared" si="18"/>
        <v>8228.134884695768</v>
      </c>
      <c r="V49" s="60">
        <f t="shared" si="19"/>
        <v>315.8423235565604</v>
      </c>
      <c r="W49" s="60">
        <f t="shared" si="20"/>
        <v>28.763419586896816</v>
      </c>
      <c r="X49" s="60">
        <f t="shared" si="21"/>
        <v>3.576259447558782</v>
      </c>
      <c r="Y49" s="60">
        <f t="shared" si="22"/>
        <v>0.047724417111405334</v>
      </c>
      <c r="Z49" s="60">
        <f t="shared" si="23"/>
        <v>6.934759114210432</v>
      </c>
      <c r="AA49" s="60">
        <f t="shared" si="24"/>
        <v>0.2106448802181674</v>
      </c>
      <c r="AB49" s="60">
        <f t="shared" si="25"/>
        <v>47639.54447613813</v>
      </c>
    </row>
    <row r="50" spans="1:28" ht="12.75">
      <c r="A50" s="12" t="s">
        <v>60</v>
      </c>
      <c r="B50" s="1">
        <f>'DATOS MENSUALES'!F390</f>
        <v>12.33999998766</v>
      </c>
      <c r="C50" s="1">
        <f>'DATOS MENSUALES'!F391</f>
        <v>11.99</v>
      </c>
      <c r="D50" s="1">
        <f>'DATOS MENSUALES'!F392</f>
        <v>17.7</v>
      </c>
      <c r="E50" s="1">
        <f>'DATOS MENSUALES'!F393</f>
        <v>9.55999999044</v>
      </c>
      <c r="F50" s="1">
        <f>'DATOS MENSUALES'!F394</f>
        <v>7.54000000754</v>
      </c>
      <c r="G50" s="1">
        <f>'DATOS MENSUALES'!F395</f>
        <v>12.15</v>
      </c>
      <c r="H50" s="1">
        <f>'DATOS MENSUALES'!F396</f>
        <v>8.08</v>
      </c>
      <c r="I50" s="1">
        <f>'DATOS MENSUALES'!F397</f>
        <v>8.03</v>
      </c>
      <c r="J50" s="1">
        <f>'DATOS MENSUALES'!F398</f>
        <v>6.3999999936</v>
      </c>
      <c r="K50" s="1">
        <f>'DATOS MENSUALES'!F399</f>
        <v>3.9800000079599998</v>
      </c>
      <c r="L50" s="1">
        <f>'DATOS MENSUALES'!F400</f>
        <v>6.97</v>
      </c>
      <c r="M50" s="1">
        <f>'DATOS MENSUALES'!F401</f>
        <v>7.68000000768</v>
      </c>
      <c r="N50" s="1">
        <f t="shared" si="12"/>
        <v>112.41999999488002</v>
      </c>
      <c r="O50" s="10"/>
      <c r="P50" s="60">
        <f t="shared" si="13"/>
        <v>277.43841508978016</v>
      </c>
      <c r="Q50" s="60">
        <f t="shared" si="14"/>
        <v>36.95124477792317</v>
      </c>
      <c r="R50" s="60">
        <f t="shared" si="15"/>
        <v>417.51792753977116</v>
      </c>
      <c r="S50" s="60">
        <f t="shared" si="16"/>
        <v>-47.96403745371808</v>
      </c>
      <c r="T50" s="60">
        <f t="shared" si="17"/>
        <v>-116.84323705794064</v>
      </c>
      <c r="U50" s="60">
        <f t="shared" si="18"/>
        <v>-0.4079681746659674</v>
      </c>
      <c r="V50" s="60">
        <f t="shared" si="19"/>
        <v>-14.346223168709233</v>
      </c>
      <c r="W50" s="60">
        <f t="shared" si="20"/>
        <v>-2.662849746505751</v>
      </c>
      <c r="X50" s="60">
        <f t="shared" si="21"/>
        <v>0.3133822504626665</v>
      </c>
      <c r="Y50" s="60">
        <f t="shared" si="22"/>
        <v>-0.001612838876448155</v>
      </c>
      <c r="Z50" s="60">
        <f t="shared" si="23"/>
        <v>18.969428349282847</v>
      </c>
      <c r="AA50" s="60">
        <f t="shared" si="24"/>
        <v>29.93538283970124</v>
      </c>
      <c r="AB50" s="60">
        <f t="shared" si="25"/>
        <v>1184.6941954434676</v>
      </c>
    </row>
    <row r="51" spans="1:28" ht="12.75">
      <c r="A51" s="12" t="s">
        <v>61</v>
      </c>
      <c r="B51" s="1">
        <f>'DATOS MENSUALES'!F402</f>
        <v>4.46</v>
      </c>
      <c r="C51" s="1">
        <f>'DATOS MENSUALES'!F403</f>
        <v>4.9199999950799995</v>
      </c>
      <c r="D51" s="1">
        <f>'DATOS MENSUALES'!F404</f>
        <v>5.16000001032</v>
      </c>
      <c r="E51" s="1">
        <f>'DATOS MENSUALES'!F405</f>
        <v>12.109999987890001</v>
      </c>
      <c r="F51" s="1">
        <f>'DATOS MENSUALES'!F406</f>
        <v>16.19</v>
      </c>
      <c r="G51" s="1">
        <f>'DATOS MENSUALES'!F407</f>
        <v>18.42</v>
      </c>
      <c r="H51" s="1">
        <f>'DATOS MENSUALES'!F408</f>
        <v>10.8000000324</v>
      </c>
      <c r="I51" s="1">
        <f>'DATOS MENSUALES'!F409</f>
        <v>9.210000009209999</v>
      </c>
      <c r="J51" s="1">
        <f>'DATOS MENSUALES'!F410</f>
        <v>4.43999998668</v>
      </c>
      <c r="K51" s="1">
        <f>'DATOS MENSUALES'!F411</f>
        <v>4.1600000041600005</v>
      </c>
      <c r="L51" s="1">
        <f>'DATOS MENSUALES'!F412</f>
        <v>3.63000000363</v>
      </c>
      <c r="M51" s="1">
        <f>'DATOS MENSUALES'!F413</f>
        <v>3.51</v>
      </c>
      <c r="N51" s="1">
        <f t="shared" si="12"/>
        <v>97.01000002937002</v>
      </c>
      <c r="O51" s="10"/>
      <c r="P51" s="60">
        <f t="shared" si="13"/>
        <v>-2.503704170374623</v>
      </c>
      <c r="Q51" s="60">
        <f t="shared" si="14"/>
        <v>-52.28184064714391</v>
      </c>
      <c r="R51" s="60">
        <f t="shared" si="15"/>
        <v>-130.0086273650659</v>
      </c>
      <c r="S51" s="60">
        <f t="shared" si="16"/>
        <v>-1.2714120830591227</v>
      </c>
      <c r="T51" s="60">
        <f t="shared" si="17"/>
        <v>53.20880194792115</v>
      </c>
      <c r="U51" s="60">
        <f t="shared" si="18"/>
        <v>168.95951839148117</v>
      </c>
      <c r="V51" s="60">
        <f t="shared" si="19"/>
        <v>0.02442725476422803</v>
      </c>
      <c r="W51" s="60">
        <f t="shared" si="20"/>
        <v>-0.008749532804812474</v>
      </c>
      <c r="X51" s="60">
        <f t="shared" si="21"/>
        <v>-2.100877913144031</v>
      </c>
      <c r="Y51" s="60">
        <f t="shared" si="22"/>
        <v>0.00024681372697286854</v>
      </c>
      <c r="Z51" s="60">
        <f t="shared" si="23"/>
        <v>-0.3048623889531172</v>
      </c>
      <c r="AA51" s="60">
        <f t="shared" si="24"/>
        <v>-1.2079496258738716</v>
      </c>
      <c r="AB51" s="60">
        <f t="shared" si="25"/>
        <v>-112.59377447888113</v>
      </c>
    </row>
    <row r="52" spans="1:28" ht="12.75">
      <c r="A52" s="12" t="s">
        <v>62</v>
      </c>
      <c r="B52" s="1">
        <f>'DATOS MENSUALES'!F414</f>
        <v>3.67</v>
      </c>
      <c r="C52" s="1">
        <f>'DATOS MENSUALES'!F415</f>
        <v>5.729999994269999</v>
      </c>
      <c r="D52" s="1">
        <f>'DATOS MENSUALES'!F416</f>
        <v>7.5600000075599985</v>
      </c>
      <c r="E52" s="1">
        <f>'DATOS MENSUALES'!F417</f>
        <v>7.83</v>
      </c>
      <c r="F52" s="1">
        <f>'DATOS MENSUALES'!F418</f>
        <v>8.25999999174</v>
      </c>
      <c r="G52" s="1">
        <f>'DATOS MENSUALES'!F419</f>
        <v>8.3</v>
      </c>
      <c r="H52" s="1">
        <f>'DATOS MENSUALES'!F420</f>
        <v>13.33</v>
      </c>
      <c r="I52" s="1">
        <f>'DATOS MENSUALES'!F421</f>
        <v>14.82</v>
      </c>
      <c r="J52" s="1">
        <f>'DATOS MENSUALES'!F422</f>
        <v>9.090000009090001</v>
      </c>
      <c r="K52" s="1">
        <f>'DATOS MENSUALES'!F423</f>
        <v>7.239999985520001</v>
      </c>
      <c r="L52" s="1">
        <f>'DATOS MENSUALES'!F424</f>
        <v>7.0099999859799995</v>
      </c>
      <c r="M52" s="1">
        <f>'DATOS MENSUALES'!F425</f>
        <v>4.68999999531</v>
      </c>
      <c r="N52" s="1">
        <f t="shared" si="12"/>
        <v>97.52999996947</v>
      </c>
      <c r="O52" s="10"/>
      <c r="P52" s="60">
        <f t="shared" si="13"/>
        <v>-9.908988112437022</v>
      </c>
      <c r="Q52" s="60">
        <f t="shared" si="14"/>
        <v>-25.134251056577185</v>
      </c>
      <c r="R52" s="60">
        <f t="shared" si="15"/>
        <v>-18.946805751019095</v>
      </c>
      <c r="S52" s="60">
        <f t="shared" si="16"/>
        <v>-154.27813078666546</v>
      </c>
      <c r="T52" s="60">
        <f t="shared" si="17"/>
        <v>-72.44849954540162</v>
      </c>
      <c r="U52" s="60">
        <f t="shared" si="18"/>
        <v>-96.80795788378445</v>
      </c>
      <c r="V52" s="60">
        <f t="shared" si="19"/>
        <v>22.429382858432728</v>
      </c>
      <c r="W52" s="60">
        <f t="shared" si="20"/>
        <v>157.80886959877165</v>
      </c>
      <c r="X52" s="60">
        <f t="shared" si="21"/>
        <v>38.24694792707311</v>
      </c>
      <c r="Y52" s="60">
        <f t="shared" si="22"/>
        <v>31.039883121787053</v>
      </c>
      <c r="Z52" s="60">
        <f t="shared" si="23"/>
        <v>19.835820779529836</v>
      </c>
      <c r="AA52" s="60">
        <f t="shared" si="24"/>
        <v>0.001520874803734975</v>
      </c>
      <c r="AB52" s="60">
        <f t="shared" si="25"/>
        <v>-79.99546272666122</v>
      </c>
    </row>
    <row r="53" spans="1:28" ht="12.75">
      <c r="A53" s="12" t="s">
        <v>63</v>
      </c>
      <c r="B53" s="1">
        <f>'DATOS MENSUALES'!F426</f>
        <v>3.51000000351</v>
      </c>
      <c r="C53" s="1">
        <f>'DATOS MENSUALES'!F427</f>
        <v>3.7300000037299994</v>
      </c>
      <c r="D53" s="1">
        <f>'DATOS MENSUALES'!F428</f>
        <v>4.77</v>
      </c>
      <c r="E53" s="1">
        <f>'DATOS MENSUALES'!F429</f>
        <v>4.63000000926</v>
      </c>
      <c r="F53" s="1">
        <f>'DATOS MENSUALES'!F430</f>
        <v>4.74</v>
      </c>
      <c r="G53" s="1">
        <f>'DATOS MENSUALES'!F431</f>
        <v>6.41000000641</v>
      </c>
      <c r="H53" s="1">
        <f>'DATOS MENSUALES'!F432</f>
        <v>8.8</v>
      </c>
      <c r="I53" s="1">
        <f>'DATOS MENSUALES'!F433</f>
        <v>8.28000001656</v>
      </c>
      <c r="J53" s="1">
        <f>'DATOS MENSUALES'!F434</f>
        <v>4.03</v>
      </c>
      <c r="K53" s="1">
        <f>'DATOS MENSUALES'!F435</f>
        <v>4.8799999951199995</v>
      </c>
      <c r="L53" s="1">
        <f>'DATOS MENSUALES'!F436</f>
        <v>4.87999999024</v>
      </c>
      <c r="M53" s="1">
        <f>'DATOS MENSUALES'!F437</f>
        <v>3.25</v>
      </c>
      <c r="N53" s="1">
        <f t="shared" si="12"/>
        <v>61.91000002483001</v>
      </c>
      <c r="O53" s="10"/>
      <c r="P53" s="60">
        <f t="shared" si="13"/>
        <v>-12.292465126617586</v>
      </c>
      <c r="Q53" s="60">
        <f t="shared" si="14"/>
        <v>-119.76792681002586</v>
      </c>
      <c r="R53" s="60">
        <f t="shared" si="15"/>
        <v>-162.4057403163544</v>
      </c>
      <c r="S53" s="60">
        <f t="shared" si="16"/>
        <v>-627.9550355447362</v>
      </c>
      <c r="T53" s="60">
        <f t="shared" si="17"/>
        <v>-454.541602870094</v>
      </c>
      <c r="U53" s="60">
        <f t="shared" si="18"/>
        <v>-272.3077974541003</v>
      </c>
      <c r="V53" s="60">
        <f t="shared" si="19"/>
        <v>-4.998882004581452</v>
      </c>
      <c r="W53" s="60">
        <f t="shared" si="20"/>
        <v>-1.4662380422075945</v>
      </c>
      <c r="X53" s="60">
        <f t="shared" si="21"/>
        <v>-4.833303058674067</v>
      </c>
      <c r="Y53" s="60">
        <f t="shared" si="22"/>
        <v>0.4795472350698428</v>
      </c>
      <c r="Z53" s="60">
        <f t="shared" si="23"/>
        <v>0.1920697588134108</v>
      </c>
      <c r="AA53" s="60">
        <f t="shared" si="24"/>
        <v>-2.326203126352632</v>
      </c>
      <c r="AB53" s="60">
        <f t="shared" si="25"/>
        <v>-63658.78991991404</v>
      </c>
    </row>
    <row r="54" spans="1:28" ht="12.75">
      <c r="A54" s="12" t="s">
        <v>64</v>
      </c>
      <c r="B54" s="1">
        <f>'DATOS MENSUALES'!F438</f>
        <v>5.470000005469999</v>
      </c>
      <c r="C54" s="1">
        <f>'DATOS MENSUALES'!F439</f>
        <v>10.940000021880001</v>
      </c>
      <c r="D54" s="1">
        <f>'DATOS MENSUALES'!F440</f>
        <v>12.07</v>
      </c>
      <c r="E54" s="1">
        <f>'DATOS MENSUALES'!F441</f>
        <v>28.14999997185</v>
      </c>
      <c r="F54" s="1">
        <f>'DATOS MENSUALES'!F442</f>
        <v>28.060000028060003</v>
      </c>
      <c r="G54" s="1">
        <f>'DATOS MENSUALES'!F443</f>
        <v>15.87</v>
      </c>
      <c r="H54" s="1">
        <f>'DATOS MENSUALES'!F444</f>
        <v>11.32</v>
      </c>
      <c r="I54" s="1">
        <f>'DATOS MENSUALES'!F445</f>
        <v>12.58</v>
      </c>
      <c r="J54" s="1">
        <f>'DATOS MENSUALES'!F446</f>
        <v>13.729999986269998</v>
      </c>
      <c r="K54" s="1">
        <f>'DATOS MENSUALES'!F447</f>
        <v>8.09</v>
      </c>
      <c r="L54" s="1">
        <f>'DATOS MENSUALES'!F448</f>
        <v>5.07000000507</v>
      </c>
      <c r="M54" s="1">
        <f>'DATOS MENSUALES'!F449</f>
        <v>4.56</v>
      </c>
      <c r="N54" s="1">
        <f t="shared" si="12"/>
        <v>155.9100000186</v>
      </c>
      <c r="O54" s="10"/>
      <c r="P54" s="60">
        <f t="shared" si="13"/>
        <v>-0.04210016776992651</v>
      </c>
      <c r="Q54" s="60">
        <f t="shared" si="14"/>
        <v>11.864170812285051</v>
      </c>
      <c r="R54" s="60">
        <f t="shared" si="15"/>
        <v>6.271147006298011</v>
      </c>
      <c r="S54" s="60">
        <f t="shared" si="16"/>
        <v>3345.8343990928306</v>
      </c>
      <c r="T54" s="60">
        <f t="shared" si="17"/>
        <v>3819.248987420047</v>
      </c>
      <c r="U54" s="60">
        <f t="shared" si="18"/>
        <v>26.419214774364054</v>
      </c>
      <c r="V54" s="60">
        <f t="shared" si="19"/>
        <v>0.5317392778574144</v>
      </c>
      <c r="W54" s="60">
        <f t="shared" si="20"/>
        <v>31.672654799110727</v>
      </c>
      <c r="X54" s="60">
        <f t="shared" si="21"/>
        <v>513.7765934681084</v>
      </c>
      <c r="Y54" s="60">
        <f t="shared" si="22"/>
        <v>63.651543432936094</v>
      </c>
      <c r="Z54" s="60">
        <f t="shared" si="23"/>
        <v>0.45116419367266414</v>
      </c>
      <c r="AA54" s="60">
        <f t="shared" si="24"/>
        <v>-3.3750001733529192E-06</v>
      </c>
      <c r="AB54" s="60">
        <f t="shared" si="25"/>
        <v>158087.78561313322</v>
      </c>
    </row>
    <row r="55" spans="1:28" ht="12.75">
      <c r="A55" s="12" t="s">
        <v>65</v>
      </c>
      <c r="B55" s="1">
        <f>'DATOS MENSUALES'!F450</f>
        <v>4.75</v>
      </c>
      <c r="C55" s="1">
        <f>'DATOS MENSUALES'!F451</f>
        <v>4.7900000047899995</v>
      </c>
      <c r="D55" s="1">
        <f>'DATOS MENSUALES'!F452</f>
        <v>9.02999999097</v>
      </c>
      <c r="E55" s="1">
        <f>'DATOS MENSUALES'!F453</f>
        <v>13.95000001395</v>
      </c>
      <c r="F55" s="1">
        <f>'DATOS MENSUALES'!F454</f>
        <v>25.96</v>
      </c>
      <c r="G55" s="1">
        <f>'DATOS MENSUALES'!F455</f>
        <v>27.090000027090007</v>
      </c>
      <c r="H55" s="1">
        <f>'DATOS MENSUALES'!F456</f>
        <v>20.60999995878</v>
      </c>
      <c r="I55" s="1">
        <f>'DATOS MENSUALES'!F457</f>
        <v>22.250000022250003</v>
      </c>
      <c r="J55" s="1">
        <f>'DATOS MENSUALES'!F458</f>
        <v>12.25999998774</v>
      </c>
      <c r="K55" s="1">
        <f>'DATOS MENSUALES'!F459</f>
        <v>6.31000000631</v>
      </c>
      <c r="L55" s="1">
        <f>'DATOS MENSUALES'!F460</f>
        <v>4.68</v>
      </c>
      <c r="M55" s="1">
        <f>'DATOS MENSUALES'!F461</f>
        <v>4.29000000429</v>
      </c>
      <c r="N55" s="1">
        <f t="shared" si="12"/>
        <v>155.97000001617</v>
      </c>
      <c r="O55" s="10"/>
      <c r="P55" s="60">
        <f t="shared" si="13"/>
        <v>-1.2177717089420048</v>
      </c>
      <c r="Q55" s="60">
        <f t="shared" si="14"/>
        <v>-57.9265710405032</v>
      </c>
      <c r="R55" s="60">
        <f t="shared" si="15"/>
        <v>-1.710387485804656</v>
      </c>
      <c r="S55" s="60">
        <f t="shared" si="16"/>
        <v>0.4332253186060125</v>
      </c>
      <c r="T55" s="60">
        <f t="shared" si="17"/>
        <v>2477.4797115845226</v>
      </c>
      <c r="U55" s="60">
        <f t="shared" si="18"/>
        <v>2862.279933477207</v>
      </c>
      <c r="V55" s="60">
        <f t="shared" si="19"/>
        <v>1030.3473554536563</v>
      </c>
      <c r="W55" s="60">
        <f t="shared" si="20"/>
        <v>2113.8781730070164</v>
      </c>
      <c r="X55" s="60">
        <f t="shared" si="21"/>
        <v>279.6290653243625</v>
      </c>
      <c r="Y55" s="60">
        <f t="shared" si="22"/>
        <v>10.833871250101872</v>
      </c>
      <c r="Z55" s="60">
        <f t="shared" si="23"/>
        <v>0.05356971332441909</v>
      </c>
      <c r="AA55" s="60">
        <f t="shared" si="24"/>
        <v>-0.023149124017214476</v>
      </c>
      <c r="AB55" s="60">
        <f t="shared" si="25"/>
        <v>158614.63505350193</v>
      </c>
    </row>
    <row r="56" spans="1:28" ht="12.75">
      <c r="A56" s="12" t="s">
        <v>66</v>
      </c>
      <c r="B56" s="1">
        <f>'DATOS MENSUALES'!F462</f>
        <v>5.51</v>
      </c>
      <c r="C56" s="1">
        <f>'DATOS MENSUALES'!F463</f>
        <v>5.39</v>
      </c>
      <c r="D56" s="1">
        <f>'DATOS MENSUALES'!F464</f>
        <v>5.21000000521</v>
      </c>
      <c r="E56" s="1">
        <f>'DATOS MENSUALES'!F465</f>
        <v>10.72000001072</v>
      </c>
      <c r="F56" s="1">
        <f>'DATOS MENSUALES'!F466</f>
        <v>30.09</v>
      </c>
      <c r="G56" s="1">
        <f>'DATOS MENSUALES'!F467</f>
        <v>17.730000017729996</v>
      </c>
      <c r="H56" s="1">
        <f>'DATOS MENSUALES'!F468</f>
        <v>22.52</v>
      </c>
      <c r="I56" s="1">
        <f>'DATOS MENSUALES'!F469</f>
        <v>4.22999999577</v>
      </c>
      <c r="J56" s="1">
        <f>'DATOS MENSUALES'!F470</f>
        <v>3.45</v>
      </c>
      <c r="K56" s="1">
        <f>'DATOS MENSUALES'!F471</f>
        <v>3.0999999969000003</v>
      </c>
      <c r="L56" s="1">
        <f>'DATOS MENSUALES'!F472</f>
        <v>4.5</v>
      </c>
      <c r="M56" s="1">
        <f>'DATOS MENSUALES'!F473</f>
        <v>5.81</v>
      </c>
      <c r="N56" s="1">
        <f t="shared" si="12"/>
        <v>118.26000002632999</v>
      </c>
      <c r="O56" s="10"/>
      <c r="P56" s="60">
        <f t="shared" si="13"/>
        <v>-0.029183629759591496</v>
      </c>
      <c r="Q56" s="60">
        <f t="shared" si="14"/>
        <v>-34.94148658566061</v>
      </c>
      <c r="R56" s="60">
        <f t="shared" si="15"/>
        <v>-126.19698184875438</v>
      </c>
      <c r="S56" s="60">
        <f t="shared" si="16"/>
        <v>-15.13031419127856</v>
      </c>
      <c r="T56" s="60">
        <f t="shared" si="17"/>
        <v>5508.857265137958</v>
      </c>
      <c r="U56" s="60">
        <f t="shared" si="18"/>
        <v>113.26281743044896</v>
      </c>
      <c r="V56" s="60">
        <f t="shared" si="19"/>
        <v>1732.3891643653023</v>
      </c>
      <c r="W56" s="60">
        <f t="shared" si="20"/>
        <v>-139.48026522624943</v>
      </c>
      <c r="X56" s="60">
        <f t="shared" si="21"/>
        <v>-11.708798067018966</v>
      </c>
      <c r="Y56" s="60">
        <f t="shared" si="22"/>
        <v>-0.9918404838361518</v>
      </c>
      <c r="Z56" s="60">
        <f t="shared" si="23"/>
        <v>0.007641845480173081</v>
      </c>
      <c r="AA56" s="60">
        <f t="shared" si="24"/>
        <v>1.8836528738248792</v>
      </c>
      <c r="AB56" s="60">
        <f t="shared" si="25"/>
        <v>4428.081797900371</v>
      </c>
    </row>
    <row r="57" spans="1:28" ht="12.75">
      <c r="A57" s="12" t="s">
        <v>67</v>
      </c>
      <c r="B57" s="1">
        <f>'DATOS MENSUALES'!F474</f>
        <v>11.33</v>
      </c>
      <c r="C57" s="1">
        <f>'DATOS MENSUALES'!F475</f>
        <v>17.3</v>
      </c>
      <c r="D57" s="1">
        <f>'DATOS MENSUALES'!F476</f>
        <v>11.050000011049999</v>
      </c>
      <c r="E57" s="1">
        <f>'DATOS MENSUALES'!F477</f>
        <v>13.75000001375</v>
      </c>
      <c r="F57" s="1">
        <f>'DATOS MENSUALES'!F478</f>
        <v>10.339999979320002</v>
      </c>
      <c r="G57" s="1">
        <f>'DATOS MENSUALES'!F479</f>
        <v>16.740000016739998</v>
      </c>
      <c r="H57" s="1">
        <f>'DATOS MENSUALES'!F480</f>
        <v>19.69</v>
      </c>
      <c r="I57" s="1">
        <f>'DATOS MENSUALES'!F481</f>
        <v>24.08</v>
      </c>
      <c r="J57" s="1">
        <f>'DATOS MENSUALES'!F482</f>
        <v>10.750000021499998</v>
      </c>
      <c r="K57" s="1">
        <f>'DATOS MENSUALES'!F483</f>
        <v>4.36000000436</v>
      </c>
      <c r="L57" s="1">
        <f>'DATOS MENSUALES'!F484</f>
        <v>2.99000000299</v>
      </c>
      <c r="M57" s="1">
        <f>'DATOS MENSUALES'!F485</f>
        <v>3.94000000394</v>
      </c>
      <c r="N57" s="1">
        <f t="shared" si="12"/>
        <v>146.32000005364995</v>
      </c>
      <c r="O57" s="10"/>
      <c r="P57" s="60">
        <f t="shared" si="13"/>
        <v>167.4774259638222</v>
      </c>
      <c r="Q57" s="60">
        <f t="shared" si="14"/>
        <v>645.1422170486134</v>
      </c>
      <c r="R57" s="60">
        <f t="shared" si="15"/>
        <v>0.5596614446555503</v>
      </c>
      <c r="S57" s="60">
        <f t="shared" si="16"/>
        <v>0.1724986415183738</v>
      </c>
      <c r="T57" s="60">
        <f t="shared" si="17"/>
        <v>-9.113454506130285</v>
      </c>
      <c r="U57" s="60">
        <f t="shared" si="18"/>
        <v>56.99254523172263</v>
      </c>
      <c r="V57" s="60">
        <f t="shared" si="19"/>
        <v>773.6589376004127</v>
      </c>
      <c r="W57" s="60">
        <f t="shared" si="20"/>
        <v>3153.203289853565</v>
      </c>
      <c r="X57" s="60">
        <f t="shared" si="21"/>
        <v>127.20603513897036</v>
      </c>
      <c r="Y57" s="60">
        <f t="shared" si="22"/>
        <v>0.01813491381942663</v>
      </c>
      <c r="Z57" s="60">
        <f t="shared" si="23"/>
        <v>-2.2637280083444526</v>
      </c>
      <c r="AA57" s="60">
        <f t="shared" si="24"/>
        <v>-0.256047870544548</v>
      </c>
      <c r="AB57" s="60">
        <f t="shared" si="25"/>
        <v>88009.55829260605</v>
      </c>
    </row>
    <row r="58" spans="1:28" ht="12.75">
      <c r="A58" s="12" t="s">
        <v>68</v>
      </c>
      <c r="B58" s="1">
        <f>'DATOS MENSUALES'!F486</f>
        <v>9.1</v>
      </c>
      <c r="C58" s="1">
        <f>'DATOS MENSUALES'!F487</f>
        <v>8.41</v>
      </c>
      <c r="D58" s="1">
        <f>'DATOS MENSUALES'!F488</f>
        <v>5.73</v>
      </c>
      <c r="E58" s="1">
        <f>'DATOS MENSUALES'!F489</f>
        <v>6.0799999939200005</v>
      </c>
      <c r="F58" s="1">
        <f>'DATOS MENSUALES'!F490</f>
        <v>4.5999999954</v>
      </c>
      <c r="G58" s="1">
        <f>'DATOS MENSUALES'!F491</f>
        <v>8.59</v>
      </c>
      <c r="H58" s="1">
        <f>'DATOS MENSUALES'!F492</f>
        <v>13.02000001302</v>
      </c>
      <c r="I58" s="1">
        <f>'DATOS MENSUALES'!F493</f>
        <v>15.33999998466</v>
      </c>
      <c r="J58" s="1">
        <f>'DATOS MENSUALES'!F494</f>
        <v>6.69000001338</v>
      </c>
      <c r="K58" s="1">
        <f>'DATOS MENSUALES'!F495</f>
        <v>4.13</v>
      </c>
      <c r="L58" s="1">
        <f>'DATOS MENSUALES'!F496</f>
        <v>3.8200000038199997</v>
      </c>
      <c r="M58" s="1">
        <f>'DATOS MENSUALES'!F497</f>
        <v>6.64000000664</v>
      </c>
      <c r="N58" s="1">
        <f t="shared" si="12"/>
        <v>92.15000001083999</v>
      </c>
      <c r="O58" s="10"/>
      <c r="P58" s="60">
        <f t="shared" si="13"/>
        <v>35.35605880938695</v>
      </c>
      <c r="Q58" s="60">
        <f t="shared" si="14"/>
        <v>-0.015483384559485225</v>
      </c>
      <c r="R58" s="60">
        <f t="shared" si="15"/>
        <v>-90.87670306141351</v>
      </c>
      <c r="S58" s="60">
        <f t="shared" si="16"/>
        <v>-359.93119010590544</v>
      </c>
      <c r="T58" s="60">
        <f t="shared" si="17"/>
        <v>-479.8257812545672</v>
      </c>
      <c r="U58" s="60">
        <f t="shared" si="18"/>
        <v>-79.59948595131873</v>
      </c>
      <c r="V58" s="60">
        <f t="shared" si="19"/>
        <v>15.816115050841155</v>
      </c>
      <c r="W58" s="60">
        <f t="shared" si="20"/>
        <v>207.88914672869797</v>
      </c>
      <c r="X58" s="60">
        <f t="shared" si="21"/>
        <v>0.9105362943181782</v>
      </c>
      <c r="Y58" s="60">
        <f t="shared" si="22"/>
        <v>3.505334442291307E-05</v>
      </c>
      <c r="Z58" s="60">
        <f t="shared" si="23"/>
        <v>-0.11269979357683416</v>
      </c>
      <c r="AA58" s="60">
        <f t="shared" si="24"/>
        <v>8.805624706657966</v>
      </c>
      <c r="AB58" s="60">
        <f t="shared" si="25"/>
        <v>-909.5118107464624</v>
      </c>
    </row>
    <row r="59" spans="1:28" ht="12.75">
      <c r="A59" s="12" t="s">
        <v>69</v>
      </c>
      <c r="B59" s="1">
        <f>'DATOS MENSUALES'!F498</f>
        <v>4.85999999514</v>
      </c>
      <c r="C59" s="1">
        <f>'DATOS MENSUALES'!F499</f>
        <v>4.629999990739998</v>
      </c>
      <c r="D59" s="1">
        <f>'DATOS MENSUALES'!F500</f>
        <v>8.23</v>
      </c>
      <c r="E59" s="1">
        <f>'DATOS MENSUALES'!F501</f>
        <v>7.4899999925100005</v>
      </c>
      <c r="F59" s="1">
        <f>'DATOS MENSUALES'!F502</f>
        <v>5.80999999419</v>
      </c>
      <c r="G59" s="1">
        <f>'DATOS MENSUALES'!F503</f>
        <v>7.64</v>
      </c>
      <c r="H59" s="1">
        <f>'DATOS MENSUALES'!F504</f>
        <v>7.60999999239</v>
      </c>
      <c r="I59" s="1">
        <f>'DATOS MENSUALES'!F505</f>
        <v>6.76</v>
      </c>
      <c r="J59" s="1">
        <f>'DATOS MENSUALES'!F506</f>
        <v>7.38999999261</v>
      </c>
      <c r="K59" s="1">
        <f>'DATOS MENSUALES'!F507</f>
        <v>6.720000013440001</v>
      </c>
      <c r="L59" s="1">
        <f>'DATOS MENSUALES'!F508</f>
        <v>7.67</v>
      </c>
      <c r="M59" s="1">
        <f>'DATOS MENSUALES'!F509</f>
        <v>9.05</v>
      </c>
      <c r="N59" s="1">
        <f t="shared" si="12"/>
        <v>83.85999997102</v>
      </c>
      <c r="O59" s="10"/>
      <c r="P59" s="60">
        <f t="shared" si="13"/>
        <v>-0.8788842370347855</v>
      </c>
      <c r="Q59" s="60">
        <f t="shared" si="14"/>
        <v>-65.41392325501275</v>
      </c>
      <c r="R59" s="60">
        <f t="shared" si="15"/>
        <v>-7.9510094213600855</v>
      </c>
      <c r="S59" s="60">
        <f t="shared" si="16"/>
        <v>-185.51809086175504</v>
      </c>
      <c r="T59" s="60">
        <f t="shared" si="17"/>
        <v>-289.958196738414</v>
      </c>
      <c r="U59" s="60">
        <f t="shared" si="18"/>
        <v>-144.84098142358206</v>
      </c>
      <c r="V59" s="60">
        <f t="shared" si="19"/>
        <v>-24.385177731101308</v>
      </c>
      <c r="W59" s="60">
        <f t="shared" si="20"/>
        <v>-18.737599063683973</v>
      </c>
      <c r="X59" s="60">
        <f t="shared" si="21"/>
        <v>4.651127392254685</v>
      </c>
      <c r="Y59" s="60">
        <f t="shared" si="22"/>
        <v>18.04095004005679</v>
      </c>
      <c r="Z59" s="60">
        <f t="shared" si="23"/>
        <v>38.16960127248601</v>
      </c>
      <c r="AA59" s="60">
        <f t="shared" si="24"/>
        <v>89.61467185957117</v>
      </c>
      <c r="AB59" s="60">
        <f t="shared" si="25"/>
        <v>-5811.406142709753</v>
      </c>
    </row>
    <row r="60" spans="1:28" ht="12.75">
      <c r="A60" s="12" t="s">
        <v>70</v>
      </c>
      <c r="B60" s="1">
        <f>'DATOS MENSUALES'!F510</f>
        <v>4.47999999552</v>
      </c>
      <c r="C60" s="1">
        <f>'DATOS MENSUALES'!F511</f>
        <v>7.83000000783</v>
      </c>
      <c r="D60" s="1">
        <f>'DATOS MENSUALES'!F512</f>
        <v>9.55999999044</v>
      </c>
      <c r="E60" s="1">
        <f>'DATOS MENSUALES'!F513</f>
        <v>8.16</v>
      </c>
      <c r="F60" s="1">
        <f>'DATOS MENSUALES'!F514</f>
        <v>4.7999999904</v>
      </c>
      <c r="G60" s="1">
        <f>'DATOS MENSUALES'!F515</f>
        <v>5.89</v>
      </c>
      <c r="H60" s="1">
        <f>'DATOS MENSUALES'!F516</f>
        <v>9.33</v>
      </c>
      <c r="I60" s="1">
        <f>'DATOS MENSUALES'!F517</f>
        <v>13.98999997202</v>
      </c>
      <c r="J60" s="1">
        <f>'DATOS MENSUALES'!F518</f>
        <v>6.83000000683</v>
      </c>
      <c r="K60" s="1">
        <f>'DATOS MENSUALES'!F519</f>
        <v>5.08999999491</v>
      </c>
      <c r="L60" s="1">
        <f>'DATOS MENSUALES'!F520</f>
        <v>4.14</v>
      </c>
      <c r="M60" s="1">
        <f>'DATOS MENSUALES'!F521</f>
        <v>4.77</v>
      </c>
      <c r="N60" s="1">
        <f t="shared" si="12"/>
        <v>84.86999995795</v>
      </c>
      <c r="O60" s="10"/>
      <c r="P60" s="60">
        <f t="shared" si="13"/>
        <v>-2.3946955607167517</v>
      </c>
      <c r="Q60" s="60">
        <f t="shared" si="14"/>
        <v>-0.5702227307467426</v>
      </c>
      <c r="R60" s="60">
        <f t="shared" si="15"/>
        <v>-0.29528735381843746</v>
      </c>
      <c r="S60" s="60">
        <f t="shared" si="16"/>
        <v>-127.51670377677046</v>
      </c>
      <c r="T60" s="60">
        <f t="shared" si="17"/>
        <v>-443.98328482191107</v>
      </c>
      <c r="U60" s="60">
        <f t="shared" si="18"/>
        <v>-343.24505863827517</v>
      </c>
      <c r="V60" s="60">
        <f t="shared" si="19"/>
        <v>-1.6423991832098095</v>
      </c>
      <c r="W60" s="60">
        <f t="shared" si="20"/>
        <v>95.6910255783683</v>
      </c>
      <c r="X60" s="60">
        <f t="shared" si="21"/>
        <v>1.3648327034544414</v>
      </c>
      <c r="Y60" s="60">
        <f t="shared" si="22"/>
        <v>0.9783400971322975</v>
      </c>
      <c r="Z60" s="60">
        <f t="shared" si="23"/>
        <v>-0.004333162793236872</v>
      </c>
      <c r="AA60" s="60">
        <f t="shared" si="24"/>
        <v>0.007414874970703354</v>
      </c>
      <c r="AB60" s="60">
        <f t="shared" si="25"/>
        <v>-4885.988788374859</v>
      </c>
    </row>
    <row r="61" spans="1:28" ht="12.75">
      <c r="A61" s="12" t="s">
        <v>71</v>
      </c>
      <c r="B61" s="1">
        <f>'DATOS MENSUALES'!F522</f>
        <v>6.3199999936800015</v>
      </c>
      <c r="C61" s="1">
        <f>'DATOS MENSUALES'!F523</f>
        <v>5.2</v>
      </c>
      <c r="D61" s="1">
        <f>'DATOS MENSUALES'!F524</f>
        <v>4.93</v>
      </c>
      <c r="E61" s="1">
        <f>'DATOS MENSUALES'!F525</f>
        <v>8.97</v>
      </c>
      <c r="F61" s="1">
        <f>'DATOS MENSUALES'!F526</f>
        <v>8.049999991950001</v>
      </c>
      <c r="G61" s="1">
        <f>'DATOS MENSUALES'!F527</f>
        <v>11.83</v>
      </c>
      <c r="H61" s="1">
        <f>'DATOS MENSUALES'!F528</f>
        <v>19.24</v>
      </c>
      <c r="I61" s="1">
        <f>'DATOS MENSUALES'!F529</f>
        <v>21.489999978510003</v>
      </c>
      <c r="J61" s="1">
        <f>'DATOS MENSUALES'!F530</f>
        <v>14.190000014190002</v>
      </c>
      <c r="K61" s="1">
        <f>'DATOS MENSUALES'!F531</f>
        <v>4.900000004900001</v>
      </c>
      <c r="L61" s="1">
        <f>'DATOS MENSUALES'!F532</f>
        <v>4.41</v>
      </c>
      <c r="M61" s="1">
        <f>'DATOS MENSUALES'!F533</f>
        <v>3.92999999607</v>
      </c>
      <c r="N61" s="1">
        <f t="shared" si="12"/>
        <v>113.4599999793</v>
      </c>
      <c r="O61" s="10"/>
      <c r="P61" s="60">
        <f t="shared" si="13"/>
        <v>0.12659766267267428</v>
      </c>
      <c r="Q61" s="60">
        <f t="shared" si="14"/>
        <v>-41.39453377659756</v>
      </c>
      <c r="R61" s="60">
        <f t="shared" si="15"/>
        <v>-148.53252501674825</v>
      </c>
      <c r="S61" s="60">
        <f t="shared" si="16"/>
        <v>-75.32967275514582</v>
      </c>
      <c r="T61" s="60">
        <f t="shared" si="17"/>
        <v>-83.9579304228421</v>
      </c>
      <c r="U61" s="60">
        <f t="shared" si="18"/>
        <v>-1.1966428448676882</v>
      </c>
      <c r="V61" s="60">
        <f t="shared" si="19"/>
        <v>665.3732592242312</v>
      </c>
      <c r="W61" s="60">
        <f t="shared" si="20"/>
        <v>1760.139025990393</v>
      </c>
      <c r="X61" s="60">
        <f t="shared" si="21"/>
        <v>607.4823928328553</v>
      </c>
      <c r="Y61" s="60">
        <f t="shared" si="22"/>
        <v>0.5172542452787467</v>
      </c>
      <c r="Z61" s="60">
        <f t="shared" si="23"/>
        <v>0.001224002484935315</v>
      </c>
      <c r="AA61" s="60">
        <f t="shared" si="24"/>
        <v>-0.26833613022546404</v>
      </c>
      <c r="AB61" s="60">
        <f t="shared" si="25"/>
        <v>1569.4745651204948</v>
      </c>
    </row>
    <row r="62" spans="1:28" ht="12.75">
      <c r="A62" s="12" t="s">
        <v>72</v>
      </c>
      <c r="B62" s="1">
        <f>'DATOS MENSUALES'!F534</f>
        <v>5.88</v>
      </c>
      <c r="C62" s="1">
        <f>'DATOS MENSUALES'!F535</f>
        <v>12.84</v>
      </c>
      <c r="D62" s="1">
        <f>'DATOS MENSUALES'!F536</f>
        <v>12.790000012790001</v>
      </c>
      <c r="E62" s="1">
        <f>'DATOS MENSUALES'!F537</f>
        <v>14.2999999857</v>
      </c>
      <c r="F62" s="1">
        <f>'DATOS MENSUALES'!F538</f>
        <v>15.270000030539999</v>
      </c>
      <c r="G62" s="1">
        <f>'DATOS MENSUALES'!F539</f>
        <v>12.089999987910002</v>
      </c>
      <c r="H62" s="1">
        <f>'DATOS MENSUALES'!F540</f>
        <v>12.95</v>
      </c>
      <c r="I62" s="1">
        <f>'DATOS MENSUALES'!F541</f>
        <v>7.14</v>
      </c>
      <c r="J62" s="1">
        <f>'DATOS MENSUALES'!F542</f>
        <v>3.58</v>
      </c>
      <c r="K62" s="1">
        <f>'DATOS MENSUALES'!F543</f>
        <v>5.48</v>
      </c>
      <c r="L62" s="1">
        <f>'DATOS MENSUALES'!F544</f>
        <v>5.7</v>
      </c>
      <c r="M62" s="1">
        <f>'DATOS MENSUALES'!F545</f>
        <v>8.25999999174</v>
      </c>
      <c r="N62" s="1">
        <f t="shared" si="12"/>
        <v>116.28000000868</v>
      </c>
      <c r="O62" s="10"/>
      <c r="P62" s="60">
        <f t="shared" si="13"/>
        <v>0.00023972854518836963</v>
      </c>
      <c r="Q62" s="60">
        <f t="shared" si="14"/>
        <v>73.07434919514006</v>
      </c>
      <c r="R62" s="60">
        <f t="shared" si="15"/>
        <v>16.85777541872437</v>
      </c>
      <c r="S62" s="60">
        <f t="shared" si="16"/>
        <v>1.355346906890681</v>
      </c>
      <c r="T62" s="60">
        <f t="shared" si="17"/>
        <v>22.935646667380315</v>
      </c>
      <c r="U62" s="60">
        <f t="shared" si="18"/>
        <v>-0.5152066985428448</v>
      </c>
      <c r="V62" s="60">
        <f t="shared" si="19"/>
        <v>14.529490302656011</v>
      </c>
      <c r="W62" s="60">
        <f t="shared" si="20"/>
        <v>-11.791022459979228</v>
      </c>
      <c r="X62" s="60">
        <f t="shared" si="21"/>
        <v>-9.810755886217638</v>
      </c>
      <c r="Y62" s="60">
        <f t="shared" si="22"/>
        <v>2.6436842701330616</v>
      </c>
      <c r="Z62" s="60">
        <f t="shared" si="23"/>
        <v>2.7262203592775185</v>
      </c>
      <c r="AA62" s="60">
        <f t="shared" si="24"/>
        <v>50.03944377804464</v>
      </c>
      <c r="AB62" s="60">
        <f t="shared" si="25"/>
        <v>3011.6946789009507</v>
      </c>
    </row>
    <row r="63" spans="1:28" ht="12.75">
      <c r="A63" s="12" t="s">
        <v>73</v>
      </c>
      <c r="B63" s="1">
        <f>'DATOS MENSUALES'!F546</f>
        <v>5.38</v>
      </c>
      <c r="C63" s="1">
        <f>'DATOS MENSUALES'!F547</f>
        <v>3.1499999968499997</v>
      </c>
      <c r="D63" s="1">
        <f>'DATOS MENSUALES'!F548</f>
        <v>4.74000000474</v>
      </c>
      <c r="E63" s="1">
        <f>'DATOS MENSUALES'!F549</f>
        <v>6.86</v>
      </c>
      <c r="F63" s="1">
        <f>'DATOS MENSUALES'!F550</f>
        <v>11.87999998812</v>
      </c>
      <c r="G63" s="1">
        <f>'DATOS MENSUALES'!F551</f>
        <v>11.03000002206</v>
      </c>
      <c r="H63" s="1">
        <f>'DATOS MENSUALES'!F552</f>
        <v>13.31</v>
      </c>
      <c r="I63" s="1">
        <f>'DATOS MENSUALES'!F553</f>
        <v>12.27</v>
      </c>
      <c r="J63" s="1">
        <f>'DATOS MENSUALES'!F554</f>
        <v>4.19</v>
      </c>
      <c r="K63" s="1">
        <f>'DATOS MENSUALES'!F555</f>
        <v>5.1899999896199995</v>
      </c>
      <c r="L63" s="1">
        <f>'DATOS MENSUALES'!F556</f>
        <v>5.1300000051299985</v>
      </c>
      <c r="M63" s="1">
        <f>'DATOS MENSUALES'!F557</f>
        <v>7.04</v>
      </c>
      <c r="N63" s="1">
        <f t="shared" si="12"/>
        <v>90.17000000652001</v>
      </c>
      <c r="O63" s="10"/>
      <c r="P63" s="60">
        <f t="shared" si="13"/>
        <v>-0.08395793022491634</v>
      </c>
      <c r="Q63" s="60">
        <f t="shared" si="14"/>
        <v>-167.21516054996334</v>
      </c>
      <c r="R63" s="60">
        <f t="shared" si="15"/>
        <v>-165.0995228025109</v>
      </c>
      <c r="S63" s="60">
        <f t="shared" si="16"/>
        <v>-254.03703715272096</v>
      </c>
      <c r="T63" s="60">
        <f t="shared" si="17"/>
        <v>-0.16527743492825023</v>
      </c>
      <c r="U63" s="60">
        <f t="shared" si="18"/>
        <v>-6.452169296493979</v>
      </c>
      <c r="V63" s="60">
        <f t="shared" si="19"/>
        <v>21.95556376703746</v>
      </c>
      <c r="W63" s="60">
        <f t="shared" si="20"/>
        <v>23.245250915197573</v>
      </c>
      <c r="X63" s="60">
        <f t="shared" si="21"/>
        <v>-3.58689987192004</v>
      </c>
      <c r="Y63" s="60">
        <f t="shared" si="22"/>
        <v>1.3047741247936988</v>
      </c>
      <c r="Z63" s="60">
        <f t="shared" si="23"/>
        <v>0.5655471209402559</v>
      </c>
      <c r="AA63" s="60">
        <f t="shared" si="24"/>
        <v>14.977894620318535</v>
      </c>
      <c r="AB63" s="60">
        <f t="shared" si="25"/>
        <v>-1588.8292829685886</v>
      </c>
    </row>
    <row r="64" spans="1:28" ht="12.75">
      <c r="A64" s="12" t="s">
        <v>74</v>
      </c>
      <c r="B64" s="1">
        <f>'DATOS MENSUALES'!F558</f>
        <v>3.44999999655</v>
      </c>
      <c r="C64" s="1">
        <f>'DATOS MENSUALES'!F559</f>
        <v>3.87</v>
      </c>
      <c r="D64" s="1">
        <f>'DATOS MENSUALES'!F560</f>
        <v>4.91000000491</v>
      </c>
      <c r="E64" s="1">
        <f>'DATOS MENSUALES'!F561</f>
        <v>5.939999994059999</v>
      </c>
      <c r="F64" s="1">
        <f>'DATOS MENSUALES'!F562</f>
        <v>12.39</v>
      </c>
      <c r="G64" s="1">
        <f>'DATOS MENSUALES'!F563</f>
        <v>10.05</v>
      </c>
      <c r="H64" s="1">
        <f>'DATOS MENSUALES'!F564</f>
        <v>11.329999988670002</v>
      </c>
      <c r="I64" s="1">
        <f>'DATOS MENSUALES'!F565</f>
        <v>6.32</v>
      </c>
      <c r="J64" s="1">
        <f>'DATOS MENSUALES'!F566</f>
        <v>4.48000000448</v>
      </c>
      <c r="K64" s="1">
        <f>'DATOS MENSUALES'!F567</f>
        <v>3.50999999649</v>
      </c>
      <c r="L64" s="1">
        <f>'DATOS MENSUALES'!F568</f>
        <v>2.7599999972399996</v>
      </c>
      <c r="M64" s="1">
        <f>'DATOS MENSUALES'!F569</f>
        <v>2.61000000261</v>
      </c>
      <c r="N64" s="1">
        <f t="shared" si="12"/>
        <v>71.61999998501</v>
      </c>
      <c r="O64" s="10"/>
      <c r="P64" s="60">
        <f t="shared" si="13"/>
        <v>-13.276341142110278</v>
      </c>
      <c r="Q64" s="60">
        <f t="shared" si="14"/>
        <v>-109.85010156796372</v>
      </c>
      <c r="R64" s="60">
        <f t="shared" si="15"/>
        <v>-150.221686876592</v>
      </c>
      <c r="S64" s="60">
        <f t="shared" si="16"/>
        <v>-381.60399279296337</v>
      </c>
      <c r="T64" s="60">
        <f t="shared" si="17"/>
        <v>-5.8356354485137846E-05</v>
      </c>
      <c r="U64" s="60">
        <f t="shared" si="18"/>
        <v>-22.946655720763367</v>
      </c>
      <c r="V64" s="60">
        <f t="shared" si="19"/>
        <v>0.5516736646444488</v>
      </c>
      <c r="W64" s="60">
        <f t="shared" si="20"/>
        <v>-29.677571552791317</v>
      </c>
      <c r="X64" s="60">
        <f t="shared" si="21"/>
        <v>-1.910120666699052</v>
      </c>
      <c r="Y64" s="60">
        <f t="shared" si="22"/>
        <v>-0.2025440573811464</v>
      </c>
      <c r="Z64" s="60">
        <f t="shared" si="23"/>
        <v>-3.6738664700395915</v>
      </c>
      <c r="AA64" s="60">
        <f t="shared" si="24"/>
        <v>-7.587307097741512</v>
      </c>
      <c r="AB64" s="60">
        <f t="shared" si="25"/>
        <v>-27595.045942862875</v>
      </c>
    </row>
    <row r="65" spans="1:28" ht="12.75">
      <c r="A65" s="12" t="s">
        <v>75</v>
      </c>
      <c r="B65" s="1">
        <f>'DATOS MENSUALES'!F570</f>
        <v>2.49</v>
      </c>
      <c r="C65" s="1">
        <f>'DATOS MENSUALES'!F571</f>
        <v>3.70999999258</v>
      </c>
      <c r="D65" s="1">
        <f>'DATOS MENSUALES'!F572</f>
        <v>9.45000000945</v>
      </c>
      <c r="E65" s="1">
        <f>'DATOS MENSUALES'!F573</f>
        <v>10.74999998925</v>
      </c>
      <c r="F65" s="1">
        <f>'DATOS MENSUALES'!F574</f>
        <v>9.119999981760001</v>
      </c>
      <c r="G65" s="1">
        <f>'DATOS MENSUALES'!F575</f>
        <v>4.080000008159999</v>
      </c>
      <c r="H65" s="1">
        <f>'DATOS MENSUALES'!F576</f>
        <v>12.79</v>
      </c>
      <c r="I65" s="1">
        <f>'DATOS MENSUALES'!F577</f>
        <v>11.87999998812</v>
      </c>
      <c r="J65" s="1">
        <f>'DATOS MENSUALES'!F578</f>
        <v>7.2200000072199995</v>
      </c>
      <c r="K65" s="1">
        <f>'DATOS MENSUALES'!F579</f>
        <v>6.559999993439999</v>
      </c>
      <c r="L65" s="1">
        <f>'DATOS MENSUALES'!F580</f>
        <v>2.3200000023199996</v>
      </c>
      <c r="M65" s="1">
        <f>'DATOS MENSUALES'!F581</f>
        <v>2.2</v>
      </c>
      <c r="N65" s="1">
        <f t="shared" si="12"/>
        <v>82.5699999723</v>
      </c>
      <c r="O65" s="10"/>
      <c r="P65" s="60">
        <f t="shared" si="13"/>
        <v>-36.85551623528243</v>
      </c>
      <c r="Q65" s="60">
        <f t="shared" si="14"/>
        <v>-121.23169657072457</v>
      </c>
      <c r="R65" s="60">
        <f t="shared" si="15"/>
        <v>-0.46712434619064486</v>
      </c>
      <c r="S65" s="60">
        <f t="shared" si="16"/>
        <v>-14.586401580116581</v>
      </c>
      <c r="T65" s="60">
        <f t="shared" si="17"/>
        <v>-36.22486588619444</v>
      </c>
      <c r="U65" s="60">
        <f t="shared" si="18"/>
        <v>-684.185993496184</v>
      </c>
      <c r="V65" s="60">
        <f t="shared" si="19"/>
        <v>11.854715024897537</v>
      </c>
      <c r="W65" s="60">
        <f t="shared" si="20"/>
        <v>14.958569272565105</v>
      </c>
      <c r="X65" s="60">
        <f t="shared" si="21"/>
        <v>3.369888985021035</v>
      </c>
      <c r="Y65" s="60">
        <f t="shared" si="22"/>
        <v>14.9365038904674</v>
      </c>
      <c r="Z65" s="60">
        <f t="shared" si="23"/>
        <v>-7.798086543031836</v>
      </c>
      <c r="AA65" s="60">
        <f t="shared" si="24"/>
        <v>-13.396484379345852</v>
      </c>
      <c r="AB65" s="60">
        <f t="shared" si="25"/>
        <v>-7154.2348070397775</v>
      </c>
    </row>
    <row r="66" spans="1:28" ht="12.75">
      <c r="A66" s="12" t="s">
        <v>76</v>
      </c>
      <c r="B66" s="1">
        <f>'DATOS MENSUALES'!F582</f>
        <v>2.25000000225</v>
      </c>
      <c r="C66" s="1">
        <f>'DATOS MENSUALES'!F583</f>
        <v>2.2</v>
      </c>
      <c r="D66" s="1">
        <f>'DATOS MENSUALES'!F584</f>
        <v>2.27</v>
      </c>
      <c r="E66" s="1">
        <f>'DATOS MENSUALES'!F585</f>
        <v>1.1999999987999996</v>
      </c>
      <c r="F66" s="1">
        <f>'DATOS MENSUALES'!F586</f>
        <v>6.5999999934</v>
      </c>
      <c r="G66" s="1">
        <f>'DATOS MENSUALES'!F587</f>
        <v>2.23</v>
      </c>
      <c r="H66" s="1">
        <f>'DATOS MENSUALES'!F588</f>
        <v>11.349999977300001</v>
      </c>
      <c r="I66" s="1">
        <f>'DATOS MENSUALES'!F589</f>
        <v>4.84000000484</v>
      </c>
      <c r="J66" s="1">
        <f>'DATOS MENSUALES'!F590</f>
        <v>4.479999995520001</v>
      </c>
      <c r="K66" s="1">
        <f>'DATOS MENSUALES'!F591</f>
        <v>2.16999999783</v>
      </c>
      <c r="L66" s="1">
        <f>'DATOS MENSUALES'!F592</f>
        <v>2.08</v>
      </c>
      <c r="M66" s="1">
        <f>'DATOS MENSUALES'!F593</f>
        <v>1.95999999804</v>
      </c>
      <c r="N66" s="1">
        <f t="shared" si="12"/>
        <v>43.62999996798</v>
      </c>
      <c r="O66" s="10"/>
      <c r="P66" s="60">
        <f t="shared" si="13"/>
        <v>-45.41823721044855</v>
      </c>
      <c r="Q66" s="60">
        <f t="shared" si="14"/>
        <v>-269.49130258210533</v>
      </c>
      <c r="R66" s="60">
        <f t="shared" si="15"/>
        <v>-503.58111571245115</v>
      </c>
      <c r="S66" s="60">
        <f t="shared" si="16"/>
        <v>-1725.1216006363757</v>
      </c>
      <c r="T66" s="60">
        <f t="shared" si="17"/>
        <v>-198.03171756339876</v>
      </c>
      <c r="U66" s="60">
        <f t="shared" si="18"/>
        <v>-1211.923763534301</v>
      </c>
      <c r="V66" s="60">
        <f t="shared" si="19"/>
        <v>0.5930247314622988</v>
      </c>
      <c r="W66" s="60">
        <f t="shared" si="20"/>
        <v>-95.82422198960775</v>
      </c>
      <c r="X66" s="60">
        <f t="shared" si="21"/>
        <v>-1.9101207080802525</v>
      </c>
      <c r="Y66" s="60">
        <f t="shared" si="22"/>
        <v>-7.1586236117476</v>
      </c>
      <c r="Z66" s="60">
        <f t="shared" si="23"/>
        <v>-10.98591281759608</v>
      </c>
      <c r="AA66" s="60">
        <f t="shared" si="24"/>
        <v>-17.881958420477318</v>
      </c>
      <c r="AB66" s="60">
        <f t="shared" si="25"/>
        <v>-197226.68186216388</v>
      </c>
    </row>
    <row r="67" spans="1:28" ht="12.75">
      <c r="A67" s="12" t="s">
        <v>77</v>
      </c>
      <c r="B67" s="1">
        <f>'DATOS MENSUALES'!F594</f>
        <v>1.9999999979999998</v>
      </c>
      <c r="C67" s="1">
        <f>'DATOS MENSUALES'!F595</f>
        <v>3.74999999625</v>
      </c>
      <c r="D67" s="1">
        <f>'DATOS MENSUALES'!F596</f>
        <v>13.99</v>
      </c>
      <c r="E67" s="1">
        <f>'DATOS MENSUALES'!F597</f>
        <v>5.690000005689999</v>
      </c>
      <c r="F67" s="1">
        <f>'DATOS MENSUALES'!F598</f>
        <v>5.44</v>
      </c>
      <c r="G67" s="1">
        <f>'DATOS MENSUALES'!F599</f>
        <v>3.3600000033599997</v>
      </c>
      <c r="H67" s="1">
        <f>'DATOS MENSUALES'!F600</f>
        <v>3.99000000798</v>
      </c>
      <c r="I67" s="1">
        <f>'DATOS MENSUALES'!F601</f>
        <v>3.3100000033100008</v>
      </c>
      <c r="J67" s="1">
        <f>'DATOS MENSUALES'!F602</f>
        <v>1.8699999981300002</v>
      </c>
      <c r="K67" s="1">
        <f>'DATOS MENSUALES'!F603</f>
        <v>1.65000000165</v>
      </c>
      <c r="L67" s="1">
        <f>'DATOS MENSUALES'!F604</f>
        <v>1.69</v>
      </c>
      <c r="M67" s="1">
        <f>'DATOS MENSUALES'!F605</f>
        <v>1.59</v>
      </c>
      <c r="N67" s="1">
        <f t="shared" si="12"/>
        <v>48.33000001437</v>
      </c>
      <c r="O67" s="10"/>
      <c r="P67" s="60">
        <f t="shared" si="13"/>
        <v>-55.65015894392112</v>
      </c>
      <c r="Q67" s="60">
        <f t="shared" si="14"/>
        <v>-118.31598859131302</v>
      </c>
      <c r="R67" s="60">
        <f t="shared" si="15"/>
        <v>53.33107180530431</v>
      </c>
      <c r="S67" s="60">
        <f t="shared" si="16"/>
        <v>-422.4377492383702</v>
      </c>
      <c r="T67" s="60">
        <f t="shared" si="17"/>
        <v>-341.35445699829774</v>
      </c>
      <c r="U67" s="60">
        <f t="shared" si="18"/>
        <v>-865.9773605620561</v>
      </c>
      <c r="V67" s="60">
        <f t="shared" si="19"/>
        <v>-277.148484859323</v>
      </c>
      <c r="W67" s="60">
        <f t="shared" si="20"/>
        <v>-227.65821754597462</v>
      </c>
      <c r="X67" s="60">
        <f t="shared" si="21"/>
        <v>-57.100319275153666</v>
      </c>
      <c r="Y67" s="60">
        <f t="shared" si="22"/>
        <v>-14.657068249858765</v>
      </c>
      <c r="Z67" s="60">
        <f t="shared" si="23"/>
        <v>-17.841581105471153</v>
      </c>
      <c r="AA67" s="60">
        <f t="shared" si="24"/>
        <v>-26.597021631864944</v>
      </c>
      <c r="AB67" s="60">
        <f t="shared" si="25"/>
        <v>-153205.84666517694</v>
      </c>
    </row>
    <row r="68" spans="1:28" ht="12.75">
      <c r="A68" s="12" t="s">
        <v>78</v>
      </c>
      <c r="B68" s="1">
        <f>'DATOS MENSUALES'!F606</f>
        <v>1.6699999983299998</v>
      </c>
      <c r="C68" s="1">
        <f>'DATOS MENSUALES'!F607</f>
        <v>2.32000000232</v>
      </c>
      <c r="D68" s="1">
        <f>'DATOS MENSUALES'!F608</f>
        <v>7.65</v>
      </c>
      <c r="E68" s="1">
        <f>'DATOS MENSUALES'!F609</f>
        <v>5.88</v>
      </c>
      <c r="F68" s="1">
        <f>'DATOS MENSUALES'!F610</f>
        <v>11.899999976199998</v>
      </c>
      <c r="G68" s="1">
        <f>'DATOS MENSUALES'!F611</f>
        <v>32.599999967399995</v>
      </c>
      <c r="H68" s="1">
        <f>'DATOS MENSUALES'!F612</f>
        <v>21.280000042559998</v>
      </c>
      <c r="I68" s="1">
        <f>'DATOS MENSUALES'!F613</f>
        <v>10.84</v>
      </c>
      <c r="J68" s="1">
        <f>'DATOS MENSUALES'!F614</f>
        <v>7.650000015299999</v>
      </c>
      <c r="K68" s="1">
        <f>'DATOS MENSUALES'!F615</f>
        <v>4.0899999959099995</v>
      </c>
      <c r="L68" s="1">
        <f>'DATOS MENSUALES'!F616</f>
        <v>2.3300000023300003</v>
      </c>
      <c r="M68" s="1">
        <f>'DATOS MENSUALES'!F617</f>
        <v>5.36000000536</v>
      </c>
      <c r="N68" s="1">
        <f t="shared" si="12"/>
        <v>113.57000000571</v>
      </c>
      <c r="O68" s="10"/>
      <c r="P68" s="60">
        <f t="shared" si="13"/>
        <v>-71.36383340235341</v>
      </c>
      <c r="Q68" s="60">
        <f t="shared" si="14"/>
        <v>-254.74876100469115</v>
      </c>
      <c r="R68" s="60">
        <f t="shared" si="15"/>
        <v>-17.091949258943245</v>
      </c>
      <c r="S68" s="60">
        <f t="shared" si="16"/>
        <v>-391.1524958579587</v>
      </c>
      <c r="T68" s="60">
        <f t="shared" si="17"/>
        <v>-0.1478579013355027</v>
      </c>
      <c r="U68" s="60">
        <f t="shared" si="18"/>
        <v>7655.079314378632</v>
      </c>
      <c r="V68" s="60">
        <f t="shared" si="19"/>
        <v>1249.2962716778932</v>
      </c>
      <c r="W68" s="60">
        <f t="shared" si="20"/>
        <v>2.8871843497338756</v>
      </c>
      <c r="X68" s="60">
        <f t="shared" si="21"/>
        <v>7.180594795839459</v>
      </c>
      <c r="Y68" s="60">
        <f t="shared" si="22"/>
        <v>-3.84673774113017E-07</v>
      </c>
      <c r="Z68" s="60">
        <f t="shared" si="23"/>
        <v>-7.680708176828169</v>
      </c>
      <c r="AA68" s="60">
        <f t="shared" si="24"/>
        <v>0.48373663443412346</v>
      </c>
      <c r="AB68" s="60">
        <f t="shared" si="25"/>
        <v>1614.4651052824152</v>
      </c>
    </row>
    <row r="69" spans="1:28" ht="12.75">
      <c r="A69" s="12" t="s">
        <v>79</v>
      </c>
      <c r="B69" s="1">
        <f>'DATOS MENSUALES'!F618</f>
        <v>1.65000000165</v>
      </c>
      <c r="C69" s="1">
        <f>'DATOS MENSUALES'!F619</f>
        <v>2</v>
      </c>
      <c r="D69" s="1">
        <f>'DATOS MENSUALES'!F620</f>
        <v>2.03000000203</v>
      </c>
      <c r="E69" s="1">
        <f>'DATOS MENSUALES'!F621</f>
        <v>1.75</v>
      </c>
      <c r="F69" s="1">
        <f>'DATOS MENSUALES'!F622</f>
        <v>1.57</v>
      </c>
      <c r="G69" s="1">
        <f>'DATOS MENSUALES'!F623</f>
        <v>1.81000000362</v>
      </c>
      <c r="H69" s="1">
        <f>'DATOS MENSUALES'!F624</f>
        <v>2.84</v>
      </c>
      <c r="I69" s="1">
        <f>'DATOS MENSUALES'!F625</f>
        <v>2.28000000228</v>
      </c>
      <c r="J69" s="1">
        <f>'DATOS MENSUALES'!F626</f>
        <v>3.39000000339</v>
      </c>
      <c r="K69" s="1">
        <f>'DATOS MENSUALES'!F627</f>
        <v>1.83999999816</v>
      </c>
      <c r="L69" s="1">
        <f>'DATOS MENSUALES'!F628</f>
        <v>1.6499999983500002</v>
      </c>
      <c r="M69" s="1">
        <f>'DATOS MENSUALES'!F629</f>
        <v>1.6</v>
      </c>
      <c r="N69" s="1">
        <f t="shared" si="12"/>
        <v>24.41000000948</v>
      </c>
      <c r="O69" s="10"/>
      <c r="P69" s="60">
        <f t="shared" si="13"/>
        <v>-72.40111259137653</v>
      </c>
      <c r="Q69" s="60">
        <f t="shared" si="14"/>
        <v>-295.30749929043424</v>
      </c>
      <c r="R69" s="60">
        <f t="shared" si="15"/>
        <v>-550.5431927935766</v>
      </c>
      <c r="S69" s="60">
        <f t="shared" si="16"/>
        <v>-1498.5031017480412</v>
      </c>
      <c r="T69" s="60">
        <f t="shared" si="17"/>
        <v>-1280.3952332717984</v>
      </c>
      <c r="U69" s="60">
        <f t="shared" si="18"/>
        <v>-1360.8656357565997</v>
      </c>
      <c r="V69" s="60">
        <f t="shared" si="19"/>
        <v>-451.1909235855563</v>
      </c>
      <c r="W69" s="60">
        <f t="shared" si="20"/>
        <v>-363.39218990764465</v>
      </c>
      <c r="X69" s="60">
        <f t="shared" si="21"/>
        <v>-12.661679388972447</v>
      </c>
      <c r="Y69" s="60">
        <f t="shared" si="22"/>
        <v>-11.501436977947144</v>
      </c>
      <c r="Z69" s="60">
        <f t="shared" si="23"/>
        <v>-18.673538969358923</v>
      </c>
      <c r="AA69" s="60">
        <f t="shared" si="24"/>
        <v>-26.330609381819016</v>
      </c>
      <c r="AB69" s="60">
        <f t="shared" si="25"/>
        <v>-464202.40026213735</v>
      </c>
    </row>
    <row r="70" spans="1:28" ht="12.75">
      <c r="A70" s="12" t="s">
        <v>80</v>
      </c>
      <c r="B70" s="1">
        <f>'DATOS MENSUALES'!F630</f>
        <v>3.77999999622</v>
      </c>
      <c r="C70" s="1">
        <f>'DATOS MENSUALES'!F631</f>
        <v>5.91</v>
      </c>
      <c r="D70" s="1">
        <f>'DATOS MENSUALES'!F632</f>
        <v>6.999999992999999</v>
      </c>
      <c r="E70" s="1">
        <f>'DATOS MENSUALES'!F633</f>
        <v>3.6199999963800003</v>
      </c>
      <c r="F70" s="1">
        <f>'DATOS MENSUALES'!F634</f>
        <v>2.46</v>
      </c>
      <c r="G70" s="1">
        <f>'DATOS MENSUALES'!F635</f>
        <v>3.14000000314</v>
      </c>
      <c r="H70" s="1">
        <f>'DATOS MENSUALES'!F636</f>
        <v>6.73000001346</v>
      </c>
      <c r="I70" s="1">
        <f>'DATOS MENSUALES'!F637</f>
        <v>19.45999998054</v>
      </c>
      <c r="J70" s="1">
        <f>'DATOS MENSUALES'!F638</f>
        <v>4.92999999507</v>
      </c>
      <c r="K70" s="1">
        <f>'DATOS MENSUALES'!F639</f>
        <v>2.45999999754</v>
      </c>
      <c r="L70" s="1">
        <f>'DATOS MENSUALES'!F640</f>
        <v>2.25</v>
      </c>
      <c r="M70" s="1">
        <f>'DATOS MENSUALES'!F641</f>
        <v>2.18</v>
      </c>
      <c r="N70" s="1">
        <f t="shared" si="12"/>
        <v>63.91999997535</v>
      </c>
      <c r="O70" s="10"/>
      <c r="P70" s="60">
        <f t="shared" si="13"/>
        <v>-8.463208673781377</v>
      </c>
      <c r="Q70" s="60">
        <f t="shared" si="14"/>
        <v>-20.779692235392893</v>
      </c>
      <c r="R70" s="60">
        <f t="shared" si="15"/>
        <v>-33.57038914368619</v>
      </c>
      <c r="S70" s="60">
        <f t="shared" si="16"/>
        <v>-877.3836622966647</v>
      </c>
      <c r="T70" s="60">
        <f t="shared" si="17"/>
        <v>-990.6655596968096</v>
      </c>
      <c r="U70" s="60">
        <f t="shared" si="18"/>
        <v>-927.3347684413777</v>
      </c>
      <c r="V70" s="60">
        <f t="shared" si="19"/>
        <v>-54.00365706941329</v>
      </c>
      <c r="W70" s="60">
        <f t="shared" si="20"/>
        <v>1013.2398170653248</v>
      </c>
      <c r="X70" s="60">
        <f t="shared" si="21"/>
        <v>-0.49445878161254575</v>
      </c>
      <c r="Y70" s="60">
        <f t="shared" si="22"/>
        <v>-4.388974773674186</v>
      </c>
      <c r="Z70" s="60">
        <f t="shared" si="23"/>
        <v>-8.653386044023714</v>
      </c>
      <c r="AA70" s="60">
        <f t="shared" si="24"/>
        <v>-13.737779879419355</v>
      </c>
      <c r="AB70" s="60">
        <f t="shared" si="25"/>
        <v>-54520.94057577944</v>
      </c>
    </row>
    <row r="71" spans="1:28" ht="12.75">
      <c r="A71" s="12" t="s">
        <v>81</v>
      </c>
      <c r="B71" s="1">
        <f>'DATOS MENSUALES'!F642</f>
        <v>3.6800000073600003</v>
      </c>
      <c r="C71" s="1">
        <f>'DATOS MENSUALES'!F643</f>
        <v>4.9600000049599995</v>
      </c>
      <c r="D71" s="1">
        <f>'DATOS MENSUALES'!F644</f>
        <v>4.84</v>
      </c>
      <c r="E71" s="1">
        <f>'DATOS MENSUALES'!F645</f>
        <v>11.579999988420001</v>
      </c>
      <c r="F71" s="1">
        <f>'DATOS MENSUALES'!F646</f>
        <v>6.28</v>
      </c>
      <c r="G71" s="1">
        <f>'DATOS MENSUALES'!F647</f>
        <v>7.06999998586</v>
      </c>
      <c r="H71" s="1">
        <f>'DATOS MENSUALES'!F648</f>
        <v>3.75000000375</v>
      </c>
      <c r="I71" s="1">
        <f>'DATOS MENSUALES'!F649</f>
        <v>6.52000000652</v>
      </c>
      <c r="J71" s="1">
        <f>'DATOS MENSUALES'!F650</f>
        <v>3.1000000031</v>
      </c>
      <c r="K71" s="1">
        <f>'DATOS MENSUALES'!F651</f>
        <v>2.6499999973499997</v>
      </c>
      <c r="L71" s="1">
        <f>'DATOS MENSUALES'!F652</f>
        <v>2.52</v>
      </c>
      <c r="M71" s="1">
        <f>'DATOS MENSUALES'!F653</f>
        <v>2.32999999534</v>
      </c>
      <c r="N71" s="1">
        <f t="shared" si="12"/>
        <v>59.27999999266001</v>
      </c>
      <c r="O71" s="10"/>
      <c r="P71" s="60">
        <f t="shared" si="13"/>
        <v>-9.77122987644966</v>
      </c>
      <c r="Q71" s="60">
        <f t="shared" si="14"/>
        <v>-50.62189253187407</v>
      </c>
      <c r="R71" s="60">
        <f t="shared" si="15"/>
        <v>-156.23454094098113</v>
      </c>
      <c r="S71" s="60">
        <f t="shared" si="16"/>
        <v>-4.199255801633345</v>
      </c>
      <c r="T71" s="60">
        <f t="shared" si="17"/>
        <v>-232.4708659595865</v>
      </c>
      <c r="U71" s="60">
        <f t="shared" si="18"/>
        <v>-197.3067801499378</v>
      </c>
      <c r="V71" s="60">
        <f t="shared" si="19"/>
        <v>-308.89500467742556</v>
      </c>
      <c r="W71" s="60">
        <f t="shared" si="20"/>
        <v>-24.28974389360877</v>
      </c>
      <c r="X71" s="60">
        <f t="shared" si="21"/>
        <v>-18.0003333857317</v>
      </c>
      <c r="Y71" s="60">
        <f t="shared" si="22"/>
        <v>-3.0314550769146824</v>
      </c>
      <c r="Z71" s="60">
        <f t="shared" si="23"/>
        <v>-5.668604697674723</v>
      </c>
      <c r="AA71" s="60">
        <f t="shared" si="24"/>
        <v>-11.314856199342666</v>
      </c>
      <c r="AB71" s="60">
        <f t="shared" si="25"/>
        <v>-77084.6227504574</v>
      </c>
    </row>
    <row r="72" spans="1:28" ht="12.75">
      <c r="A72" s="12" t="s">
        <v>82</v>
      </c>
      <c r="B72" s="1">
        <f>'DATOS MENSUALES'!F654</f>
        <v>2.31999999536</v>
      </c>
      <c r="C72" s="1">
        <f>'DATOS MENSUALES'!F655</f>
        <v>4.97999999004</v>
      </c>
      <c r="D72" s="1">
        <f>'DATOS MENSUALES'!F656</f>
        <v>3.17000000634</v>
      </c>
      <c r="E72" s="1">
        <f>'DATOS MENSUALES'!F657</f>
        <v>5.42</v>
      </c>
      <c r="F72" s="1">
        <f>'DATOS MENSUALES'!F658</f>
        <v>8.12</v>
      </c>
      <c r="G72" s="1">
        <f>'DATOS MENSUALES'!F659</f>
        <v>6.019999993979999</v>
      </c>
      <c r="H72" s="1">
        <f>'DATOS MENSUALES'!F660</f>
        <v>3.0100000030100005</v>
      </c>
      <c r="I72" s="1">
        <f>'DATOS MENSUALES'!F661</f>
        <v>3.42000000342</v>
      </c>
      <c r="J72" s="1">
        <f>'DATOS MENSUALES'!F662</f>
        <v>2.5399999974600003</v>
      </c>
      <c r="K72" s="1">
        <f>'DATOS MENSUALES'!F663</f>
        <v>2.5399999974599994</v>
      </c>
      <c r="L72" s="1">
        <f>'DATOS MENSUALES'!F664</f>
        <v>2.45</v>
      </c>
      <c r="M72" s="1">
        <f>'DATOS MENSUALES'!F665</f>
        <v>2.3700000023700003</v>
      </c>
      <c r="N72" s="1">
        <f t="shared" si="12"/>
        <v>46.35999998944</v>
      </c>
      <c r="O72" s="10"/>
      <c r="P72" s="60">
        <f t="shared" si="13"/>
        <v>-42.79709288445207</v>
      </c>
      <c r="Q72" s="60">
        <f t="shared" si="14"/>
        <v>-49.80526056006925</v>
      </c>
      <c r="R72" s="60">
        <f t="shared" si="15"/>
        <v>-351.2844523553742</v>
      </c>
      <c r="S72" s="60">
        <f t="shared" si="16"/>
        <v>-469.7014212113072</v>
      </c>
      <c r="T72" s="60">
        <f t="shared" si="17"/>
        <v>-79.99546064775586</v>
      </c>
      <c r="U72" s="60">
        <f t="shared" si="18"/>
        <v>-324.47874589668334</v>
      </c>
      <c r="V72" s="60">
        <f t="shared" si="19"/>
        <v>-421.84943227275716</v>
      </c>
      <c r="W72" s="60">
        <f t="shared" si="20"/>
        <v>-215.5748244238772</v>
      </c>
      <c r="X72" s="60">
        <f t="shared" si="21"/>
        <v>-32.180420322816936</v>
      </c>
      <c r="Y72" s="60">
        <f t="shared" si="22"/>
        <v>-3.776539532956531</v>
      </c>
      <c r="Z72" s="60">
        <f t="shared" si="23"/>
        <v>-6.362789625862994</v>
      </c>
      <c r="AA72" s="60">
        <f t="shared" si="24"/>
        <v>-10.720765094176976</v>
      </c>
      <c r="AB72" s="60">
        <f t="shared" si="25"/>
        <v>-170757.93417668523</v>
      </c>
    </row>
    <row r="73" spans="1:28" ht="12.75">
      <c r="A73" s="12" t="s">
        <v>83</v>
      </c>
      <c r="B73" s="1">
        <f>'DATOS MENSUALES'!F666</f>
        <v>2.0400000020399998</v>
      </c>
      <c r="C73" s="1">
        <f>'DATOS MENSUALES'!F667</f>
        <v>2.0699999979299997</v>
      </c>
      <c r="D73" s="1">
        <f>'DATOS MENSUALES'!F668</f>
        <v>4.54</v>
      </c>
      <c r="E73" s="1">
        <f>'DATOS MENSUALES'!F669</f>
        <v>18.69000001869</v>
      </c>
      <c r="F73" s="1">
        <f>'DATOS MENSUALES'!F670</f>
        <v>10.53</v>
      </c>
      <c r="G73" s="1">
        <f>'DATOS MENSUALES'!F671</f>
        <v>7.76000000776</v>
      </c>
      <c r="H73" s="1">
        <f>'DATOS MENSUALES'!F672</f>
        <v>14.150000028299997</v>
      </c>
      <c r="I73" s="1">
        <f>'DATOS MENSUALES'!F673</f>
        <v>10.5</v>
      </c>
      <c r="J73" s="1">
        <f>'DATOS MENSUALES'!F674</f>
        <v>3.3500000033500004</v>
      </c>
      <c r="K73" s="1">
        <f>'DATOS MENSUALES'!F675</f>
        <v>2.35999999764</v>
      </c>
      <c r="L73" s="1">
        <f>'DATOS MENSUALES'!F676</f>
        <v>2.57000000257</v>
      </c>
      <c r="M73" s="1">
        <f>'DATOS MENSUALES'!F677</f>
        <v>3.2699999934600004</v>
      </c>
      <c r="N73" s="1">
        <f t="shared" si="12"/>
        <v>81.83000005174002</v>
      </c>
      <c r="O73" s="10"/>
      <c r="P73" s="60">
        <f t="shared" si="13"/>
        <v>-53.91927677403173</v>
      </c>
      <c r="Q73" s="60">
        <f t="shared" si="14"/>
        <v>-286.0924903939627</v>
      </c>
      <c r="R73" s="60">
        <f t="shared" si="15"/>
        <v>-183.82295144557963</v>
      </c>
      <c r="S73" s="60">
        <f t="shared" si="16"/>
        <v>166.07268490322062</v>
      </c>
      <c r="T73" s="60">
        <f t="shared" si="17"/>
        <v>-6.84588112089492</v>
      </c>
      <c r="U73" s="60">
        <f t="shared" si="18"/>
        <v>-135.13732380289355</v>
      </c>
      <c r="V73" s="60">
        <f t="shared" si="19"/>
        <v>48.2345678160715</v>
      </c>
      <c r="W73" s="60">
        <f t="shared" si="20"/>
        <v>1.2735470674221472</v>
      </c>
      <c r="X73" s="60">
        <f t="shared" si="21"/>
        <v>-13.32482273012787</v>
      </c>
      <c r="Y73" s="60">
        <f t="shared" si="22"/>
        <v>-5.243291551780908</v>
      </c>
      <c r="Z73" s="60">
        <f t="shared" si="23"/>
        <v>-5.204972842691369</v>
      </c>
      <c r="AA73" s="60">
        <f t="shared" si="24"/>
        <v>-2.222447659725455</v>
      </c>
      <c r="AB73" s="60">
        <f t="shared" si="25"/>
        <v>-8010.550037155699</v>
      </c>
    </row>
    <row r="74" spans="1:28" s="24" customFormat="1" ht="12.75">
      <c r="A74" s="21" t="s">
        <v>84</v>
      </c>
      <c r="B74" s="22">
        <f>'DATOS MENSUALES'!F678</f>
        <v>2.8600000028599997</v>
      </c>
      <c r="C74" s="22">
        <f>'DATOS MENSUALES'!F679</f>
        <v>3.47</v>
      </c>
      <c r="D74" s="22">
        <f>'DATOS MENSUALES'!F680</f>
        <v>9.439999990559999</v>
      </c>
      <c r="E74" s="22">
        <f>'DATOS MENSUALES'!F681</f>
        <v>20.91</v>
      </c>
      <c r="F74" s="22">
        <f>'DATOS MENSUALES'!F682</f>
        <v>6.73999999326</v>
      </c>
      <c r="G74" s="22">
        <f>'DATOS MENSUALES'!F683</f>
        <v>4.28</v>
      </c>
      <c r="H74" s="22">
        <f>'DATOS MENSUALES'!F684</f>
        <v>3.39</v>
      </c>
      <c r="I74" s="22">
        <f>'DATOS MENSUALES'!F685</f>
        <v>3.47</v>
      </c>
      <c r="J74" s="22">
        <f>'DATOS MENSUALES'!F686</f>
        <v>4.01999999598</v>
      </c>
      <c r="K74" s="22">
        <f>'DATOS MENSUALES'!F687</f>
        <v>2.62999999737</v>
      </c>
      <c r="L74" s="22">
        <f>'DATOS MENSUALES'!F688</f>
        <v>2.40999999759</v>
      </c>
      <c r="M74" s="22">
        <f>'DATOS MENSUALES'!F689</f>
        <v>2.1399999978600004</v>
      </c>
      <c r="N74" s="22">
        <f t="shared" si="12"/>
        <v>65.75999997548</v>
      </c>
      <c r="O74" s="23"/>
      <c r="P74" s="60">
        <f t="shared" si="13"/>
        <v>-25.878620252080154</v>
      </c>
      <c r="Q74" s="60">
        <f t="shared" si="14"/>
        <v>-139.7371495299133</v>
      </c>
      <c r="R74" s="60">
        <f t="shared" si="15"/>
        <v>-0.4854192009421074</v>
      </c>
      <c r="S74" s="60">
        <f t="shared" si="16"/>
        <v>459.5039211245577</v>
      </c>
      <c r="T74" s="60">
        <f t="shared" si="17"/>
        <v>-184.10230364597808</v>
      </c>
      <c r="U74" s="60">
        <f t="shared" si="18"/>
        <v>-638.6481137089312</v>
      </c>
      <c r="V74" s="60">
        <f t="shared" si="19"/>
        <v>-360.92108598318333</v>
      </c>
      <c r="W74" s="60">
        <f t="shared" si="20"/>
        <v>-210.2267588275602</v>
      </c>
      <c r="X74" s="60">
        <f t="shared" si="21"/>
        <v>-4.919571156374222</v>
      </c>
      <c r="Y74" s="60">
        <f t="shared" si="22"/>
        <v>-3.1588757052897485</v>
      </c>
      <c r="Z74" s="60">
        <f t="shared" si="23"/>
        <v>-6.7837947535908105</v>
      </c>
      <c r="AA74" s="60">
        <f t="shared" si="24"/>
        <v>-14.437662917633826</v>
      </c>
      <c r="AB74" s="60">
        <f t="shared" si="25"/>
        <v>-46962.99830480647</v>
      </c>
    </row>
    <row r="75" spans="1:28" s="24" customFormat="1" ht="12.75">
      <c r="A75" s="21" t="s">
        <v>85</v>
      </c>
      <c r="B75" s="22">
        <f>'DATOS MENSUALES'!F690</f>
        <v>2.49000000249</v>
      </c>
      <c r="C75" s="22">
        <f>'DATOS MENSUALES'!F691</f>
        <v>11.1000000111</v>
      </c>
      <c r="D75" s="22">
        <f>'DATOS MENSUALES'!F692</f>
        <v>50.94</v>
      </c>
      <c r="E75" s="22">
        <f>'DATOS MENSUALES'!F693</f>
        <v>29.04999997095</v>
      </c>
      <c r="F75" s="22">
        <f>'DATOS MENSUALES'!F694</f>
        <v>7.090000014179999</v>
      </c>
      <c r="G75" s="22">
        <f>'DATOS MENSUALES'!F695</f>
        <v>4.670000004669999</v>
      </c>
      <c r="H75" s="22">
        <f>'DATOS MENSUALES'!F696</f>
        <v>6.1100000122199996</v>
      </c>
      <c r="I75" s="22">
        <f>'DATOS MENSUALES'!F697</f>
        <v>8.22000000822</v>
      </c>
      <c r="J75" s="22">
        <f>'DATOS MENSUALES'!F698</f>
        <v>5.91999999408</v>
      </c>
      <c r="K75" s="22">
        <f>'DATOS MENSUALES'!F699</f>
        <v>2.9600000029599998</v>
      </c>
      <c r="L75" s="22">
        <f>'DATOS MENSUALES'!F700</f>
        <v>2.4099999975899995</v>
      </c>
      <c r="M75" s="22">
        <f>'DATOS MENSUALES'!F701</f>
        <v>1.54</v>
      </c>
      <c r="N75" s="22">
        <f t="shared" si="12"/>
        <v>132.50000001845999</v>
      </c>
      <c r="O75" s="23"/>
      <c r="P75" s="60">
        <f t="shared" si="13"/>
        <v>-36.855516152553854</v>
      </c>
      <c r="Q75" s="60">
        <f t="shared" si="14"/>
        <v>14.540319308233864</v>
      </c>
      <c r="R75" s="60">
        <f t="shared" si="15"/>
        <v>67489.1916021608</v>
      </c>
      <c r="S75" s="60">
        <f t="shared" si="16"/>
        <v>3986.9031659920106</v>
      </c>
      <c r="T75" s="60">
        <f t="shared" si="17"/>
        <v>-152.16963339601716</v>
      </c>
      <c r="U75" s="60">
        <f t="shared" si="18"/>
        <v>-555.7501579716978</v>
      </c>
      <c r="V75" s="60">
        <f t="shared" si="19"/>
        <v>-85.1751997468257</v>
      </c>
      <c r="W75" s="60">
        <f t="shared" si="20"/>
        <v>-1.7110375919452638</v>
      </c>
      <c r="X75" s="60">
        <f t="shared" si="21"/>
        <v>0.007909433953916358</v>
      </c>
      <c r="Y75" s="60">
        <f t="shared" si="22"/>
        <v>-1.470936314042076</v>
      </c>
      <c r="Z75" s="60">
        <f t="shared" si="23"/>
        <v>-6.783794753590816</v>
      </c>
      <c r="AA75" s="60">
        <f t="shared" si="24"/>
        <v>-27.956067882096843</v>
      </c>
      <c r="AB75" s="60">
        <f t="shared" si="25"/>
        <v>28824.909969903376</v>
      </c>
    </row>
    <row r="76" spans="1:28" s="24" customFormat="1" ht="12.75">
      <c r="A76" s="21" t="s">
        <v>86</v>
      </c>
      <c r="B76" s="22">
        <f>'DATOS MENSUALES'!F702</f>
        <v>1.60999999839</v>
      </c>
      <c r="C76" s="22">
        <f>'DATOS MENSUALES'!F703</f>
        <v>1.6399999983600002</v>
      </c>
      <c r="D76" s="22">
        <f>'DATOS MENSUALES'!F704</f>
        <v>1.79</v>
      </c>
      <c r="E76" s="22">
        <f>'DATOS MENSUALES'!F705</f>
        <v>2.2100000022099997</v>
      </c>
      <c r="F76" s="22">
        <f>'DATOS MENSUALES'!F706</f>
        <v>2.6000000052</v>
      </c>
      <c r="G76" s="22">
        <f>'DATOS MENSUALES'!F707</f>
        <v>4.93</v>
      </c>
      <c r="H76" s="22">
        <f>'DATOS MENSUALES'!F708</f>
        <v>6.17</v>
      </c>
      <c r="I76" s="22">
        <f>'DATOS MENSUALES'!F709</f>
        <v>7.13</v>
      </c>
      <c r="J76" s="22">
        <f>'DATOS MENSUALES'!F710</f>
        <v>4.480000004480001</v>
      </c>
      <c r="K76" s="22">
        <f>'DATOS MENSUALES'!F711</f>
        <v>2.9900000029900005</v>
      </c>
      <c r="L76" s="22">
        <f>'DATOS MENSUALES'!F712</f>
        <v>2.84000000284</v>
      </c>
      <c r="M76" s="22">
        <f>'DATOS MENSUALES'!F713</f>
        <v>2.7700000027699994</v>
      </c>
      <c r="N76" s="22">
        <f t="shared" si="12"/>
        <v>41.16000001724</v>
      </c>
      <c r="O76" s="23"/>
      <c r="P76" s="60">
        <f t="shared" si="13"/>
        <v>-74.50572821257708</v>
      </c>
      <c r="Q76" s="60">
        <f t="shared" si="14"/>
        <v>-345.83641942604135</v>
      </c>
      <c r="R76" s="60">
        <f t="shared" si="15"/>
        <v>-600.3377768742731</v>
      </c>
      <c r="S76" s="60">
        <f t="shared" si="16"/>
        <v>-1324.959161585154</v>
      </c>
      <c r="T76" s="60">
        <f t="shared" si="17"/>
        <v>-949.5107515567406</v>
      </c>
      <c r="U76" s="60">
        <f t="shared" si="18"/>
        <v>-504.67521072627255</v>
      </c>
      <c r="V76" s="60">
        <f t="shared" si="19"/>
        <v>-81.7379428118609</v>
      </c>
      <c r="W76" s="60">
        <f t="shared" si="20"/>
        <v>-11.947119834711641</v>
      </c>
      <c r="X76" s="60">
        <f t="shared" si="21"/>
        <v>-1.9101206666990478</v>
      </c>
      <c r="Y76" s="60">
        <f t="shared" si="22"/>
        <v>-1.3575749179028584</v>
      </c>
      <c r="Z76" s="60">
        <f t="shared" si="23"/>
        <v>-3.1315544102262187</v>
      </c>
      <c r="AA76" s="60">
        <f t="shared" si="24"/>
        <v>-5.8807351004359845</v>
      </c>
      <c r="AB76" s="60">
        <f t="shared" si="25"/>
        <v>-223414.15728745825</v>
      </c>
    </row>
    <row r="77" spans="1:28" s="24" customFormat="1" ht="12.75">
      <c r="A77" s="21" t="s">
        <v>87</v>
      </c>
      <c r="B77" s="22">
        <f>'DATOS MENSUALES'!F714</f>
        <v>2.95</v>
      </c>
      <c r="C77" s="22">
        <f>'DATOS MENSUALES'!F715</f>
        <v>2.5499999949</v>
      </c>
      <c r="D77" s="22">
        <f>'DATOS MENSUALES'!F716</f>
        <v>4.21999999578</v>
      </c>
      <c r="E77" s="22">
        <f>'DATOS MENSUALES'!F717</f>
        <v>4.199999995800001</v>
      </c>
      <c r="F77" s="22">
        <f>'DATOS MENSUALES'!F718</f>
        <v>3.5299999964699995</v>
      </c>
      <c r="G77" s="22">
        <f>'DATOS MENSUALES'!F719</f>
        <v>3.7300000037300003</v>
      </c>
      <c r="H77" s="22">
        <f>'DATOS MENSUALES'!F720</f>
        <v>10.87000001087</v>
      </c>
      <c r="I77" s="22">
        <f>'DATOS MENSUALES'!F721</f>
        <v>8.71000000871</v>
      </c>
      <c r="J77" s="22">
        <f>'DATOS MENSUALES'!F722</f>
        <v>4.07000000814</v>
      </c>
      <c r="K77" s="22">
        <f>'DATOS MENSUALES'!F723</f>
        <v>3.50999999649</v>
      </c>
      <c r="L77" s="22">
        <f>'DATOS MENSUALES'!F724</f>
        <v>5.1699999948299995</v>
      </c>
      <c r="M77" s="22">
        <f>'DATOS MENSUALES'!F725</f>
        <v>4.32999999567</v>
      </c>
      <c r="N77" s="22">
        <f t="shared" si="12"/>
        <v>57.84000000139</v>
      </c>
      <c r="O77" s="23"/>
      <c r="P77" s="60">
        <f t="shared" si="13"/>
        <v>-23.587525111244226</v>
      </c>
      <c r="Q77" s="60">
        <f t="shared" si="14"/>
        <v>-228.0142964135942</v>
      </c>
      <c r="R77" s="60">
        <f t="shared" si="15"/>
        <v>-216.638810864006</v>
      </c>
      <c r="S77" s="60">
        <f t="shared" si="16"/>
        <v>-727.3812009560572</v>
      </c>
      <c r="T77" s="60">
        <f t="shared" si="17"/>
        <v>-704.6810041575321</v>
      </c>
      <c r="U77" s="60">
        <f t="shared" si="18"/>
        <v>-768.9948999129022</v>
      </c>
      <c r="V77" s="60">
        <f t="shared" si="19"/>
        <v>0.046714937089175165</v>
      </c>
      <c r="W77" s="60">
        <f t="shared" si="20"/>
        <v>-0.35198643631961635</v>
      </c>
      <c r="X77" s="60">
        <f t="shared" si="21"/>
        <v>-4.498315286329828</v>
      </c>
      <c r="Y77" s="60">
        <f t="shared" si="22"/>
        <v>-0.2025440573811464</v>
      </c>
      <c r="Z77" s="60">
        <f t="shared" si="23"/>
        <v>0.6516460189172907</v>
      </c>
      <c r="AA77" s="60">
        <f t="shared" si="24"/>
        <v>-0.014706125825971453</v>
      </c>
      <c r="AB77" s="60">
        <f t="shared" si="25"/>
        <v>-85176.96023647</v>
      </c>
    </row>
    <row r="78" spans="1:28" s="24" customFormat="1" ht="12.75">
      <c r="A78" s="21" t="s">
        <v>88</v>
      </c>
      <c r="B78" s="22">
        <f>'DATOS MENSUALES'!F726</f>
        <v>4.78999999521</v>
      </c>
      <c r="C78" s="22">
        <f>'DATOS MENSUALES'!F727</f>
        <v>7.1999999928000005</v>
      </c>
      <c r="D78" s="22">
        <f>'DATOS MENSUALES'!F728</f>
        <v>11.1499999777</v>
      </c>
      <c r="E78" s="22">
        <f>'DATOS MENSUALES'!F729</f>
        <v>27.899999972099998</v>
      </c>
      <c r="F78" s="22">
        <f>'DATOS MENSUALES'!F730</f>
        <v>15.15000001515</v>
      </c>
      <c r="G78" s="22">
        <f>'DATOS MENSUALES'!F731</f>
        <v>17.28999996542</v>
      </c>
      <c r="H78" s="22">
        <f>'DATOS MENSUALES'!F732</f>
        <v>5.34</v>
      </c>
      <c r="I78" s="22">
        <f>'DATOS MENSUALES'!F733</f>
        <v>3.27</v>
      </c>
      <c r="J78" s="22">
        <f>'DATOS MENSUALES'!F734</f>
        <v>2.79</v>
      </c>
      <c r="K78" s="22">
        <f>'DATOS MENSUALES'!F735</f>
        <v>2.81</v>
      </c>
      <c r="L78" s="22">
        <f>'DATOS MENSUALES'!F736</f>
        <v>2.94</v>
      </c>
      <c r="M78" s="22">
        <f>'DATOS MENSUALES'!F737</f>
        <v>3.19000000638</v>
      </c>
      <c r="N78" s="22">
        <f t="shared" si="12"/>
        <v>103.81999992476001</v>
      </c>
      <c r="O78" s="23"/>
      <c r="P78" s="60">
        <f t="shared" si="13"/>
        <v>-1.0859897294698981</v>
      </c>
      <c r="Q78" s="60">
        <f t="shared" si="14"/>
        <v>-3.1072940141554253</v>
      </c>
      <c r="R78" s="60">
        <f t="shared" si="15"/>
        <v>0.7891218408482065</v>
      </c>
      <c r="S78" s="60">
        <f t="shared" si="16"/>
        <v>3180.8467415693653</v>
      </c>
      <c r="T78" s="60">
        <f t="shared" si="17"/>
        <v>20.150563557433518</v>
      </c>
      <c r="U78" s="60">
        <f t="shared" si="18"/>
        <v>85.08723453664435</v>
      </c>
      <c r="V78" s="60">
        <f t="shared" si="19"/>
        <v>-138.17626406796808</v>
      </c>
      <c r="W78" s="60">
        <f t="shared" si="20"/>
        <v>-232.16166814292464</v>
      </c>
      <c r="X78" s="60">
        <f t="shared" si="21"/>
        <v>-25.173273217908868</v>
      </c>
      <c r="Y78" s="60">
        <f t="shared" si="22"/>
        <v>-2.133102399543524</v>
      </c>
      <c r="Z78" s="60">
        <f t="shared" si="23"/>
        <v>-2.5323080374852927</v>
      </c>
      <c r="AA78" s="60">
        <f t="shared" si="24"/>
        <v>-2.6567415897630817</v>
      </c>
      <c r="AB78" s="60">
        <f t="shared" si="25"/>
        <v>7.776655740450888</v>
      </c>
    </row>
    <row r="79" spans="1:28" s="24" customFormat="1" ht="12.75">
      <c r="A79" s="21" t="s">
        <v>89</v>
      </c>
      <c r="B79" s="22">
        <f>'DATOS MENSUALES'!F738</f>
        <v>3.4299999931399996</v>
      </c>
      <c r="C79" s="22">
        <f>'DATOS MENSUALES'!F739</f>
        <v>3.4299999965700003</v>
      </c>
      <c r="D79" s="22">
        <f>'DATOS MENSUALES'!F740</f>
        <v>3.6000000072000007</v>
      </c>
      <c r="E79" s="22">
        <f>'DATOS MENSUALES'!F741</f>
        <v>4.150000004150001</v>
      </c>
      <c r="F79" s="22">
        <f>'DATOS MENSUALES'!F742</f>
        <v>3.4899999930199996</v>
      </c>
      <c r="G79" s="22">
        <f>'DATOS MENSUALES'!F743</f>
        <v>5.1299999948699995</v>
      </c>
      <c r="H79" s="22">
        <f>'DATOS MENSUALES'!F744</f>
        <v>5.90999998818</v>
      </c>
      <c r="I79" s="22">
        <f>'DATOS MENSUALES'!F745</f>
        <v>5.83</v>
      </c>
      <c r="J79" s="22">
        <f>'DATOS MENSUALES'!F746</f>
        <v>5.42999999457</v>
      </c>
      <c r="K79" s="22">
        <f>'DATOS MENSUALES'!F747</f>
        <v>3.3900000033900004</v>
      </c>
      <c r="L79" s="22">
        <f>'DATOS MENSUALES'!F748</f>
        <v>3.1999999967999995</v>
      </c>
      <c r="M79" s="22">
        <f>'DATOS MENSUALES'!F749</f>
        <v>3.0599999908199997</v>
      </c>
      <c r="N79" s="22">
        <f t="shared" si="12"/>
        <v>50.049999962710004</v>
      </c>
      <c r="O79" s="23"/>
      <c r="P79" s="60">
        <f t="shared" si="13"/>
        <v>-13.615601653402713</v>
      </c>
      <c r="Q79" s="60">
        <f t="shared" si="14"/>
        <v>-142.99351060749035</v>
      </c>
      <c r="R79" s="60">
        <f t="shared" si="15"/>
        <v>-290.8951076499282</v>
      </c>
      <c r="S79" s="60">
        <f t="shared" si="16"/>
        <v>-739.5807805880517</v>
      </c>
      <c r="T79" s="60">
        <f t="shared" si="17"/>
        <v>-714.2263942633967</v>
      </c>
      <c r="U79" s="60">
        <f t="shared" si="18"/>
        <v>-467.589729967489</v>
      </c>
      <c r="V79" s="60">
        <f t="shared" si="19"/>
        <v>-97.32638305302554</v>
      </c>
      <c r="W79" s="60">
        <f t="shared" si="20"/>
        <v>-46.116132189154975</v>
      </c>
      <c r="X79" s="60">
        <f t="shared" si="21"/>
        <v>-0.024580637844595053</v>
      </c>
      <c r="Y79" s="60">
        <f t="shared" si="22"/>
        <v>-0.35380236255617475</v>
      </c>
      <c r="Z79" s="60">
        <f t="shared" si="23"/>
        <v>-1.342030341645921</v>
      </c>
      <c r="AA79" s="60">
        <f t="shared" si="24"/>
        <v>-3.477265939978869</v>
      </c>
      <c r="AB79" s="60">
        <f t="shared" si="25"/>
        <v>-138901.59746797392</v>
      </c>
    </row>
    <row r="80" spans="1:28" s="24" customFormat="1" ht="12.75">
      <c r="A80" s="21" t="s">
        <v>90</v>
      </c>
      <c r="B80" s="22">
        <f>'DATOS MENSUALES'!F750</f>
        <v>4.07000000407</v>
      </c>
      <c r="C80" s="22">
        <f>'DATOS MENSUALES'!F751</f>
        <v>6.42999998714</v>
      </c>
      <c r="D80" s="22">
        <f>'DATOS MENSUALES'!F752</f>
        <v>8.949999991050001</v>
      </c>
      <c r="E80" s="22">
        <f>'DATOS MENSUALES'!F753</f>
        <v>21.109999978890002</v>
      </c>
      <c r="F80" s="22">
        <f>'DATOS MENSUALES'!F754</f>
        <v>7.42000000742</v>
      </c>
      <c r="G80" s="22">
        <f>'DATOS MENSUALES'!F755</f>
        <v>8.33</v>
      </c>
      <c r="H80" s="22">
        <f>'DATOS MENSUALES'!F756</f>
        <v>6.67</v>
      </c>
      <c r="I80" s="22">
        <f>'DATOS MENSUALES'!F757</f>
        <v>7.8400000078400005</v>
      </c>
      <c r="J80" s="22">
        <f>'DATOS MENSUALES'!F758</f>
        <v>3.1900000063800005</v>
      </c>
      <c r="K80" s="22">
        <f>'DATOS MENSUALES'!F759</f>
        <v>2.91</v>
      </c>
      <c r="L80" s="22">
        <f>'DATOS MENSUALES'!F760</f>
        <v>2.7499999972499998</v>
      </c>
      <c r="M80" s="22">
        <f>'DATOS MENSUALES'!F761</f>
        <v>2.84999999715</v>
      </c>
      <c r="N80" s="22">
        <f t="shared" si="12"/>
        <v>82.51999997719</v>
      </c>
      <c r="O80" s="23"/>
      <c r="P80" s="60">
        <f t="shared" si="13"/>
        <v>-5.339909945361289</v>
      </c>
      <c r="Q80" s="60">
        <f t="shared" si="14"/>
        <v>-11.078268986010304</v>
      </c>
      <c r="R80" s="60">
        <f t="shared" si="15"/>
        <v>-2.0771085974986154</v>
      </c>
      <c r="S80" s="60">
        <f t="shared" si="16"/>
        <v>496.1660838130874</v>
      </c>
      <c r="T80" s="60">
        <f t="shared" si="17"/>
        <v>-125.6602495758667</v>
      </c>
      <c r="U80" s="60">
        <f t="shared" si="18"/>
        <v>-94.92282213210233</v>
      </c>
      <c r="V80" s="60">
        <f t="shared" si="19"/>
        <v>-56.616401835907865</v>
      </c>
      <c r="W80" s="60">
        <f t="shared" si="20"/>
        <v>-3.9148825347599114</v>
      </c>
      <c r="X80" s="60">
        <f t="shared" si="21"/>
        <v>-16.208828761009524</v>
      </c>
      <c r="Y80" s="60">
        <f t="shared" si="22"/>
        <v>-1.6735992592953357</v>
      </c>
      <c r="Z80" s="60">
        <f t="shared" si="23"/>
        <v>-3.7457586547739172</v>
      </c>
      <c r="AA80" s="60">
        <f t="shared" si="24"/>
        <v>-5.132953152734184</v>
      </c>
      <c r="AB80" s="60">
        <f t="shared" si="25"/>
        <v>-7210.072370632221</v>
      </c>
    </row>
    <row r="81" spans="1:28" s="24" customFormat="1" ht="12.75">
      <c r="A81" s="21" t="s">
        <v>91</v>
      </c>
      <c r="B81" s="22">
        <f>'DATOS MENSUALES'!F762</f>
        <v>3.65999999268</v>
      </c>
      <c r="C81" s="22">
        <f>'DATOS MENSUALES'!F763</f>
        <v>5.7</v>
      </c>
      <c r="D81" s="22">
        <f>'DATOS MENSUALES'!F764</f>
        <v>9</v>
      </c>
      <c r="E81" s="22">
        <f>'DATOS MENSUALES'!F765</f>
        <v>9.269999981460002</v>
      </c>
      <c r="F81" s="22">
        <f>'DATOS MENSUALES'!F766</f>
        <v>7.46</v>
      </c>
      <c r="G81" s="22">
        <f>'DATOS MENSUALES'!F767</f>
        <v>9.34</v>
      </c>
      <c r="H81" s="22">
        <f>'DATOS MENSUALES'!F768</f>
        <v>9.64000000964</v>
      </c>
      <c r="I81" s="22">
        <f>'DATOS MENSUALES'!F769</f>
        <v>10.12</v>
      </c>
      <c r="J81" s="22">
        <f>'DATOS MENSUALES'!F770</f>
        <v>4.27000000427</v>
      </c>
      <c r="K81" s="22">
        <f>'DATOS MENSUALES'!F771</f>
        <v>2.97</v>
      </c>
      <c r="L81" s="22">
        <f>'DATOS MENSUALES'!F772</f>
        <v>2.77999999722</v>
      </c>
      <c r="M81" s="22">
        <f>'DATOS MENSUALES'!F773</f>
        <v>2.68999999731</v>
      </c>
      <c r="N81" s="22">
        <f t="shared" si="12"/>
        <v>76.89999998258</v>
      </c>
      <c r="O81" s="23"/>
      <c r="P81" s="60">
        <f t="shared" si="13"/>
        <v>-10.04803507703573</v>
      </c>
      <c r="Q81" s="60">
        <f t="shared" si="14"/>
        <v>-25.914428369845716</v>
      </c>
      <c r="R81" s="60">
        <f t="shared" si="15"/>
        <v>-1.8423612711797777</v>
      </c>
      <c r="S81" s="60">
        <f t="shared" si="16"/>
        <v>-60.390083604230405</v>
      </c>
      <c r="T81" s="60">
        <f t="shared" si="17"/>
        <v>-122.67367359208302</v>
      </c>
      <c r="U81" s="60">
        <f t="shared" si="18"/>
        <v>-44.80191716523716</v>
      </c>
      <c r="V81" s="60">
        <f t="shared" si="19"/>
        <v>-0.658158998576493</v>
      </c>
      <c r="W81" s="60">
        <f t="shared" si="20"/>
        <v>0.3488235589235084</v>
      </c>
      <c r="X81" s="60">
        <f t="shared" si="21"/>
        <v>-3.053405888026733</v>
      </c>
      <c r="Y81" s="60">
        <f t="shared" si="22"/>
        <v>-1.4324748296822685</v>
      </c>
      <c r="Z81" s="60">
        <f t="shared" si="23"/>
        <v>-3.532853555115379</v>
      </c>
      <c r="AA81" s="60">
        <f t="shared" si="24"/>
        <v>-6.697829156412128</v>
      </c>
      <c r="AB81" s="60">
        <f t="shared" si="25"/>
        <v>-15510.508111414476</v>
      </c>
    </row>
    <row r="82" spans="1:28" s="24" customFormat="1" ht="12.75">
      <c r="A82" s="21" t="s">
        <v>92</v>
      </c>
      <c r="B82" s="22">
        <f>'DATOS MENSUALES'!F774</f>
        <v>2.8799999971199997</v>
      </c>
      <c r="C82" s="22">
        <f>'DATOS MENSUALES'!F775</f>
        <v>3.3599999966400005</v>
      </c>
      <c r="D82" s="22">
        <f>'DATOS MENSUALES'!F776</f>
        <v>3.4600000069199996</v>
      </c>
      <c r="E82" s="22">
        <f>'DATOS MENSUALES'!F777</f>
        <v>3.48</v>
      </c>
      <c r="F82" s="22">
        <f>'DATOS MENSUALES'!F778</f>
        <v>3.17999999046</v>
      </c>
      <c r="G82" s="22">
        <f>'DATOS MENSUALES'!F779</f>
        <v>4.88999999511</v>
      </c>
      <c r="H82" s="22">
        <f>'DATOS MENSUALES'!F780</f>
        <v>5.66</v>
      </c>
      <c r="I82" s="22">
        <f>'DATOS MENSUALES'!F781</f>
        <v>4.229999995769999</v>
      </c>
      <c r="J82" s="22">
        <f>'DATOS MENSUALES'!F782</f>
        <v>2.90999999709</v>
      </c>
      <c r="K82" s="22">
        <f>'DATOS MENSUALES'!F783</f>
        <v>2.57000000257</v>
      </c>
      <c r="L82" s="22">
        <f>'DATOS MENSUALES'!F784</f>
        <v>2.77</v>
      </c>
      <c r="M82" s="22">
        <f>'DATOS MENSUALES'!F785</f>
        <v>2.98</v>
      </c>
      <c r="N82" s="22">
        <f t="shared" si="12"/>
        <v>42.369999981679996</v>
      </c>
      <c r="O82" s="23"/>
      <c r="P82" s="60">
        <f t="shared" si="13"/>
        <v>-25.357219040607514</v>
      </c>
      <c r="Q82" s="60">
        <f t="shared" si="14"/>
        <v>-148.81316850252293</v>
      </c>
      <c r="R82" s="60">
        <f t="shared" si="15"/>
        <v>-309.7265770337124</v>
      </c>
      <c r="S82" s="60">
        <f t="shared" si="16"/>
        <v>-916.4417759758138</v>
      </c>
      <c r="T82" s="60">
        <f t="shared" si="17"/>
        <v>-791.1420323463348</v>
      </c>
      <c r="U82" s="60">
        <f t="shared" si="18"/>
        <v>-512.3200680027888</v>
      </c>
      <c r="V82" s="60">
        <f t="shared" si="19"/>
        <v>-114.07343347505338</v>
      </c>
      <c r="W82" s="60">
        <f t="shared" si="20"/>
        <v>-139.48026522624951</v>
      </c>
      <c r="X82" s="60">
        <f t="shared" si="21"/>
        <v>-22.205991622806643</v>
      </c>
      <c r="Y82" s="60">
        <f t="shared" si="22"/>
        <v>-3.5624582817098114</v>
      </c>
      <c r="Z82" s="60">
        <f t="shared" si="23"/>
        <v>-3.6029000839567247</v>
      </c>
      <c r="AA82" s="60">
        <f t="shared" si="24"/>
        <v>-4.05771987696006</v>
      </c>
      <c r="AB82" s="60">
        <f t="shared" si="25"/>
        <v>-210313.55301412143</v>
      </c>
    </row>
    <row r="83" spans="1:28" s="24" customFormat="1" ht="12.75">
      <c r="A83" s="21" t="s">
        <v>93</v>
      </c>
      <c r="B83" s="22">
        <f>'DATOS MENSUALES'!F786</f>
        <v>3.4599999965399997</v>
      </c>
      <c r="C83" s="22">
        <f>'DATOS MENSUALES'!F787</f>
        <v>4.55</v>
      </c>
      <c r="D83" s="22">
        <f>'DATOS MENSUALES'!F788</f>
        <v>5.04999999495</v>
      </c>
      <c r="E83" s="22">
        <f>'DATOS MENSUALES'!F789</f>
        <v>5.23000000523</v>
      </c>
      <c r="F83" s="22">
        <f>'DATOS MENSUALES'!F790</f>
        <v>3.96999999206</v>
      </c>
      <c r="G83" s="22">
        <f>'DATOS MENSUALES'!F791</f>
        <v>10.569999989429999</v>
      </c>
      <c r="H83" s="22">
        <f>'DATOS MENSUALES'!F792</f>
        <v>8.92999999107</v>
      </c>
      <c r="I83" s="22">
        <f>'DATOS MENSUALES'!F793</f>
        <v>5.33000000533</v>
      </c>
      <c r="J83" s="22">
        <f>'DATOS MENSUALES'!F794</f>
        <v>2.89</v>
      </c>
      <c r="K83" s="22">
        <f>'DATOS MENSUALES'!F795</f>
        <v>2.6799999946399997</v>
      </c>
      <c r="L83" s="22">
        <f>'DATOS MENSUALES'!F796</f>
        <v>2.84</v>
      </c>
      <c r="M83" s="22">
        <f>'DATOS MENSUALES'!F797</f>
        <v>3.5300000035299997</v>
      </c>
      <c r="N83" s="22">
        <f>SUM(B83:M83)</f>
        <v>59.02999997278</v>
      </c>
      <c r="O83" s="23"/>
      <c r="P83" s="60">
        <f aca="true" t="shared" si="26" ref="P83:AB83">(B83-B$6)^3</f>
        <v>-13.108845006709188</v>
      </c>
      <c r="Q83" s="60">
        <f t="shared" si="26"/>
        <v>-69.38814694183546</v>
      </c>
      <c r="R83" s="60">
        <f t="shared" si="26"/>
        <v>-138.66278558415556</v>
      </c>
      <c r="S83" s="60">
        <f t="shared" si="26"/>
        <v>-504.99221655828757</v>
      </c>
      <c r="T83" s="60">
        <f t="shared" si="26"/>
        <v>-605.2355150399304</v>
      </c>
      <c r="U83" s="60">
        <f t="shared" si="26"/>
        <v>-12.51409954190365</v>
      </c>
      <c r="V83" s="60">
        <f t="shared" si="26"/>
        <v>-3.9431774681941714</v>
      </c>
      <c r="W83" s="60">
        <f t="shared" si="26"/>
        <v>-68.22042338869784</v>
      </c>
      <c r="X83" s="60">
        <f t="shared" si="26"/>
        <v>-22.68339395238556</v>
      </c>
      <c r="Y83" s="60">
        <f t="shared" si="26"/>
        <v>-2.846821877771891</v>
      </c>
      <c r="Z83" s="60">
        <f t="shared" si="26"/>
        <v>-3.1315544284629198</v>
      </c>
      <c r="AA83" s="60">
        <f t="shared" si="26"/>
        <v>-1.141166114276814</v>
      </c>
      <c r="AB83" s="60">
        <f t="shared" si="26"/>
        <v>-78451.05607779213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10949.912584451386</v>
      </c>
      <c r="Q84" s="61">
        <f t="shared" si="27"/>
        <v>213447.93531834052</v>
      </c>
      <c r="R84" s="61">
        <f t="shared" si="27"/>
        <v>203201.59523015656</v>
      </c>
      <c r="S84" s="61">
        <f t="shared" si="27"/>
        <v>212459.73716997917</v>
      </c>
      <c r="T84" s="61">
        <f t="shared" si="27"/>
        <v>208673.28596471463</v>
      </c>
      <c r="U84" s="61">
        <f t="shared" si="27"/>
        <v>146378.78460643924</v>
      </c>
      <c r="V84" s="61">
        <f t="shared" si="27"/>
        <v>16706.819394469414</v>
      </c>
      <c r="W84" s="61">
        <f t="shared" si="27"/>
        <v>67859.57802060954</v>
      </c>
      <c r="X84" s="61">
        <f t="shared" si="27"/>
        <v>2767.709897130816</v>
      </c>
      <c r="Y84" s="61">
        <f t="shared" si="27"/>
        <v>100.33626705410218</v>
      </c>
      <c r="Z84" s="61">
        <f t="shared" si="27"/>
        <v>1842.1273124558495</v>
      </c>
      <c r="AA84" s="61">
        <f t="shared" si="27"/>
        <v>2970.17850124554</v>
      </c>
      <c r="AB84" s="61">
        <f t="shared" si="27"/>
        <v>14068291.342632117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200675 - Embalse de Las Vencias.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1.60999999839</v>
      </c>
      <c r="C4" s="1">
        <f t="shared" si="0"/>
        <v>1.6399999983600002</v>
      </c>
      <c r="D4" s="1">
        <f t="shared" si="0"/>
        <v>1.79</v>
      </c>
      <c r="E4" s="1">
        <f t="shared" si="0"/>
        <v>1.1999999987999996</v>
      </c>
      <c r="F4" s="1">
        <f t="shared" si="0"/>
        <v>1.57</v>
      </c>
      <c r="G4" s="1">
        <f t="shared" si="0"/>
        <v>1.81000000362</v>
      </c>
      <c r="H4" s="1">
        <f t="shared" si="0"/>
        <v>2.84</v>
      </c>
      <c r="I4" s="1">
        <f t="shared" si="0"/>
        <v>2.28000000228</v>
      </c>
      <c r="J4" s="1">
        <f t="shared" si="0"/>
        <v>1.8699999981300002</v>
      </c>
      <c r="K4" s="1">
        <f t="shared" si="0"/>
        <v>1.65000000165</v>
      </c>
      <c r="L4" s="1">
        <f t="shared" si="0"/>
        <v>1.6499999983500002</v>
      </c>
      <c r="M4" s="1">
        <f t="shared" si="0"/>
        <v>1.54</v>
      </c>
      <c r="N4" s="1">
        <f>MIN(N18:N43)</f>
        <v>24.41000000948</v>
      </c>
    </row>
    <row r="5" spans="1:14" ht="12.75">
      <c r="A5" s="13" t="s">
        <v>94</v>
      </c>
      <c r="B5" s="1">
        <f aca="true" t="shared" si="1" ref="B5:M5">MAX(B18:B43)</f>
        <v>9.1</v>
      </c>
      <c r="C5" s="1">
        <f t="shared" si="1"/>
        <v>12.84</v>
      </c>
      <c r="D5" s="1">
        <f t="shared" si="1"/>
        <v>50.94</v>
      </c>
      <c r="E5" s="1">
        <f t="shared" si="1"/>
        <v>29.04999997095</v>
      </c>
      <c r="F5" s="1">
        <f t="shared" si="1"/>
        <v>15.270000030539999</v>
      </c>
      <c r="G5" s="1">
        <f t="shared" si="1"/>
        <v>32.599999967399995</v>
      </c>
      <c r="H5" s="1">
        <f t="shared" si="1"/>
        <v>21.280000042559998</v>
      </c>
      <c r="I5" s="1">
        <f t="shared" si="1"/>
        <v>21.489999978510003</v>
      </c>
      <c r="J5" s="1">
        <f t="shared" si="1"/>
        <v>14.190000014190002</v>
      </c>
      <c r="K5" s="1">
        <f t="shared" si="1"/>
        <v>6.720000013440001</v>
      </c>
      <c r="L5" s="1">
        <f t="shared" si="1"/>
        <v>7.67</v>
      </c>
      <c r="M5" s="1">
        <f t="shared" si="1"/>
        <v>9.05</v>
      </c>
      <c r="N5" s="1">
        <f>MAX(N18:N43)</f>
        <v>132.50000001845999</v>
      </c>
    </row>
    <row r="6" spans="1:14" ht="12.75">
      <c r="A6" s="13" t="s">
        <v>16</v>
      </c>
      <c r="B6" s="1">
        <f aca="true" t="shared" si="2" ref="B6:M6">AVERAGE(B18:B43)</f>
        <v>3.5980769217153843</v>
      </c>
      <c r="C6" s="1">
        <f t="shared" si="2"/>
        <v>4.894615382961923</v>
      </c>
      <c r="D6" s="1">
        <f t="shared" si="2"/>
        <v>8.20884615337923</v>
      </c>
      <c r="E6" s="1">
        <f t="shared" si="2"/>
        <v>9.61115384131577</v>
      </c>
      <c r="F6" s="1">
        <f t="shared" si="2"/>
        <v>7.132692305737692</v>
      </c>
      <c r="G6" s="1">
        <f t="shared" si="2"/>
        <v>8.013461536018461</v>
      </c>
      <c r="H6" s="1">
        <f t="shared" si="2"/>
        <v>9.052692310862305</v>
      </c>
      <c r="I6" s="1">
        <f t="shared" si="2"/>
        <v>8.481153844234232</v>
      </c>
      <c r="J6" s="1">
        <f t="shared" si="2"/>
        <v>4.840384617500769</v>
      </c>
      <c r="K6" s="1">
        <f t="shared" si="2"/>
        <v>3.4907692298749997</v>
      </c>
      <c r="L6" s="1">
        <f t="shared" si="2"/>
        <v>3.215384615226154</v>
      </c>
      <c r="M6" s="1">
        <f t="shared" si="2"/>
        <v>3.6246153839661543</v>
      </c>
      <c r="N6" s="1">
        <f>SUM(B6:M6)</f>
        <v>74.16384614279309</v>
      </c>
    </row>
    <row r="7" spans="1:14" ht="12.75">
      <c r="A7" s="13" t="s">
        <v>17</v>
      </c>
      <c r="B7" s="1">
        <f aca="true" t="shared" si="3" ref="B7:N7">PERCENTILE(B18:B43,0.1)</f>
        <v>1.8349999981649998</v>
      </c>
      <c r="C7" s="1">
        <f t="shared" si="3"/>
        <v>2.134999998965</v>
      </c>
      <c r="D7" s="1">
        <f t="shared" si="3"/>
        <v>2.72000000317</v>
      </c>
      <c r="E7" s="1">
        <f t="shared" si="3"/>
        <v>2.845000001105</v>
      </c>
      <c r="F7" s="1">
        <f t="shared" si="3"/>
        <v>2.88999999783</v>
      </c>
      <c r="G7" s="1">
        <f t="shared" si="3"/>
        <v>3.25000000325</v>
      </c>
      <c r="H7" s="1">
        <f t="shared" si="3"/>
        <v>3.570000001875</v>
      </c>
      <c r="I7" s="1">
        <f t="shared" si="3"/>
        <v>3.3650000033650005</v>
      </c>
      <c r="J7" s="1">
        <f t="shared" si="3"/>
        <v>2.84</v>
      </c>
      <c r="K7" s="1">
        <f t="shared" si="3"/>
        <v>2.264999997735</v>
      </c>
      <c r="L7" s="1">
        <f t="shared" si="3"/>
        <v>2.165</v>
      </c>
      <c r="M7" s="1">
        <f t="shared" si="3"/>
        <v>1.7799999990200002</v>
      </c>
      <c r="N7" s="1">
        <f t="shared" si="3"/>
        <v>42.99999997483</v>
      </c>
    </row>
    <row r="8" spans="1:14" ht="12.75">
      <c r="A8" s="13" t="s">
        <v>18</v>
      </c>
      <c r="B8" s="1">
        <f aca="true" t="shared" si="4" ref="B8:N8">PERCENTILE(B18:B43,0.25)</f>
        <v>2.36249999652</v>
      </c>
      <c r="C8" s="1">
        <f t="shared" si="4"/>
        <v>3.2024999967975</v>
      </c>
      <c r="D8" s="1">
        <f t="shared" si="4"/>
        <v>4.299999996835</v>
      </c>
      <c r="E8" s="1">
        <f t="shared" si="4"/>
        <v>4.4574999981575</v>
      </c>
      <c r="F8" s="1">
        <f t="shared" si="4"/>
        <v>4.127499992895</v>
      </c>
      <c r="G8" s="1">
        <f t="shared" si="4"/>
        <v>4.3775000011675</v>
      </c>
      <c r="H8" s="1">
        <f t="shared" si="4"/>
        <v>5.722499997045</v>
      </c>
      <c r="I8" s="1">
        <f t="shared" si="4"/>
        <v>4.9625000049625</v>
      </c>
      <c r="J8" s="1">
        <f t="shared" si="4"/>
        <v>3.2300000056225002</v>
      </c>
      <c r="K8" s="1">
        <f t="shared" si="4"/>
        <v>2.58500000127</v>
      </c>
      <c r="L8" s="1">
        <f t="shared" si="4"/>
        <v>2.4099999975899995</v>
      </c>
      <c r="M8" s="1">
        <f t="shared" si="4"/>
        <v>2.2324999988350003</v>
      </c>
      <c r="N8" s="1">
        <f t="shared" si="4"/>
        <v>51.997499972380005</v>
      </c>
    </row>
    <row r="9" spans="1:14" ht="12.75">
      <c r="A9" s="13" t="s">
        <v>19</v>
      </c>
      <c r="B9" s="1">
        <f aca="true" t="shared" si="5" ref="B9:N9">PERCENTILE(B18:B43,0.5)</f>
        <v>3.4399999948449995</v>
      </c>
      <c r="C9" s="1">
        <f t="shared" si="5"/>
        <v>4.21</v>
      </c>
      <c r="D9" s="1">
        <f t="shared" si="5"/>
        <v>5.389999997475</v>
      </c>
      <c r="E9" s="1">
        <f t="shared" si="5"/>
        <v>6.46999999696</v>
      </c>
      <c r="F9" s="1">
        <f t="shared" si="5"/>
        <v>6.66999999333</v>
      </c>
      <c r="G9" s="1">
        <f t="shared" si="5"/>
        <v>6.544999989919999</v>
      </c>
      <c r="H9" s="1">
        <f t="shared" si="5"/>
        <v>8.26999999173</v>
      </c>
      <c r="I9" s="1">
        <f t="shared" si="5"/>
        <v>7.135</v>
      </c>
      <c r="J9" s="1">
        <f t="shared" si="5"/>
        <v>4.230000002135</v>
      </c>
      <c r="K9" s="1">
        <f t="shared" si="5"/>
        <v>2.96500000148</v>
      </c>
      <c r="L9" s="1">
        <f t="shared" si="5"/>
        <v>2.7649999986199996</v>
      </c>
      <c r="M9" s="1">
        <f t="shared" si="5"/>
        <v>2.914999998575</v>
      </c>
      <c r="N9" s="1">
        <f t="shared" si="5"/>
        <v>74.259999983795</v>
      </c>
    </row>
    <row r="10" spans="1:14" ht="12.75">
      <c r="A10" s="13" t="s">
        <v>20</v>
      </c>
      <c r="B10" s="1">
        <f aca="true" t="shared" si="6" ref="B10:N10">PERCENTILE(B18:B43,0.75)</f>
        <v>4.3774999976575</v>
      </c>
      <c r="C10" s="1">
        <f t="shared" si="6"/>
        <v>5.8575</v>
      </c>
      <c r="D10" s="1">
        <f t="shared" si="6"/>
        <v>9.32999999292</v>
      </c>
      <c r="E10" s="1">
        <f t="shared" si="6"/>
        <v>11.372499988627501</v>
      </c>
      <c r="F10" s="1">
        <f t="shared" si="6"/>
        <v>8.86999998632</v>
      </c>
      <c r="G10" s="1">
        <f t="shared" si="6"/>
        <v>9.8725</v>
      </c>
      <c r="H10" s="1">
        <f t="shared" si="6"/>
        <v>12.429999994325</v>
      </c>
      <c r="I10" s="1">
        <f t="shared" si="6"/>
        <v>10.754999999999999</v>
      </c>
      <c r="J10" s="1">
        <f t="shared" si="6"/>
        <v>5.7974999942025</v>
      </c>
      <c r="K10" s="1">
        <f t="shared" si="6"/>
        <v>4.1199999989775</v>
      </c>
      <c r="L10" s="1">
        <f t="shared" si="6"/>
        <v>3.6650000020649998</v>
      </c>
      <c r="M10" s="1">
        <f t="shared" si="6"/>
        <v>4.22999999577</v>
      </c>
      <c r="N10" s="1">
        <f t="shared" si="6"/>
        <v>88.8449999943775</v>
      </c>
    </row>
    <row r="11" spans="1:14" ht="12.75">
      <c r="A11" s="13" t="s">
        <v>21</v>
      </c>
      <c r="B11" s="1">
        <f aca="true" t="shared" si="7" ref="B11:N11">PERCENTILE(B18:B43,0.9)</f>
        <v>5.63</v>
      </c>
      <c r="C11" s="1">
        <f t="shared" si="7"/>
        <v>8.120000003914999</v>
      </c>
      <c r="D11" s="1">
        <f t="shared" si="7"/>
        <v>11.969999995245</v>
      </c>
      <c r="E11" s="1">
        <f t="shared" si="7"/>
        <v>21.009999989445</v>
      </c>
      <c r="F11" s="1">
        <f t="shared" si="7"/>
        <v>12.1449999881</v>
      </c>
      <c r="G11" s="1">
        <f t="shared" si="7"/>
        <v>11.959999993955002</v>
      </c>
      <c r="H11" s="1">
        <f t="shared" si="7"/>
        <v>13.730000014149999</v>
      </c>
      <c r="I11" s="1">
        <f t="shared" si="7"/>
        <v>14.66499997834</v>
      </c>
      <c r="J11" s="1">
        <f t="shared" si="7"/>
        <v>7.304999999914999</v>
      </c>
      <c r="K11" s="1">
        <f t="shared" si="7"/>
        <v>5.3349999948099995</v>
      </c>
      <c r="L11" s="1">
        <f t="shared" si="7"/>
        <v>5.149999999979999</v>
      </c>
      <c r="M11" s="1">
        <f t="shared" si="7"/>
        <v>6.84000000332</v>
      </c>
      <c r="N11" s="1">
        <f t="shared" si="7"/>
        <v>113.514999992505</v>
      </c>
    </row>
    <row r="12" spans="1:14" ht="12.75">
      <c r="A12" s="13" t="s">
        <v>25</v>
      </c>
      <c r="B12" s="1">
        <f aca="true" t="shared" si="8" ref="B12:N12">STDEV(B18:B43)</f>
        <v>1.7207231479101943</v>
      </c>
      <c r="C12" s="1">
        <f t="shared" si="8"/>
        <v>2.7707691810079598</v>
      </c>
      <c r="D12" s="1">
        <f t="shared" si="8"/>
        <v>9.319192808667246</v>
      </c>
      <c r="E12" s="1">
        <f t="shared" si="8"/>
        <v>7.767726212878272</v>
      </c>
      <c r="F12" s="1">
        <f t="shared" si="8"/>
        <v>3.8143356543705025</v>
      </c>
      <c r="G12" s="1">
        <f t="shared" si="8"/>
        <v>6.187537752838743</v>
      </c>
      <c r="H12" s="1">
        <f t="shared" si="8"/>
        <v>4.827901045684533</v>
      </c>
      <c r="I12" s="1">
        <f t="shared" si="8"/>
        <v>4.949308895725957</v>
      </c>
      <c r="J12" s="1">
        <f t="shared" si="8"/>
        <v>2.5003463482226675</v>
      </c>
      <c r="K12" s="1">
        <f t="shared" si="8"/>
        <v>1.3809414853076722</v>
      </c>
      <c r="L12" s="1">
        <f t="shared" si="8"/>
        <v>1.3955306684511235</v>
      </c>
      <c r="M12" s="1">
        <f t="shared" si="8"/>
        <v>2.0572840946705457</v>
      </c>
      <c r="N12" s="1">
        <f t="shared" si="8"/>
        <v>27.259730898370897</v>
      </c>
    </row>
    <row r="13" spans="1:14" ht="12.75">
      <c r="A13" s="13" t="s">
        <v>127</v>
      </c>
      <c r="B13" s="1">
        <f aca="true" t="shared" si="9" ref="B13:L13">ROUND(B12/B6,2)</f>
        <v>0.48</v>
      </c>
      <c r="C13" s="1">
        <f t="shared" si="9"/>
        <v>0.57</v>
      </c>
      <c r="D13" s="1">
        <f t="shared" si="9"/>
        <v>1.14</v>
      </c>
      <c r="E13" s="1">
        <f t="shared" si="9"/>
        <v>0.81</v>
      </c>
      <c r="F13" s="1">
        <f t="shared" si="9"/>
        <v>0.53</v>
      </c>
      <c r="G13" s="1">
        <f t="shared" si="9"/>
        <v>0.77</v>
      </c>
      <c r="H13" s="1">
        <f t="shared" si="9"/>
        <v>0.53</v>
      </c>
      <c r="I13" s="1">
        <f t="shared" si="9"/>
        <v>0.58</v>
      </c>
      <c r="J13" s="1">
        <f t="shared" si="9"/>
        <v>0.52</v>
      </c>
      <c r="K13" s="1">
        <f t="shared" si="9"/>
        <v>0.4</v>
      </c>
      <c r="L13" s="1">
        <f t="shared" si="9"/>
        <v>0.43</v>
      </c>
      <c r="M13" s="1">
        <f>ROUND(M12/M6,2)</f>
        <v>0.57</v>
      </c>
      <c r="N13" s="1">
        <f>ROUND(N12/N6,2)</f>
        <v>0.37</v>
      </c>
    </row>
    <row r="14" spans="1:14" ht="12.75">
      <c r="A14" s="13" t="s">
        <v>126</v>
      </c>
      <c r="B14" s="53">
        <f>26*P44/(25*24*B12^3)</f>
        <v>1.4472713396488812</v>
      </c>
      <c r="C14" s="53">
        <f aca="true" t="shared" si="10" ref="C14:N14">26*Q44/(25*24*C12^3)</f>
        <v>1.3785377973585837</v>
      </c>
      <c r="D14" s="53">
        <f t="shared" si="10"/>
        <v>4.122211158543152</v>
      </c>
      <c r="E14" s="53">
        <f t="shared" si="10"/>
        <v>1.3531757630123928</v>
      </c>
      <c r="F14" s="53">
        <f t="shared" si="10"/>
        <v>0.6800739724114554</v>
      </c>
      <c r="G14" s="53">
        <f t="shared" si="10"/>
        <v>2.718157552127158</v>
      </c>
      <c r="H14" s="53">
        <f t="shared" si="10"/>
        <v>0.8388026307688314</v>
      </c>
      <c r="I14" s="53">
        <f t="shared" si="10"/>
        <v>1.1285533284110707</v>
      </c>
      <c r="J14" s="53">
        <f t="shared" si="10"/>
        <v>2.2283895800666533</v>
      </c>
      <c r="K14" s="53">
        <f t="shared" si="10"/>
        <v>1.033619555783109</v>
      </c>
      <c r="L14" s="53">
        <f t="shared" si="10"/>
        <v>1.708983534790754</v>
      </c>
      <c r="M14" s="53">
        <f t="shared" si="10"/>
        <v>1.4254146623066875</v>
      </c>
      <c r="N14" s="53">
        <f t="shared" si="10"/>
        <v>0.3200637300124222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-0.08374970027999533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9.1</v>
      </c>
      <c r="C18" s="1">
        <f>'DATOS MENSUALES'!F487</f>
        <v>8.41</v>
      </c>
      <c r="D18" s="1">
        <f>'DATOS MENSUALES'!F488</f>
        <v>5.73</v>
      </c>
      <c r="E18" s="1">
        <f>'DATOS MENSUALES'!F489</f>
        <v>6.0799999939200005</v>
      </c>
      <c r="F18" s="1">
        <f>'DATOS MENSUALES'!F490</f>
        <v>4.5999999954</v>
      </c>
      <c r="G18" s="1">
        <f>'DATOS MENSUALES'!F491</f>
        <v>8.59</v>
      </c>
      <c r="H18" s="1">
        <f>'DATOS MENSUALES'!F492</f>
        <v>13.02000001302</v>
      </c>
      <c r="I18" s="1">
        <f>'DATOS MENSUALES'!F493</f>
        <v>15.33999998466</v>
      </c>
      <c r="J18" s="1">
        <f>'DATOS MENSUALES'!F494</f>
        <v>6.69000001338</v>
      </c>
      <c r="K18" s="1">
        <f>'DATOS MENSUALES'!F495</f>
        <v>4.13</v>
      </c>
      <c r="L18" s="1">
        <f>'DATOS MENSUALES'!F496</f>
        <v>3.8200000038199997</v>
      </c>
      <c r="M18" s="1">
        <f>'DATOS MENSUALES'!F497</f>
        <v>6.64000000664</v>
      </c>
      <c r="N18" s="1">
        <f aca="true" t="shared" si="11" ref="N18:N41">SUM(B18:M18)</f>
        <v>92.15000001083999</v>
      </c>
      <c r="O18" s="10"/>
      <c r="P18" s="60">
        <f>(B18-B$6)^3</f>
        <v>166.54958038223734</v>
      </c>
      <c r="Q18" s="60">
        <f aca="true" t="shared" si="12" ref="Q18:AB18">(C18-C$6)^3</f>
        <v>43.4428735251144</v>
      </c>
      <c r="R18" s="60">
        <f t="shared" si="12"/>
        <v>-15.231712049028124</v>
      </c>
      <c r="S18" s="60">
        <f t="shared" si="12"/>
        <v>-44.03012503172082</v>
      </c>
      <c r="T18" s="60">
        <f t="shared" si="12"/>
        <v>-16.2460316636172</v>
      </c>
      <c r="U18" s="60">
        <f t="shared" si="12"/>
        <v>0.19163942545623897</v>
      </c>
      <c r="V18" s="60">
        <f t="shared" si="12"/>
        <v>62.443560198546606</v>
      </c>
      <c r="W18" s="60">
        <f t="shared" si="12"/>
        <v>322.6659828884509</v>
      </c>
      <c r="X18" s="60">
        <f t="shared" si="12"/>
        <v>6.327676898090941</v>
      </c>
      <c r="Y18" s="60">
        <f t="shared" si="12"/>
        <v>0.2611999059664688</v>
      </c>
      <c r="Z18" s="60">
        <f t="shared" si="12"/>
        <v>0.22102306125886306</v>
      </c>
      <c r="AA18" s="60">
        <f t="shared" si="12"/>
        <v>27.417518633061448</v>
      </c>
      <c r="AB18" s="60">
        <f t="shared" si="12"/>
        <v>5818.551909717053</v>
      </c>
    </row>
    <row r="19" spans="1:28" ht="12.75">
      <c r="A19" s="12" t="s">
        <v>69</v>
      </c>
      <c r="B19" s="1">
        <f>'DATOS MENSUALES'!F498</f>
        <v>4.85999999514</v>
      </c>
      <c r="C19" s="1">
        <f>'DATOS MENSUALES'!F499</f>
        <v>4.629999990739998</v>
      </c>
      <c r="D19" s="1">
        <f>'DATOS MENSUALES'!F500</f>
        <v>8.23</v>
      </c>
      <c r="E19" s="1">
        <f>'DATOS MENSUALES'!F501</f>
        <v>7.4899999925100005</v>
      </c>
      <c r="F19" s="1">
        <f>'DATOS MENSUALES'!F502</f>
        <v>5.80999999419</v>
      </c>
      <c r="G19" s="1">
        <f>'DATOS MENSUALES'!F503</f>
        <v>7.64</v>
      </c>
      <c r="H19" s="1">
        <f>'DATOS MENSUALES'!F504</f>
        <v>7.60999999239</v>
      </c>
      <c r="I19" s="1">
        <f>'DATOS MENSUALES'!F505</f>
        <v>6.76</v>
      </c>
      <c r="J19" s="1">
        <f>'DATOS MENSUALES'!F506</f>
        <v>7.38999999261</v>
      </c>
      <c r="K19" s="1">
        <f>'DATOS MENSUALES'!F507</f>
        <v>6.720000013440001</v>
      </c>
      <c r="L19" s="1">
        <f>'DATOS MENSUALES'!F508</f>
        <v>7.67</v>
      </c>
      <c r="M19" s="1">
        <f>'DATOS MENSUALES'!F509</f>
        <v>9.05</v>
      </c>
      <c r="N19" s="1">
        <f t="shared" si="11"/>
        <v>83.85999997102</v>
      </c>
      <c r="O19" s="10"/>
      <c r="P19" s="60">
        <f aca="true" t="shared" si="13" ref="P19:P43">(B19-B$6)^3</f>
        <v>2.0095492004577697</v>
      </c>
      <c r="Q19" s="60">
        <f aca="true" t="shared" si="14" ref="Q19:Q43">(C19-C$6)^3</f>
        <v>-0.018528715298360168</v>
      </c>
      <c r="R19" s="60">
        <f aca="true" t="shared" si="15" ref="R19:R43">(D19-D$6)^3</f>
        <v>9.46603385395234E-06</v>
      </c>
      <c r="S19" s="60">
        <f aca="true" t="shared" si="16" ref="S19:S43">(E19-E$6)^3</f>
        <v>-9.543694043248701</v>
      </c>
      <c r="T19" s="60">
        <f aca="true" t="shared" si="17" ref="T19:T43">(F19-F$6)^3</f>
        <v>-2.314069974661646</v>
      </c>
      <c r="U19" s="60">
        <f aca="true" t="shared" si="18" ref="U19:U43">(G19-G$6)^3</f>
        <v>-0.05208799459679229</v>
      </c>
      <c r="V19" s="60">
        <f aca="true" t="shared" si="19" ref="V19:V43">(H19-H$6)^3</f>
        <v>-3.002763708128228</v>
      </c>
      <c r="W19" s="60">
        <f aca="true" t="shared" si="20" ref="W19:W43">(I19-I$6)^3</f>
        <v>-5.09869546968346</v>
      </c>
      <c r="X19" s="60">
        <f aca="true" t="shared" si="21" ref="X19:X43">(J19-J$6)^3</f>
        <v>16.57387306159917</v>
      </c>
      <c r="Y19" s="60">
        <f aca="true" t="shared" si="22" ref="Y19:Y43">(K19-K$6)^3</f>
        <v>33.67419725862488</v>
      </c>
      <c r="Z19" s="60">
        <f aca="true" t="shared" si="23" ref="Z19:Z43">(L19-L$6)^3</f>
        <v>88.3955979479859</v>
      </c>
      <c r="AA19" s="60">
        <f aca="true" t="shared" si="24" ref="AA19:AA43">(M19-M$6)^3</f>
        <v>159.69510150339278</v>
      </c>
      <c r="AB19" s="60">
        <f aca="true" t="shared" si="25" ref="AB19:AB43">(N19-N$6)^3</f>
        <v>911.5877715140995</v>
      </c>
    </row>
    <row r="20" spans="1:28" ht="12.75">
      <c r="A20" s="12" t="s">
        <v>70</v>
      </c>
      <c r="B20" s="1">
        <f>'DATOS MENSUALES'!F510</f>
        <v>4.47999999552</v>
      </c>
      <c r="C20" s="1">
        <f>'DATOS MENSUALES'!F511</f>
        <v>7.83000000783</v>
      </c>
      <c r="D20" s="1">
        <f>'DATOS MENSUALES'!F512</f>
        <v>9.55999999044</v>
      </c>
      <c r="E20" s="1">
        <f>'DATOS MENSUALES'!F513</f>
        <v>8.16</v>
      </c>
      <c r="F20" s="1">
        <f>'DATOS MENSUALES'!F514</f>
        <v>4.7999999904</v>
      </c>
      <c r="G20" s="1">
        <f>'DATOS MENSUALES'!F515</f>
        <v>5.89</v>
      </c>
      <c r="H20" s="1">
        <f>'DATOS MENSUALES'!F516</f>
        <v>9.33</v>
      </c>
      <c r="I20" s="1">
        <f>'DATOS MENSUALES'!F517</f>
        <v>13.98999997202</v>
      </c>
      <c r="J20" s="1">
        <f>'DATOS MENSUALES'!F518</f>
        <v>6.83000000683</v>
      </c>
      <c r="K20" s="1">
        <f>'DATOS MENSUALES'!F519</f>
        <v>5.08999999491</v>
      </c>
      <c r="L20" s="1">
        <f>'DATOS MENSUALES'!F520</f>
        <v>4.14</v>
      </c>
      <c r="M20" s="1">
        <f>'DATOS MENSUALES'!F521</f>
        <v>4.77</v>
      </c>
      <c r="N20" s="1">
        <f t="shared" si="11"/>
        <v>84.86999995795</v>
      </c>
      <c r="O20" s="10"/>
      <c r="P20" s="60">
        <f t="shared" si="13"/>
        <v>0.6859494554567647</v>
      </c>
      <c r="Q20" s="60">
        <f t="shared" si="14"/>
        <v>25.292691413098563</v>
      </c>
      <c r="R20" s="60">
        <f t="shared" si="15"/>
        <v>2.4666889975927546</v>
      </c>
      <c r="S20" s="60">
        <f t="shared" si="16"/>
        <v>-3.0559086470069405</v>
      </c>
      <c r="T20" s="60">
        <f t="shared" si="17"/>
        <v>-12.693236619173321</v>
      </c>
      <c r="U20" s="60">
        <f t="shared" si="18"/>
        <v>-9.574876830914066</v>
      </c>
      <c r="V20" s="60">
        <f t="shared" si="19"/>
        <v>0.021324837741603434</v>
      </c>
      <c r="W20" s="60">
        <f t="shared" si="20"/>
        <v>167.17907797942033</v>
      </c>
      <c r="X20" s="60">
        <f t="shared" si="21"/>
        <v>7.876030592905614</v>
      </c>
      <c r="Y20" s="60">
        <f t="shared" si="22"/>
        <v>4.090095115281302</v>
      </c>
      <c r="Z20" s="60">
        <f t="shared" si="23"/>
        <v>0.7904662762370902</v>
      </c>
      <c r="AA20" s="60">
        <f t="shared" si="24"/>
        <v>1.5026368569020219</v>
      </c>
      <c r="AB20" s="60">
        <f t="shared" si="25"/>
        <v>1227.157866734041</v>
      </c>
    </row>
    <row r="21" spans="1:28" ht="12.75">
      <c r="A21" s="12" t="s">
        <v>71</v>
      </c>
      <c r="B21" s="1">
        <f>'DATOS MENSUALES'!F522</f>
        <v>6.3199999936800015</v>
      </c>
      <c r="C21" s="1">
        <f>'DATOS MENSUALES'!F523</f>
        <v>5.2</v>
      </c>
      <c r="D21" s="1">
        <f>'DATOS MENSUALES'!F524</f>
        <v>4.93</v>
      </c>
      <c r="E21" s="1">
        <f>'DATOS MENSUALES'!F525</f>
        <v>8.97</v>
      </c>
      <c r="F21" s="1">
        <f>'DATOS MENSUALES'!F526</f>
        <v>8.049999991950001</v>
      </c>
      <c r="G21" s="1">
        <f>'DATOS MENSUALES'!F527</f>
        <v>11.83</v>
      </c>
      <c r="H21" s="1">
        <f>'DATOS MENSUALES'!F528</f>
        <v>19.24</v>
      </c>
      <c r="I21" s="1">
        <f>'DATOS MENSUALES'!F529</f>
        <v>21.489999978510003</v>
      </c>
      <c r="J21" s="1">
        <f>'DATOS MENSUALES'!F530</f>
        <v>14.190000014190002</v>
      </c>
      <c r="K21" s="1">
        <f>'DATOS MENSUALES'!F531</f>
        <v>4.900000004900001</v>
      </c>
      <c r="L21" s="1">
        <f>'DATOS MENSUALES'!F532</f>
        <v>4.41</v>
      </c>
      <c r="M21" s="1">
        <f>'DATOS MENSUALES'!F533</f>
        <v>3.92999999607</v>
      </c>
      <c r="N21" s="1">
        <f t="shared" si="11"/>
        <v>113.4599999793</v>
      </c>
      <c r="O21" s="10"/>
      <c r="P21" s="60">
        <f t="shared" si="13"/>
        <v>20.166361151340162</v>
      </c>
      <c r="Q21" s="60">
        <f t="shared" si="14"/>
        <v>0.028480097412991384</v>
      </c>
      <c r="R21" s="60">
        <f t="shared" si="15"/>
        <v>-35.25032446861148</v>
      </c>
      <c r="S21" s="60">
        <f t="shared" si="16"/>
        <v>-0.263564397936566</v>
      </c>
      <c r="T21" s="60">
        <f t="shared" si="17"/>
        <v>0.7718716633226618</v>
      </c>
      <c r="U21" s="60">
        <f t="shared" si="18"/>
        <v>55.59156892030992</v>
      </c>
      <c r="V21" s="60">
        <f t="shared" si="19"/>
        <v>1057.2514033884959</v>
      </c>
      <c r="W21" s="60">
        <f t="shared" si="20"/>
        <v>2201.4880426796353</v>
      </c>
      <c r="X21" s="60">
        <f t="shared" si="21"/>
        <v>817.2995102002841</v>
      </c>
      <c r="Y21" s="60">
        <f t="shared" si="22"/>
        <v>2.7986356139473307</v>
      </c>
      <c r="Z21" s="60">
        <f t="shared" si="23"/>
        <v>1.7048426847931268</v>
      </c>
      <c r="AA21" s="60">
        <f t="shared" si="24"/>
        <v>0.028480096032495426</v>
      </c>
      <c r="AB21" s="60">
        <f t="shared" si="25"/>
        <v>60680.63766087434</v>
      </c>
    </row>
    <row r="22" spans="1:28" ht="12.75">
      <c r="A22" s="12" t="s">
        <v>72</v>
      </c>
      <c r="B22" s="1">
        <f>'DATOS MENSUALES'!F534</f>
        <v>5.88</v>
      </c>
      <c r="C22" s="1">
        <f>'DATOS MENSUALES'!F535</f>
        <v>12.84</v>
      </c>
      <c r="D22" s="1">
        <f>'DATOS MENSUALES'!F536</f>
        <v>12.790000012790001</v>
      </c>
      <c r="E22" s="1">
        <f>'DATOS MENSUALES'!F537</f>
        <v>14.2999999857</v>
      </c>
      <c r="F22" s="1">
        <f>'DATOS MENSUALES'!F538</f>
        <v>15.270000030539999</v>
      </c>
      <c r="G22" s="1">
        <f>'DATOS MENSUALES'!F539</f>
        <v>12.089999987910002</v>
      </c>
      <c r="H22" s="1">
        <f>'DATOS MENSUALES'!F540</f>
        <v>12.95</v>
      </c>
      <c r="I22" s="1">
        <f>'DATOS MENSUALES'!F541</f>
        <v>7.14</v>
      </c>
      <c r="J22" s="1">
        <f>'DATOS MENSUALES'!F542</f>
        <v>3.58</v>
      </c>
      <c r="K22" s="1">
        <f>'DATOS MENSUALES'!F543</f>
        <v>5.48</v>
      </c>
      <c r="L22" s="1">
        <f>'DATOS MENSUALES'!F544</f>
        <v>5.7</v>
      </c>
      <c r="M22" s="1">
        <f>'DATOS MENSUALES'!F545</f>
        <v>8.25999999174</v>
      </c>
      <c r="N22" s="1">
        <f t="shared" si="11"/>
        <v>116.28000000868</v>
      </c>
      <c r="O22" s="10"/>
      <c r="P22" s="60">
        <f t="shared" si="13"/>
        <v>11.88236809347003</v>
      </c>
      <c r="Q22" s="60">
        <f t="shared" si="14"/>
        <v>501.58527172370475</v>
      </c>
      <c r="R22" s="60">
        <f t="shared" si="15"/>
        <v>96.14454174448825</v>
      </c>
      <c r="S22" s="60">
        <f t="shared" si="16"/>
        <v>103.08558676048932</v>
      </c>
      <c r="T22" s="60">
        <f t="shared" si="17"/>
        <v>538.8181537520212</v>
      </c>
      <c r="U22" s="60">
        <f t="shared" si="18"/>
        <v>67.74459167876401</v>
      </c>
      <c r="V22" s="60">
        <f t="shared" si="19"/>
        <v>59.19623464372969</v>
      </c>
      <c r="W22" s="60">
        <f t="shared" si="20"/>
        <v>-2.4123248817103375</v>
      </c>
      <c r="X22" s="60">
        <f t="shared" si="21"/>
        <v>-2.00220841546731</v>
      </c>
      <c r="Y22" s="60">
        <f t="shared" si="22"/>
        <v>7.871463850397047</v>
      </c>
      <c r="Z22" s="60">
        <f t="shared" si="23"/>
        <v>15.338309971073073</v>
      </c>
      <c r="AA22" s="60">
        <f t="shared" si="24"/>
        <v>99.59953777795504</v>
      </c>
      <c r="AB22" s="60">
        <f t="shared" si="25"/>
        <v>74704.38778217968</v>
      </c>
    </row>
    <row r="23" spans="1:28" ht="12.75">
      <c r="A23" s="12" t="s">
        <v>73</v>
      </c>
      <c r="B23" s="1">
        <f>'DATOS MENSUALES'!F546</f>
        <v>5.38</v>
      </c>
      <c r="C23" s="1">
        <f>'DATOS MENSUALES'!F547</f>
        <v>3.1499999968499997</v>
      </c>
      <c r="D23" s="1">
        <f>'DATOS MENSUALES'!F548</f>
        <v>4.74000000474</v>
      </c>
      <c r="E23" s="1">
        <f>'DATOS MENSUALES'!F549</f>
        <v>6.86</v>
      </c>
      <c r="F23" s="1">
        <f>'DATOS MENSUALES'!F550</f>
        <v>11.87999998812</v>
      </c>
      <c r="G23" s="1">
        <f>'DATOS MENSUALES'!F551</f>
        <v>11.03000002206</v>
      </c>
      <c r="H23" s="1">
        <f>'DATOS MENSUALES'!F552</f>
        <v>13.31</v>
      </c>
      <c r="I23" s="1">
        <f>'DATOS MENSUALES'!F553</f>
        <v>12.27</v>
      </c>
      <c r="J23" s="1">
        <f>'DATOS MENSUALES'!F554</f>
        <v>4.19</v>
      </c>
      <c r="K23" s="1">
        <f>'DATOS MENSUALES'!F555</f>
        <v>5.1899999896199995</v>
      </c>
      <c r="L23" s="1">
        <f>'DATOS MENSUALES'!F556</f>
        <v>5.1300000051299985</v>
      </c>
      <c r="M23" s="1">
        <f>'DATOS MENSUALES'!F557</f>
        <v>7.04</v>
      </c>
      <c r="N23" s="1">
        <f t="shared" si="11"/>
        <v>90.17000000652001</v>
      </c>
      <c r="O23" s="10"/>
      <c r="P23" s="60">
        <f t="shared" si="13"/>
        <v>5.658050999371588</v>
      </c>
      <c r="Q23" s="60">
        <f t="shared" si="14"/>
        <v>-5.3100559226317365</v>
      </c>
      <c r="R23" s="60">
        <f t="shared" si="15"/>
        <v>-41.740256631506675</v>
      </c>
      <c r="S23" s="60">
        <f t="shared" si="16"/>
        <v>-20.82306376002341</v>
      </c>
      <c r="T23" s="60">
        <f t="shared" si="17"/>
        <v>106.98974202391872</v>
      </c>
      <c r="U23" s="60">
        <f t="shared" si="18"/>
        <v>27.449005340438298</v>
      </c>
      <c r="V23" s="60">
        <f t="shared" si="19"/>
        <v>77.16229167498322</v>
      </c>
      <c r="W23" s="60">
        <f t="shared" si="20"/>
        <v>54.390232334092616</v>
      </c>
      <c r="X23" s="60">
        <f t="shared" si="21"/>
        <v>-0.2751127912038336</v>
      </c>
      <c r="Y23" s="60">
        <f t="shared" si="22"/>
        <v>4.906333704359873</v>
      </c>
      <c r="Z23" s="60">
        <f t="shared" si="23"/>
        <v>7.018505369492188</v>
      </c>
      <c r="AA23" s="60">
        <f t="shared" si="24"/>
        <v>39.839956326770505</v>
      </c>
      <c r="AB23" s="60">
        <f t="shared" si="25"/>
        <v>4100.727985337185</v>
      </c>
    </row>
    <row r="24" spans="1:28" ht="12.75">
      <c r="A24" s="12" t="s">
        <v>74</v>
      </c>
      <c r="B24" s="1">
        <f>'DATOS MENSUALES'!F558</f>
        <v>3.44999999655</v>
      </c>
      <c r="C24" s="1">
        <f>'DATOS MENSUALES'!F559</f>
        <v>3.87</v>
      </c>
      <c r="D24" s="1">
        <f>'DATOS MENSUALES'!F560</f>
        <v>4.91000000491</v>
      </c>
      <c r="E24" s="1">
        <f>'DATOS MENSUALES'!F561</f>
        <v>5.939999994059999</v>
      </c>
      <c r="F24" s="1">
        <f>'DATOS MENSUALES'!F562</f>
        <v>12.39</v>
      </c>
      <c r="G24" s="1">
        <f>'DATOS MENSUALES'!F563</f>
        <v>10.05</v>
      </c>
      <c r="H24" s="1">
        <f>'DATOS MENSUALES'!F564</f>
        <v>11.329999988670002</v>
      </c>
      <c r="I24" s="1">
        <f>'DATOS MENSUALES'!F565</f>
        <v>6.32</v>
      </c>
      <c r="J24" s="1">
        <f>'DATOS MENSUALES'!F566</f>
        <v>4.48000000448</v>
      </c>
      <c r="K24" s="1">
        <f>'DATOS MENSUALES'!F567</f>
        <v>3.50999999649</v>
      </c>
      <c r="L24" s="1">
        <f>'DATOS MENSUALES'!F568</f>
        <v>2.7599999972399996</v>
      </c>
      <c r="M24" s="1">
        <f>'DATOS MENSUALES'!F569</f>
        <v>2.61000000261</v>
      </c>
      <c r="N24" s="1">
        <f t="shared" si="11"/>
        <v>71.61999998501</v>
      </c>
      <c r="O24" s="10"/>
      <c r="P24" s="60">
        <f t="shared" si="13"/>
        <v>-0.0032468495342845376</v>
      </c>
      <c r="Q24" s="60">
        <f t="shared" si="14"/>
        <v>-1.0756788150017806</v>
      </c>
      <c r="R24" s="60">
        <f t="shared" si="15"/>
        <v>-35.89931684954978</v>
      </c>
      <c r="S24" s="60">
        <f t="shared" si="16"/>
        <v>-49.477500819758</v>
      </c>
      <c r="T24" s="60">
        <f t="shared" si="17"/>
        <v>145.3082214472911</v>
      </c>
      <c r="U24" s="60">
        <f t="shared" si="18"/>
        <v>8.446520704897235</v>
      </c>
      <c r="V24" s="60">
        <f t="shared" si="19"/>
        <v>11.81041425784673</v>
      </c>
      <c r="W24" s="60">
        <f t="shared" si="20"/>
        <v>-10.093854755704099</v>
      </c>
      <c r="X24" s="60">
        <f t="shared" si="21"/>
        <v>-0.04680569736071954</v>
      </c>
      <c r="Y24" s="60">
        <f t="shared" si="22"/>
        <v>7.111967967257134E-06</v>
      </c>
      <c r="Z24" s="60">
        <f t="shared" si="23"/>
        <v>-0.09443545359845623</v>
      </c>
      <c r="AA24" s="60">
        <f t="shared" si="24"/>
        <v>-1.044490094167456</v>
      </c>
      <c r="AB24" s="60">
        <f t="shared" si="25"/>
        <v>-16.461618393680418</v>
      </c>
    </row>
    <row r="25" spans="1:28" ht="12.75">
      <c r="A25" s="12" t="s">
        <v>75</v>
      </c>
      <c r="B25" s="1">
        <f>'DATOS MENSUALES'!F570</f>
        <v>2.49</v>
      </c>
      <c r="C25" s="1">
        <f>'DATOS MENSUALES'!F571</f>
        <v>3.70999999258</v>
      </c>
      <c r="D25" s="1">
        <f>'DATOS MENSUALES'!F572</f>
        <v>9.45000000945</v>
      </c>
      <c r="E25" s="1">
        <f>'DATOS MENSUALES'!F573</f>
        <v>10.74999998925</v>
      </c>
      <c r="F25" s="1">
        <f>'DATOS MENSUALES'!F574</f>
        <v>9.119999981760001</v>
      </c>
      <c r="G25" s="1">
        <f>'DATOS MENSUALES'!F575</f>
        <v>4.080000008159999</v>
      </c>
      <c r="H25" s="1">
        <f>'DATOS MENSUALES'!F576</f>
        <v>12.79</v>
      </c>
      <c r="I25" s="1">
        <f>'DATOS MENSUALES'!F577</f>
        <v>11.87999998812</v>
      </c>
      <c r="J25" s="1">
        <f>'DATOS MENSUALES'!F578</f>
        <v>7.2200000072199995</v>
      </c>
      <c r="K25" s="1">
        <f>'DATOS MENSUALES'!F579</f>
        <v>6.559999993439999</v>
      </c>
      <c r="L25" s="1">
        <f>'DATOS MENSUALES'!F580</f>
        <v>2.3200000023199996</v>
      </c>
      <c r="M25" s="1">
        <f>'DATOS MENSUALES'!F581</f>
        <v>2.2</v>
      </c>
      <c r="N25" s="1">
        <f t="shared" si="11"/>
        <v>82.5699999723</v>
      </c>
      <c r="O25" s="10"/>
      <c r="P25" s="60">
        <f t="shared" si="13"/>
        <v>-1.3605350337307838</v>
      </c>
      <c r="Q25" s="60">
        <f t="shared" si="14"/>
        <v>-1.662386915492078</v>
      </c>
      <c r="R25" s="60">
        <f t="shared" si="15"/>
        <v>1.9119514615673223</v>
      </c>
      <c r="S25" s="60">
        <f t="shared" si="16"/>
        <v>1.4770499133308608</v>
      </c>
      <c r="T25" s="60">
        <f t="shared" si="17"/>
        <v>7.848656638124396</v>
      </c>
      <c r="U25" s="60">
        <f t="shared" si="18"/>
        <v>-60.858987166184725</v>
      </c>
      <c r="V25" s="60">
        <f t="shared" si="19"/>
        <v>52.20072840682579</v>
      </c>
      <c r="W25" s="60">
        <f t="shared" si="20"/>
        <v>39.26399784853832</v>
      </c>
      <c r="X25" s="60">
        <f t="shared" si="21"/>
        <v>13.474737296704921</v>
      </c>
      <c r="Y25" s="60">
        <f t="shared" si="22"/>
        <v>28.912698519900534</v>
      </c>
      <c r="Z25" s="60">
        <f t="shared" si="23"/>
        <v>-0.7178420259005813</v>
      </c>
      <c r="AA25" s="60">
        <f t="shared" si="24"/>
        <v>-2.8912982245405043</v>
      </c>
      <c r="AB25" s="60">
        <f t="shared" si="25"/>
        <v>594.0075971774285</v>
      </c>
    </row>
    <row r="26" spans="1:28" ht="12.75">
      <c r="A26" s="12" t="s">
        <v>76</v>
      </c>
      <c r="B26" s="1">
        <f>'DATOS MENSUALES'!F582</f>
        <v>2.25000000225</v>
      </c>
      <c r="C26" s="1">
        <f>'DATOS MENSUALES'!F583</f>
        <v>2.2</v>
      </c>
      <c r="D26" s="1">
        <f>'DATOS MENSUALES'!F584</f>
        <v>2.27</v>
      </c>
      <c r="E26" s="1">
        <f>'DATOS MENSUALES'!F585</f>
        <v>1.1999999987999996</v>
      </c>
      <c r="F26" s="1">
        <f>'DATOS MENSUALES'!F586</f>
        <v>6.5999999934</v>
      </c>
      <c r="G26" s="1">
        <f>'DATOS MENSUALES'!F587</f>
        <v>2.23</v>
      </c>
      <c r="H26" s="1">
        <f>'DATOS MENSUALES'!F588</f>
        <v>11.349999977300001</v>
      </c>
      <c r="I26" s="1">
        <f>'DATOS MENSUALES'!F589</f>
        <v>4.84000000484</v>
      </c>
      <c r="J26" s="1">
        <f>'DATOS MENSUALES'!F590</f>
        <v>4.479999995520001</v>
      </c>
      <c r="K26" s="1">
        <f>'DATOS MENSUALES'!F591</f>
        <v>2.16999999783</v>
      </c>
      <c r="L26" s="1">
        <f>'DATOS MENSUALES'!F592</f>
        <v>2.08</v>
      </c>
      <c r="M26" s="1">
        <f>'DATOS MENSUALES'!F593</f>
        <v>1.95999999804</v>
      </c>
      <c r="N26" s="1">
        <f t="shared" si="11"/>
        <v>43.62999996798</v>
      </c>
      <c r="O26" s="10"/>
      <c r="P26" s="60">
        <f t="shared" si="13"/>
        <v>-2.449875527931884</v>
      </c>
      <c r="Q26" s="60">
        <f t="shared" si="14"/>
        <v>-19.56547312147035</v>
      </c>
      <c r="R26" s="60">
        <f t="shared" si="15"/>
        <v>-209.4624721354494</v>
      </c>
      <c r="S26" s="60">
        <f t="shared" si="16"/>
        <v>-595.0681818580803</v>
      </c>
      <c r="T26" s="60">
        <f t="shared" si="17"/>
        <v>-0.1511573563100225</v>
      </c>
      <c r="U26" s="60">
        <f t="shared" si="18"/>
        <v>-193.44769295313043</v>
      </c>
      <c r="V26" s="60">
        <f t="shared" si="19"/>
        <v>12.124322662604502</v>
      </c>
      <c r="W26" s="60">
        <f t="shared" si="20"/>
        <v>-48.274422271140786</v>
      </c>
      <c r="X26" s="60">
        <f t="shared" si="21"/>
        <v>-0.046805700851814847</v>
      </c>
      <c r="Y26" s="60">
        <f t="shared" si="22"/>
        <v>-2.3039912734038284</v>
      </c>
      <c r="Z26" s="60">
        <f t="shared" si="23"/>
        <v>-1.463622291603841</v>
      </c>
      <c r="AA26" s="60">
        <f t="shared" si="24"/>
        <v>-4.612556653590794</v>
      </c>
      <c r="AB26" s="60">
        <f t="shared" si="25"/>
        <v>-28467.186070197356</v>
      </c>
    </row>
    <row r="27" spans="1:28" ht="12.75">
      <c r="A27" s="12" t="s">
        <v>77</v>
      </c>
      <c r="B27" s="1">
        <f>'DATOS MENSUALES'!F594</f>
        <v>1.9999999979999998</v>
      </c>
      <c r="C27" s="1">
        <f>'DATOS MENSUALES'!F595</f>
        <v>3.74999999625</v>
      </c>
      <c r="D27" s="1">
        <f>'DATOS MENSUALES'!F596</f>
        <v>13.99</v>
      </c>
      <c r="E27" s="1">
        <f>'DATOS MENSUALES'!F597</f>
        <v>5.690000005689999</v>
      </c>
      <c r="F27" s="1">
        <f>'DATOS MENSUALES'!F598</f>
        <v>5.44</v>
      </c>
      <c r="G27" s="1">
        <f>'DATOS MENSUALES'!F599</f>
        <v>3.3600000033599997</v>
      </c>
      <c r="H27" s="1">
        <f>'DATOS MENSUALES'!F600</f>
        <v>3.99000000798</v>
      </c>
      <c r="I27" s="1">
        <f>'DATOS MENSUALES'!F601</f>
        <v>3.3100000033100008</v>
      </c>
      <c r="J27" s="1">
        <f>'DATOS MENSUALES'!F602</f>
        <v>1.8699999981300002</v>
      </c>
      <c r="K27" s="1">
        <f>'DATOS MENSUALES'!F603</f>
        <v>1.65000000165</v>
      </c>
      <c r="L27" s="1">
        <f>'DATOS MENSUALES'!F604</f>
        <v>1.69</v>
      </c>
      <c r="M27" s="1">
        <f>'DATOS MENSUALES'!F605</f>
        <v>1.59</v>
      </c>
      <c r="N27" s="1">
        <f t="shared" si="11"/>
        <v>48.33000001437</v>
      </c>
      <c r="O27" s="10"/>
      <c r="P27" s="60">
        <f t="shared" si="13"/>
        <v>-4.081248518489692</v>
      </c>
      <c r="Q27" s="60">
        <f t="shared" si="14"/>
        <v>-1.4996114201656545</v>
      </c>
      <c r="R27" s="60">
        <f t="shared" si="15"/>
        <v>193.21621959568964</v>
      </c>
      <c r="S27" s="60">
        <f t="shared" si="16"/>
        <v>-60.289494557334734</v>
      </c>
      <c r="T27" s="60">
        <f t="shared" si="17"/>
        <v>-4.849914252714104</v>
      </c>
      <c r="U27" s="60">
        <f t="shared" si="18"/>
        <v>-100.76933316300597</v>
      </c>
      <c r="V27" s="60">
        <f t="shared" si="19"/>
        <v>-129.76112398989852</v>
      </c>
      <c r="W27" s="60">
        <f t="shared" si="20"/>
        <v>-138.2809563467963</v>
      </c>
      <c r="X27" s="60">
        <f t="shared" si="21"/>
        <v>-26.208252385154406</v>
      </c>
      <c r="Y27" s="60">
        <f t="shared" si="22"/>
        <v>-6.237320163941421</v>
      </c>
      <c r="Z27" s="60">
        <f t="shared" si="23"/>
        <v>-3.5492622141874586</v>
      </c>
      <c r="AA27" s="60">
        <f t="shared" si="24"/>
        <v>-8.422615433448376</v>
      </c>
      <c r="AB27" s="60">
        <f t="shared" si="25"/>
        <v>-17241.188715919096</v>
      </c>
    </row>
    <row r="28" spans="1:28" ht="12.75">
      <c r="A28" s="12" t="s">
        <v>78</v>
      </c>
      <c r="B28" s="1">
        <f>'DATOS MENSUALES'!F606</f>
        <v>1.6699999983299998</v>
      </c>
      <c r="C28" s="1">
        <f>'DATOS MENSUALES'!F607</f>
        <v>2.32000000232</v>
      </c>
      <c r="D28" s="1">
        <f>'DATOS MENSUALES'!F608</f>
        <v>7.65</v>
      </c>
      <c r="E28" s="1">
        <f>'DATOS MENSUALES'!F609</f>
        <v>5.88</v>
      </c>
      <c r="F28" s="1">
        <f>'DATOS MENSUALES'!F610</f>
        <v>11.899999976199998</v>
      </c>
      <c r="G28" s="1">
        <f>'DATOS MENSUALES'!F611</f>
        <v>32.599999967399995</v>
      </c>
      <c r="H28" s="1">
        <f>'DATOS MENSUALES'!F612</f>
        <v>21.280000042559998</v>
      </c>
      <c r="I28" s="1">
        <f>'DATOS MENSUALES'!F613</f>
        <v>10.84</v>
      </c>
      <c r="J28" s="1">
        <f>'DATOS MENSUALES'!F614</f>
        <v>7.650000015299999</v>
      </c>
      <c r="K28" s="1">
        <f>'DATOS MENSUALES'!F615</f>
        <v>4.0899999959099995</v>
      </c>
      <c r="L28" s="1">
        <f>'DATOS MENSUALES'!F616</f>
        <v>2.3300000023300003</v>
      </c>
      <c r="M28" s="1">
        <f>'DATOS MENSUALES'!F617</f>
        <v>5.36000000536</v>
      </c>
      <c r="N28" s="1">
        <f t="shared" si="11"/>
        <v>113.57000000571</v>
      </c>
      <c r="O28" s="10"/>
      <c r="P28" s="60">
        <f t="shared" si="13"/>
        <v>-7.167588601357713</v>
      </c>
      <c r="Q28" s="60">
        <f t="shared" si="14"/>
        <v>-17.066209717524735</v>
      </c>
      <c r="R28" s="60">
        <f t="shared" si="15"/>
        <v>-0.17453269625119294</v>
      </c>
      <c r="S28" s="60">
        <f t="shared" si="16"/>
        <v>-51.94329173586679</v>
      </c>
      <c r="T28" s="60">
        <f t="shared" si="17"/>
        <v>108.34766179428438</v>
      </c>
      <c r="U28" s="60">
        <f t="shared" si="18"/>
        <v>14862.510162545754</v>
      </c>
      <c r="V28" s="60">
        <f t="shared" si="19"/>
        <v>1828.0687617882659</v>
      </c>
      <c r="W28" s="60">
        <f t="shared" si="20"/>
        <v>13.124986071927028</v>
      </c>
      <c r="X28" s="60">
        <f t="shared" si="21"/>
        <v>22.178931674586536</v>
      </c>
      <c r="Y28" s="60">
        <f t="shared" si="22"/>
        <v>0.21517029196023524</v>
      </c>
      <c r="Z28" s="60">
        <f t="shared" si="23"/>
        <v>-0.6940582331100614</v>
      </c>
      <c r="AA28" s="60">
        <f t="shared" si="24"/>
        <v>5.226214535857238</v>
      </c>
      <c r="AB28" s="60">
        <f t="shared" si="25"/>
        <v>61191.64750838353</v>
      </c>
    </row>
    <row r="29" spans="1:28" ht="12.75">
      <c r="A29" s="12" t="s">
        <v>79</v>
      </c>
      <c r="B29" s="1">
        <f>'DATOS MENSUALES'!F618</f>
        <v>1.65000000165</v>
      </c>
      <c r="C29" s="1">
        <f>'DATOS MENSUALES'!F619</f>
        <v>2</v>
      </c>
      <c r="D29" s="1">
        <f>'DATOS MENSUALES'!F620</f>
        <v>2.03000000203</v>
      </c>
      <c r="E29" s="1">
        <f>'DATOS MENSUALES'!F621</f>
        <v>1.75</v>
      </c>
      <c r="F29" s="1">
        <f>'DATOS MENSUALES'!F622</f>
        <v>1.57</v>
      </c>
      <c r="G29" s="1">
        <f>'DATOS MENSUALES'!F623</f>
        <v>1.81000000362</v>
      </c>
      <c r="H29" s="1">
        <f>'DATOS MENSUALES'!F624</f>
        <v>2.84</v>
      </c>
      <c r="I29" s="1">
        <f>'DATOS MENSUALES'!F625</f>
        <v>2.28000000228</v>
      </c>
      <c r="J29" s="1">
        <f>'DATOS MENSUALES'!F626</f>
        <v>3.39000000339</v>
      </c>
      <c r="K29" s="1">
        <f>'DATOS MENSUALES'!F627</f>
        <v>1.83999999816</v>
      </c>
      <c r="L29" s="1">
        <f>'DATOS MENSUALES'!F628</f>
        <v>1.6499999983500002</v>
      </c>
      <c r="M29" s="1">
        <f>'DATOS MENSUALES'!F629</f>
        <v>1.6</v>
      </c>
      <c r="N29" s="1">
        <f t="shared" si="11"/>
        <v>24.41000000948</v>
      </c>
      <c r="O29" s="10"/>
      <c r="P29" s="60">
        <f t="shared" si="13"/>
        <v>-7.39295909321701</v>
      </c>
      <c r="Q29" s="60">
        <f t="shared" si="14"/>
        <v>-24.253398204682803</v>
      </c>
      <c r="R29" s="60">
        <f t="shared" si="15"/>
        <v>-235.89685193437361</v>
      </c>
      <c r="S29" s="60">
        <f t="shared" si="16"/>
        <v>-485.8015389596194</v>
      </c>
      <c r="T29" s="60">
        <f t="shared" si="17"/>
        <v>-172.1294235126232</v>
      </c>
      <c r="U29" s="60">
        <f t="shared" si="18"/>
        <v>-238.72740682670909</v>
      </c>
      <c r="V29" s="60">
        <f t="shared" si="19"/>
        <v>-239.79467569574922</v>
      </c>
      <c r="W29" s="60">
        <f t="shared" si="20"/>
        <v>-238.46108581883158</v>
      </c>
      <c r="X29" s="60">
        <f t="shared" si="21"/>
        <v>-3.0510515970474326</v>
      </c>
      <c r="Y29" s="60">
        <f t="shared" si="22"/>
        <v>-4.498410629488713</v>
      </c>
      <c r="Z29" s="60">
        <f t="shared" si="23"/>
        <v>-3.835863859394402</v>
      </c>
      <c r="AA29" s="60">
        <f t="shared" si="24"/>
        <v>-8.29903502524341</v>
      </c>
      <c r="AB29" s="60">
        <f t="shared" si="25"/>
        <v>-123162.91984387326</v>
      </c>
    </row>
    <row r="30" spans="1:28" ht="12.75">
      <c r="A30" s="12" t="s">
        <v>80</v>
      </c>
      <c r="B30" s="1">
        <f>'DATOS MENSUALES'!F630</f>
        <v>3.77999999622</v>
      </c>
      <c r="C30" s="1">
        <f>'DATOS MENSUALES'!F631</f>
        <v>5.91</v>
      </c>
      <c r="D30" s="1">
        <f>'DATOS MENSUALES'!F632</f>
        <v>6.999999992999999</v>
      </c>
      <c r="E30" s="1">
        <f>'DATOS MENSUALES'!F633</f>
        <v>3.6199999963800003</v>
      </c>
      <c r="F30" s="1">
        <f>'DATOS MENSUALES'!F634</f>
        <v>2.46</v>
      </c>
      <c r="G30" s="1">
        <f>'DATOS MENSUALES'!F635</f>
        <v>3.14000000314</v>
      </c>
      <c r="H30" s="1">
        <f>'DATOS MENSUALES'!F636</f>
        <v>6.73000001346</v>
      </c>
      <c r="I30" s="1">
        <f>'DATOS MENSUALES'!F637</f>
        <v>19.45999998054</v>
      </c>
      <c r="J30" s="1">
        <f>'DATOS MENSUALES'!F638</f>
        <v>4.92999999507</v>
      </c>
      <c r="K30" s="1">
        <f>'DATOS MENSUALES'!F639</f>
        <v>2.45999999754</v>
      </c>
      <c r="L30" s="1">
        <f>'DATOS MENSUALES'!F640</f>
        <v>2.25</v>
      </c>
      <c r="M30" s="1">
        <f>'DATOS MENSUALES'!F641</f>
        <v>2.18</v>
      </c>
      <c r="N30" s="1">
        <f t="shared" si="11"/>
        <v>63.91999997535</v>
      </c>
      <c r="O30" s="10"/>
      <c r="P30" s="60">
        <f t="shared" si="13"/>
        <v>0.006020926990189841</v>
      </c>
      <c r="Q30" s="60">
        <f t="shared" si="14"/>
        <v>1.046867551768717</v>
      </c>
      <c r="R30" s="60">
        <f t="shared" si="15"/>
        <v>-1.766497821483047</v>
      </c>
      <c r="S30" s="60">
        <f t="shared" si="16"/>
        <v>-215.04602314108163</v>
      </c>
      <c r="T30" s="60">
        <f t="shared" si="17"/>
        <v>-102.02381325095114</v>
      </c>
      <c r="U30" s="60">
        <f t="shared" si="18"/>
        <v>-115.74776858893853</v>
      </c>
      <c r="V30" s="60">
        <f t="shared" si="19"/>
        <v>-12.530691533448035</v>
      </c>
      <c r="W30" s="60">
        <f t="shared" si="20"/>
        <v>1323.3359050492609</v>
      </c>
      <c r="X30" s="60">
        <f t="shared" si="21"/>
        <v>0.0007196935603252721</v>
      </c>
      <c r="Y30" s="60">
        <f t="shared" si="22"/>
        <v>-1.095177064617582</v>
      </c>
      <c r="Z30" s="60">
        <f t="shared" si="23"/>
        <v>-0.899707043252906</v>
      </c>
      <c r="AA30" s="60">
        <f t="shared" si="24"/>
        <v>-3.0147875025352455</v>
      </c>
      <c r="AB30" s="60">
        <f t="shared" si="25"/>
        <v>-1074.9521781598205</v>
      </c>
    </row>
    <row r="31" spans="1:28" ht="12.75">
      <c r="A31" s="12" t="s">
        <v>81</v>
      </c>
      <c r="B31" s="1">
        <f>'DATOS MENSUALES'!F642</f>
        <v>3.6800000073600003</v>
      </c>
      <c r="C31" s="1">
        <f>'DATOS MENSUALES'!F643</f>
        <v>4.9600000049599995</v>
      </c>
      <c r="D31" s="1">
        <f>'DATOS MENSUALES'!F644</f>
        <v>4.84</v>
      </c>
      <c r="E31" s="1">
        <f>'DATOS MENSUALES'!F645</f>
        <v>11.579999988420001</v>
      </c>
      <c r="F31" s="1">
        <f>'DATOS MENSUALES'!F646</f>
        <v>6.28</v>
      </c>
      <c r="G31" s="1">
        <f>'DATOS MENSUALES'!F647</f>
        <v>7.06999998586</v>
      </c>
      <c r="H31" s="1">
        <f>'DATOS MENSUALES'!F648</f>
        <v>3.75000000375</v>
      </c>
      <c r="I31" s="1">
        <f>'DATOS MENSUALES'!F649</f>
        <v>6.52000000652</v>
      </c>
      <c r="J31" s="1">
        <f>'DATOS MENSUALES'!F650</f>
        <v>3.1000000031</v>
      </c>
      <c r="K31" s="1">
        <f>'DATOS MENSUALES'!F651</f>
        <v>2.6499999973499997</v>
      </c>
      <c r="L31" s="1">
        <f>'DATOS MENSUALES'!F652</f>
        <v>2.52</v>
      </c>
      <c r="M31" s="1">
        <f>'DATOS MENSUALES'!F653</f>
        <v>2.32999999534</v>
      </c>
      <c r="N31" s="1">
        <f t="shared" si="11"/>
        <v>59.27999999266001</v>
      </c>
      <c r="O31" s="10"/>
      <c r="P31" s="60">
        <f t="shared" si="13"/>
        <v>0.0005498179384594271</v>
      </c>
      <c r="Q31" s="60">
        <f t="shared" si="14"/>
        <v>0.000279528987870201</v>
      </c>
      <c r="R31" s="60">
        <f t="shared" si="15"/>
        <v>-38.23345409647163</v>
      </c>
      <c r="S31" s="60">
        <f t="shared" si="16"/>
        <v>7.631946903789354</v>
      </c>
      <c r="T31" s="60">
        <f t="shared" si="17"/>
        <v>-0.6199790759026239</v>
      </c>
      <c r="U31" s="60">
        <f t="shared" si="18"/>
        <v>-0.839793708806672</v>
      </c>
      <c r="V31" s="60">
        <f t="shared" si="19"/>
        <v>-149.1039959912989</v>
      </c>
      <c r="W31" s="60">
        <f t="shared" si="20"/>
        <v>-7.542841578712977</v>
      </c>
      <c r="X31" s="60">
        <f t="shared" si="21"/>
        <v>-5.2715181479216</v>
      </c>
      <c r="Y31" s="60">
        <f t="shared" si="22"/>
        <v>-0.5943338029951567</v>
      </c>
      <c r="Z31" s="60">
        <f t="shared" si="23"/>
        <v>-0.33626001979743303</v>
      </c>
      <c r="AA31" s="60">
        <f t="shared" si="24"/>
        <v>-2.169812940967591</v>
      </c>
      <c r="AB31" s="60">
        <f t="shared" si="25"/>
        <v>-3297.2017114827286</v>
      </c>
    </row>
    <row r="32" spans="1:28" ht="12.75">
      <c r="A32" s="12" t="s">
        <v>82</v>
      </c>
      <c r="B32" s="1">
        <f>'DATOS MENSUALES'!F654</f>
        <v>2.31999999536</v>
      </c>
      <c r="C32" s="1">
        <f>'DATOS MENSUALES'!F655</f>
        <v>4.97999999004</v>
      </c>
      <c r="D32" s="1">
        <f>'DATOS MENSUALES'!F656</f>
        <v>3.17000000634</v>
      </c>
      <c r="E32" s="1">
        <f>'DATOS MENSUALES'!F657</f>
        <v>5.42</v>
      </c>
      <c r="F32" s="1">
        <f>'DATOS MENSUALES'!F658</f>
        <v>8.12</v>
      </c>
      <c r="G32" s="1">
        <f>'DATOS MENSUALES'!F659</f>
        <v>6.019999993979999</v>
      </c>
      <c r="H32" s="1">
        <f>'DATOS MENSUALES'!F660</f>
        <v>3.0100000030100005</v>
      </c>
      <c r="I32" s="1">
        <f>'DATOS MENSUALES'!F661</f>
        <v>3.42000000342</v>
      </c>
      <c r="J32" s="1">
        <f>'DATOS MENSUALES'!F662</f>
        <v>2.5399999974600003</v>
      </c>
      <c r="K32" s="1">
        <f>'DATOS MENSUALES'!F663</f>
        <v>2.5399999974599994</v>
      </c>
      <c r="L32" s="1">
        <f>'DATOS MENSUALES'!F664</f>
        <v>2.45</v>
      </c>
      <c r="M32" s="1">
        <f>'DATOS MENSUALES'!F665</f>
        <v>2.3700000023700003</v>
      </c>
      <c r="N32" s="1">
        <f t="shared" si="11"/>
        <v>46.35999998944</v>
      </c>
      <c r="O32" s="10"/>
      <c r="P32" s="60">
        <f t="shared" si="13"/>
        <v>-2.0877139024450626</v>
      </c>
      <c r="Q32" s="60">
        <f t="shared" si="14"/>
        <v>0.0006224991355735499</v>
      </c>
      <c r="R32" s="60">
        <f t="shared" si="15"/>
        <v>-127.93615499477393</v>
      </c>
      <c r="S32" s="60">
        <f t="shared" si="16"/>
        <v>-73.62084659717434</v>
      </c>
      <c r="T32" s="60">
        <f t="shared" si="17"/>
        <v>0.9624043219995075</v>
      </c>
      <c r="U32" s="60">
        <f t="shared" si="18"/>
        <v>-7.9217947335281895</v>
      </c>
      <c r="V32" s="60">
        <f t="shared" si="19"/>
        <v>-220.64365445716</v>
      </c>
      <c r="W32" s="60">
        <f t="shared" si="20"/>
        <v>-129.64286364742208</v>
      </c>
      <c r="X32" s="60">
        <f t="shared" si="21"/>
        <v>-12.17310494083867</v>
      </c>
      <c r="Y32" s="60">
        <f t="shared" si="22"/>
        <v>-0.8594593836165311</v>
      </c>
      <c r="Z32" s="60">
        <f t="shared" si="23"/>
        <v>-0.44837272389083466</v>
      </c>
      <c r="AA32" s="60">
        <f t="shared" si="24"/>
        <v>-1.9748395810999573</v>
      </c>
      <c r="AB32" s="60">
        <f t="shared" si="25"/>
        <v>-21493.8706172566</v>
      </c>
    </row>
    <row r="33" spans="1:28" ht="12.75">
      <c r="A33" s="12" t="s">
        <v>83</v>
      </c>
      <c r="B33" s="1">
        <f>'DATOS MENSUALES'!F666</f>
        <v>2.0400000020399998</v>
      </c>
      <c r="C33" s="1">
        <f>'DATOS MENSUALES'!F667</f>
        <v>2.0699999979299997</v>
      </c>
      <c r="D33" s="1">
        <f>'DATOS MENSUALES'!F668</f>
        <v>4.54</v>
      </c>
      <c r="E33" s="1">
        <f>'DATOS MENSUALES'!F669</f>
        <v>18.69000001869</v>
      </c>
      <c r="F33" s="1">
        <f>'DATOS MENSUALES'!F670</f>
        <v>10.53</v>
      </c>
      <c r="G33" s="1">
        <f>'DATOS MENSUALES'!F671</f>
        <v>7.76000000776</v>
      </c>
      <c r="H33" s="1">
        <f>'DATOS MENSUALES'!F672</f>
        <v>14.150000028299997</v>
      </c>
      <c r="I33" s="1">
        <f>'DATOS MENSUALES'!F673</f>
        <v>10.5</v>
      </c>
      <c r="J33" s="1">
        <f>'DATOS MENSUALES'!F674</f>
        <v>3.3500000033500004</v>
      </c>
      <c r="K33" s="1">
        <f>'DATOS MENSUALES'!F675</f>
        <v>2.35999999764</v>
      </c>
      <c r="L33" s="1">
        <f>'DATOS MENSUALES'!F676</f>
        <v>2.57000000257</v>
      </c>
      <c r="M33" s="1">
        <f>'DATOS MENSUALES'!F677</f>
        <v>3.2699999934600004</v>
      </c>
      <c r="N33" s="1">
        <f t="shared" si="11"/>
        <v>81.83000005174002</v>
      </c>
      <c r="O33" s="10"/>
      <c r="P33" s="60">
        <f t="shared" si="13"/>
        <v>-3.782393275807574</v>
      </c>
      <c r="Q33" s="60">
        <f t="shared" si="14"/>
        <v>-22.536058475149783</v>
      </c>
      <c r="R33" s="60">
        <f t="shared" si="15"/>
        <v>-49.38425452250825</v>
      </c>
      <c r="S33" s="60">
        <f t="shared" si="16"/>
        <v>748.327962698057</v>
      </c>
      <c r="T33" s="60">
        <f t="shared" si="17"/>
        <v>39.21070475230552</v>
      </c>
      <c r="U33" s="60">
        <f t="shared" si="18"/>
        <v>-0.016283064658521813</v>
      </c>
      <c r="V33" s="60">
        <f t="shared" si="19"/>
        <v>132.44103207244495</v>
      </c>
      <c r="W33" s="60">
        <f t="shared" si="20"/>
        <v>8.228291628444236</v>
      </c>
      <c r="X33" s="60">
        <f t="shared" si="21"/>
        <v>-3.3105113069236207</v>
      </c>
      <c r="Y33" s="60">
        <f t="shared" si="22"/>
        <v>-1.4458457043025859</v>
      </c>
      <c r="Z33" s="60">
        <f t="shared" si="23"/>
        <v>-0.268816436736266</v>
      </c>
      <c r="AA33" s="60">
        <f t="shared" si="24"/>
        <v>-0.044593621248273846</v>
      </c>
      <c r="AB33" s="60">
        <f t="shared" si="25"/>
        <v>450.5392193987513</v>
      </c>
    </row>
    <row r="34" spans="1:28" s="24" customFormat="1" ht="12.75">
      <c r="A34" s="21" t="s">
        <v>84</v>
      </c>
      <c r="B34" s="22">
        <f>'DATOS MENSUALES'!F678</f>
        <v>2.8600000028599997</v>
      </c>
      <c r="C34" s="22">
        <f>'DATOS MENSUALES'!F679</f>
        <v>3.47</v>
      </c>
      <c r="D34" s="22">
        <f>'DATOS MENSUALES'!F680</f>
        <v>9.439999990559999</v>
      </c>
      <c r="E34" s="22">
        <f>'DATOS MENSUALES'!F681</f>
        <v>20.91</v>
      </c>
      <c r="F34" s="22">
        <f>'DATOS MENSUALES'!F682</f>
        <v>6.73999999326</v>
      </c>
      <c r="G34" s="22">
        <f>'DATOS MENSUALES'!F683</f>
        <v>4.28</v>
      </c>
      <c r="H34" s="22">
        <f>'DATOS MENSUALES'!F684</f>
        <v>3.39</v>
      </c>
      <c r="I34" s="22">
        <f>'DATOS MENSUALES'!F685</f>
        <v>3.47</v>
      </c>
      <c r="J34" s="22">
        <f>'DATOS MENSUALES'!F686</f>
        <v>4.01999999598</v>
      </c>
      <c r="K34" s="22">
        <f>'DATOS MENSUALES'!F687</f>
        <v>2.62999999737</v>
      </c>
      <c r="L34" s="22">
        <f>'DATOS MENSUALES'!F688</f>
        <v>2.40999999759</v>
      </c>
      <c r="M34" s="22">
        <f>'DATOS MENSUALES'!F689</f>
        <v>2.1399999978600004</v>
      </c>
      <c r="N34" s="22">
        <f t="shared" si="11"/>
        <v>65.75999997548</v>
      </c>
      <c r="O34" s="23"/>
      <c r="P34" s="60">
        <f t="shared" si="13"/>
        <v>-0.4020729652788252</v>
      </c>
      <c r="Q34" s="60">
        <f t="shared" si="14"/>
        <v>-2.891298218426151</v>
      </c>
      <c r="R34" s="60">
        <f t="shared" si="15"/>
        <v>1.8661088349939872</v>
      </c>
      <c r="S34" s="60">
        <f t="shared" si="16"/>
        <v>1442.4550431383893</v>
      </c>
      <c r="T34" s="60">
        <f t="shared" si="17"/>
        <v>-0.060556002498301696</v>
      </c>
      <c r="U34" s="60">
        <f t="shared" si="18"/>
        <v>-52.03973113606234</v>
      </c>
      <c r="V34" s="60">
        <f t="shared" si="19"/>
        <v>-181.58036848126815</v>
      </c>
      <c r="W34" s="60">
        <f t="shared" si="20"/>
        <v>-125.83840582881551</v>
      </c>
      <c r="X34" s="60">
        <f t="shared" si="21"/>
        <v>-0.5521442225055304</v>
      </c>
      <c r="Y34" s="60">
        <f t="shared" si="22"/>
        <v>-0.6377643001713709</v>
      </c>
      <c r="Z34" s="60">
        <f t="shared" si="23"/>
        <v>-0.522408207840606</v>
      </c>
      <c r="AA34" s="60">
        <f t="shared" si="24"/>
        <v>-3.2722153034394945</v>
      </c>
      <c r="AB34" s="60">
        <f t="shared" si="25"/>
        <v>-593.5185295374072</v>
      </c>
    </row>
    <row r="35" spans="1:28" s="24" customFormat="1" ht="12.75">
      <c r="A35" s="21" t="s">
        <v>85</v>
      </c>
      <c r="B35" s="22">
        <f>'DATOS MENSUALES'!F690</f>
        <v>2.49000000249</v>
      </c>
      <c r="C35" s="22">
        <f>'DATOS MENSUALES'!F691</f>
        <v>11.1000000111</v>
      </c>
      <c r="D35" s="22">
        <f>'DATOS MENSUALES'!F692</f>
        <v>50.94</v>
      </c>
      <c r="E35" s="22">
        <f>'DATOS MENSUALES'!F693</f>
        <v>29.04999997095</v>
      </c>
      <c r="F35" s="22">
        <f>'DATOS MENSUALES'!F694</f>
        <v>7.090000014179999</v>
      </c>
      <c r="G35" s="22">
        <f>'DATOS MENSUALES'!F695</f>
        <v>4.670000004669999</v>
      </c>
      <c r="H35" s="22">
        <f>'DATOS MENSUALES'!F696</f>
        <v>6.1100000122199996</v>
      </c>
      <c r="I35" s="22">
        <f>'DATOS MENSUALES'!F697</f>
        <v>8.22000000822</v>
      </c>
      <c r="J35" s="22">
        <f>'DATOS MENSUALES'!F698</f>
        <v>5.91999999408</v>
      </c>
      <c r="K35" s="22">
        <f>'DATOS MENSUALES'!F699</f>
        <v>2.9600000029599998</v>
      </c>
      <c r="L35" s="22">
        <f>'DATOS MENSUALES'!F700</f>
        <v>2.4099999975899995</v>
      </c>
      <c r="M35" s="22">
        <f>'DATOS MENSUALES'!F701</f>
        <v>1.54</v>
      </c>
      <c r="N35" s="22">
        <f t="shared" si="11"/>
        <v>132.50000001845999</v>
      </c>
      <c r="O35" s="23"/>
      <c r="P35" s="60">
        <f t="shared" si="13"/>
        <v>-1.3605350245588612</v>
      </c>
      <c r="Q35" s="60">
        <f t="shared" si="14"/>
        <v>238.94949476550173</v>
      </c>
      <c r="R35" s="60">
        <f t="shared" si="15"/>
        <v>78025.0148502649</v>
      </c>
      <c r="S35" s="60">
        <f t="shared" si="16"/>
        <v>7345.3322717351075</v>
      </c>
      <c r="T35" s="60">
        <f t="shared" si="17"/>
        <v>-7.781232643392943E-05</v>
      </c>
      <c r="U35" s="60">
        <f t="shared" si="18"/>
        <v>-37.37567048044621</v>
      </c>
      <c r="V35" s="60">
        <f t="shared" si="19"/>
        <v>-25.482061408671807</v>
      </c>
      <c r="W35" s="60">
        <f t="shared" si="20"/>
        <v>-0.017811037923118746</v>
      </c>
      <c r="X35" s="60">
        <f t="shared" si="21"/>
        <v>1.2583666049791167</v>
      </c>
      <c r="Y35" s="60">
        <f t="shared" si="22"/>
        <v>-0.1495261687954041</v>
      </c>
      <c r="Z35" s="60">
        <f t="shared" si="23"/>
        <v>-0.5224082078406068</v>
      </c>
      <c r="AA35" s="60">
        <f t="shared" si="24"/>
        <v>-9.058949012928881</v>
      </c>
      <c r="AB35" s="60">
        <f t="shared" si="25"/>
        <v>198524.16479891993</v>
      </c>
    </row>
    <row r="36" spans="1:28" s="24" customFormat="1" ht="12.75">
      <c r="A36" s="21" t="s">
        <v>86</v>
      </c>
      <c r="B36" s="22">
        <f>'DATOS MENSUALES'!F702</f>
        <v>1.60999999839</v>
      </c>
      <c r="C36" s="22">
        <f>'DATOS MENSUALES'!F703</f>
        <v>1.6399999983600002</v>
      </c>
      <c r="D36" s="22">
        <f>'DATOS MENSUALES'!F704</f>
        <v>1.79</v>
      </c>
      <c r="E36" s="22">
        <f>'DATOS MENSUALES'!F705</f>
        <v>2.2100000022099997</v>
      </c>
      <c r="F36" s="22">
        <f>'DATOS MENSUALES'!F706</f>
        <v>2.6000000052</v>
      </c>
      <c r="G36" s="22">
        <f>'DATOS MENSUALES'!F707</f>
        <v>4.93</v>
      </c>
      <c r="H36" s="22">
        <f>'DATOS MENSUALES'!F708</f>
        <v>6.17</v>
      </c>
      <c r="I36" s="22">
        <f>'DATOS MENSUALES'!F709</f>
        <v>7.13</v>
      </c>
      <c r="J36" s="22">
        <f>'DATOS MENSUALES'!F710</f>
        <v>4.480000004480001</v>
      </c>
      <c r="K36" s="22">
        <f>'DATOS MENSUALES'!F711</f>
        <v>2.9900000029900005</v>
      </c>
      <c r="L36" s="22">
        <f>'DATOS MENSUALES'!F712</f>
        <v>2.84000000284</v>
      </c>
      <c r="M36" s="22">
        <f>'DATOS MENSUALES'!F713</f>
        <v>2.7700000027699994</v>
      </c>
      <c r="N36" s="22">
        <f t="shared" si="11"/>
        <v>41.16000001724</v>
      </c>
      <c r="O36" s="23"/>
      <c r="P36" s="60">
        <f t="shared" si="13"/>
        <v>-7.857774343467257</v>
      </c>
      <c r="Q36" s="60">
        <f t="shared" si="14"/>
        <v>-34.474582790195775</v>
      </c>
      <c r="R36" s="60">
        <f t="shared" si="15"/>
        <v>-264.4666414289155</v>
      </c>
      <c r="S36" s="60">
        <f t="shared" si="16"/>
        <v>-405.4135822456841</v>
      </c>
      <c r="T36" s="60">
        <f t="shared" si="17"/>
        <v>-93.12552081669973</v>
      </c>
      <c r="U36" s="60">
        <f t="shared" si="18"/>
        <v>-29.316735303153575</v>
      </c>
      <c r="V36" s="60">
        <f t="shared" si="19"/>
        <v>-23.954927956530646</v>
      </c>
      <c r="W36" s="60">
        <f t="shared" si="20"/>
        <v>-2.466689036880734</v>
      </c>
      <c r="X36" s="60">
        <f t="shared" si="21"/>
        <v>-0.04680569736071919</v>
      </c>
      <c r="Y36" s="60">
        <f t="shared" si="22"/>
        <v>-0.1255778081839096</v>
      </c>
      <c r="Z36" s="60">
        <f t="shared" si="23"/>
        <v>-0.052896799824826576</v>
      </c>
      <c r="AA36" s="60">
        <f t="shared" si="24"/>
        <v>-0.6241832565044766</v>
      </c>
      <c r="AB36" s="60">
        <f t="shared" si="25"/>
        <v>-35949.56675671433</v>
      </c>
    </row>
    <row r="37" spans="1:28" s="24" customFormat="1" ht="12.75">
      <c r="A37" s="21" t="s">
        <v>87</v>
      </c>
      <c r="B37" s="22">
        <f>'DATOS MENSUALES'!F714</f>
        <v>2.95</v>
      </c>
      <c r="C37" s="22">
        <f>'DATOS MENSUALES'!F715</f>
        <v>2.5499999949</v>
      </c>
      <c r="D37" s="22">
        <f>'DATOS MENSUALES'!F716</f>
        <v>4.21999999578</v>
      </c>
      <c r="E37" s="22">
        <f>'DATOS MENSUALES'!F717</f>
        <v>4.199999995800001</v>
      </c>
      <c r="F37" s="22">
        <f>'DATOS MENSUALES'!F718</f>
        <v>3.5299999964699995</v>
      </c>
      <c r="G37" s="22">
        <f>'DATOS MENSUALES'!F719</f>
        <v>3.7300000037300003</v>
      </c>
      <c r="H37" s="22">
        <f>'DATOS MENSUALES'!F720</f>
        <v>10.87000001087</v>
      </c>
      <c r="I37" s="22">
        <f>'DATOS MENSUALES'!F721</f>
        <v>8.71000000871</v>
      </c>
      <c r="J37" s="22">
        <f>'DATOS MENSUALES'!F722</f>
        <v>4.07000000814</v>
      </c>
      <c r="K37" s="22">
        <f>'DATOS MENSUALES'!F723</f>
        <v>3.50999999649</v>
      </c>
      <c r="L37" s="22">
        <f>'DATOS MENSUALES'!F724</f>
        <v>5.1699999948299995</v>
      </c>
      <c r="M37" s="22">
        <f>'DATOS MENSUALES'!F725</f>
        <v>4.32999999567</v>
      </c>
      <c r="N37" s="22">
        <f t="shared" si="11"/>
        <v>57.84000000139</v>
      </c>
      <c r="O37" s="23"/>
      <c r="P37" s="60">
        <f t="shared" si="13"/>
        <v>-0.2721947027109365</v>
      </c>
      <c r="Q37" s="60">
        <f t="shared" si="14"/>
        <v>-12.888869693616572</v>
      </c>
      <c r="R37" s="60">
        <f t="shared" si="15"/>
        <v>-63.46610707553721</v>
      </c>
      <c r="S37" s="60">
        <f t="shared" si="16"/>
        <v>-158.44175520732077</v>
      </c>
      <c r="T37" s="60">
        <f t="shared" si="17"/>
        <v>-46.76075528795844</v>
      </c>
      <c r="U37" s="60">
        <f t="shared" si="18"/>
        <v>-78.5931350922179</v>
      </c>
      <c r="V37" s="60">
        <f t="shared" si="19"/>
        <v>6.001853633698074</v>
      </c>
      <c r="W37" s="60">
        <f t="shared" si="20"/>
        <v>0.011984803388288985</v>
      </c>
      <c r="X37" s="60">
        <f t="shared" si="21"/>
        <v>-0.4572174464321652</v>
      </c>
      <c r="Y37" s="60">
        <f t="shared" si="22"/>
        <v>7.111967967257134E-06</v>
      </c>
      <c r="Z37" s="60">
        <f t="shared" si="23"/>
        <v>7.467649656260427</v>
      </c>
      <c r="AA37" s="60">
        <f t="shared" si="24"/>
        <v>0.35097642281703956</v>
      </c>
      <c r="AB37" s="60">
        <f t="shared" si="25"/>
        <v>-4349.781863908677</v>
      </c>
    </row>
    <row r="38" spans="1:28" s="24" customFormat="1" ht="12.75">
      <c r="A38" s="21" t="s">
        <v>88</v>
      </c>
      <c r="B38" s="22">
        <f>'DATOS MENSUALES'!F726</f>
        <v>4.78999999521</v>
      </c>
      <c r="C38" s="22">
        <f>'DATOS MENSUALES'!F727</f>
        <v>7.1999999928000005</v>
      </c>
      <c r="D38" s="22">
        <f>'DATOS MENSUALES'!F728</f>
        <v>11.1499999777</v>
      </c>
      <c r="E38" s="22">
        <f>'DATOS MENSUALES'!F729</f>
        <v>27.899999972099998</v>
      </c>
      <c r="F38" s="22">
        <f>'DATOS MENSUALES'!F730</f>
        <v>15.15000001515</v>
      </c>
      <c r="G38" s="22">
        <f>'DATOS MENSUALES'!F731</f>
        <v>17.28999996542</v>
      </c>
      <c r="H38" s="22">
        <f>'DATOS MENSUALES'!F732</f>
        <v>5.34</v>
      </c>
      <c r="I38" s="22">
        <f>'DATOS MENSUALES'!F733</f>
        <v>3.27</v>
      </c>
      <c r="J38" s="22">
        <f>'DATOS MENSUALES'!F734</f>
        <v>2.79</v>
      </c>
      <c r="K38" s="22">
        <f>'DATOS MENSUALES'!F735</f>
        <v>2.81</v>
      </c>
      <c r="L38" s="22">
        <f>'DATOS MENSUALES'!F736</f>
        <v>2.94</v>
      </c>
      <c r="M38" s="22">
        <f>'DATOS MENSUALES'!F737</f>
        <v>3.19000000638</v>
      </c>
      <c r="N38" s="22">
        <f t="shared" si="11"/>
        <v>103.81999992476001</v>
      </c>
      <c r="O38" s="23"/>
      <c r="P38" s="60">
        <f t="shared" si="13"/>
        <v>1.693342002854754</v>
      </c>
      <c r="Q38" s="60">
        <f t="shared" si="14"/>
        <v>12.252653973011245</v>
      </c>
      <c r="R38" s="60">
        <f t="shared" si="15"/>
        <v>25.44211533139228</v>
      </c>
      <c r="S38" s="60">
        <f t="shared" si="16"/>
        <v>6117.287870870388</v>
      </c>
      <c r="T38" s="60">
        <f t="shared" si="17"/>
        <v>515.3302747551279</v>
      </c>
      <c r="U38" s="60">
        <f t="shared" si="18"/>
        <v>798.2847707862355</v>
      </c>
      <c r="V38" s="60">
        <f t="shared" si="19"/>
        <v>-51.17606340356037</v>
      </c>
      <c r="W38" s="60">
        <f t="shared" si="20"/>
        <v>-141.5147420004738</v>
      </c>
      <c r="X38" s="60">
        <f t="shared" si="21"/>
        <v>-8.619974974971166</v>
      </c>
      <c r="Y38" s="60">
        <f t="shared" si="22"/>
        <v>-0.3155002832355493</v>
      </c>
      <c r="Z38" s="60">
        <f t="shared" si="23"/>
        <v>-0.020884256677648913</v>
      </c>
      <c r="AA38" s="60">
        <f t="shared" si="24"/>
        <v>-0.08209472746871488</v>
      </c>
      <c r="AB38" s="60">
        <f t="shared" si="25"/>
        <v>26082.215278245123</v>
      </c>
    </row>
    <row r="39" spans="1:28" s="24" customFormat="1" ht="12.75">
      <c r="A39" s="21" t="s">
        <v>89</v>
      </c>
      <c r="B39" s="22">
        <f>'DATOS MENSUALES'!F738</f>
        <v>3.4299999931399996</v>
      </c>
      <c r="C39" s="22">
        <f>'DATOS MENSUALES'!F739</f>
        <v>3.4299999965700003</v>
      </c>
      <c r="D39" s="22">
        <f>'DATOS MENSUALES'!F740</f>
        <v>3.6000000072000007</v>
      </c>
      <c r="E39" s="22">
        <f>'DATOS MENSUALES'!F741</f>
        <v>4.150000004150001</v>
      </c>
      <c r="F39" s="22">
        <f>'DATOS MENSUALES'!F742</f>
        <v>3.4899999930199996</v>
      </c>
      <c r="G39" s="22">
        <f>'DATOS MENSUALES'!F743</f>
        <v>5.1299999948699995</v>
      </c>
      <c r="H39" s="22">
        <f>'DATOS MENSUALES'!F744</f>
        <v>5.90999998818</v>
      </c>
      <c r="I39" s="22">
        <f>'DATOS MENSUALES'!F745</f>
        <v>5.83</v>
      </c>
      <c r="J39" s="22">
        <f>'DATOS MENSUALES'!F746</f>
        <v>5.42999999457</v>
      </c>
      <c r="K39" s="22">
        <f>'DATOS MENSUALES'!F747</f>
        <v>3.3900000033900004</v>
      </c>
      <c r="L39" s="22">
        <f>'DATOS MENSUALES'!F748</f>
        <v>3.1999999967999995</v>
      </c>
      <c r="M39" s="22">
        <f>'DATOS MENSUALES'!F749</f>
        <v>3.0599999908199997</v>
      </c>
      <c r="N39" s="22">
        <f t="shared" si="11"/>
        <v>50.049999962710004</v>
      </c>
      <c r="O39" s="23"/>
      <c r="P39" s="60">
        <f t="shared" si="13"/>
        <v>-0.004748148679465115</v>
      </c>
      <c r="Q39" s="60">
        <f t="shared" si="14"/>
        <v>-3.1417438730620377</v>
      </c>
      <c r="R39" s="60">
        <f t="shared" si="15"/>
        <v>-97.89863396107724</v>
      </c>
      <c r="S39" s="60">
        <f t="shared" si="16"/>
        <v>-162.8745510050419</v>
      </c>
      <c r="T39" s="60">
        <f t="shared" si="17"/>
        <v>-48.335639373410004</v>
      </c>
      <c r="U39" s="60">
        <f t="shared" si="18"/>
        <v>-23.97410978897045</v>
      </c>
      <c r="V39" s="60">
        <f t="shared" si="19"/>
        <v>-31.03884797549637</v>
      </c>
      <c r="W39" s="60">
        <f t="shared" si="20"/>
        <v>-18.633944199225162</v>
      </c>
      <c r="X39" s="60">
        <f t="shared" si="21"/>
        <v>0.20497760006109303</v>
      </c>
      <c r="Y39" s="60">
        <f t="shared" si="22"/>
        <v>-0.001023254762524077</v>
      </c>
      <c r="Z39" s="60">
        <f t="shared" si="23"/>
        <v>-3.6413312447891328E-06</v>
      </c>
      <c r="AA39" s="60">
        <f t="shared" si="24"/>
        <v>-0.1799940473028739</v>
      </c>
      <c r="AB39" s="60">
        <f t="shared" si="25"/>
        <v>-14021.660863334335</v>
      </c>
    </row>
    <row r="40" spans="1:28" s="24" customFormat="1" ht="12.75">
      <c r="A40" s="21" t="s">
        <v>90</v>
      </c>
      <c r="B40" s="22">
        <f>'DATOS MENSUALES'!F750</f>
        <v>4.07000000407</v>
      </c>
      <c r="C40" s="22">
        <f>'DATOS MENSUALES'!F751</f>
        <v>6.42999998714</v>
      </c>
      <c r="D40" s="22">
        <f>'DATOS MENSUALES'!F752</f>
        <v>8.949999991050001</v>
      </c>
      <c r="E40" s="22">
        <f>'DATOS MENSUALES'!F753</f>
        <v>21.109999978890002</v>
      </c>
      <c r="F40" s="22">
        <f>'DATOS MENSUALES'!F754</f>
        <v>7.42000000742</v>
      </c>
      <c r="G40" s="22">
        <f>'DATOS MENSUALES'!F755</f>
        <v>8.33</v>
      </c>
      <c r="H40" s="22">
        <f>'DATOS MENSUALES'!F756</f>
        <v>6.67</v>
      </c>
      <c r="I40" s="22">
        <f>'DATOS MENSUALES'!F757</f>
        <v>7.8400000078400005</v>
      </c>
      <c r="J40" s="22">
        <f>'DATOS MENSUALES'!F758</f>
        <v>3.1900000063800005</v>
      </c>
      <c r="K40" s="22">
        <f>'DATOS MENSUALES'!F759</f>
        <v>2.91</v>
      </c>
      <c r="L40" s="22">
        <f>'DATOS MENSUALES'!F760</f>
        <v>2.7499999972499998</v>
      </c>
      <c r="M40" s="22">
        <f>'DATOS MENSUALES'!F761</f>
        <v>2.84999999715</v>
      </c>
      <c r="N40" s="22">
        <f t="shared" si="11"/>
        <v>82.51999997719</v>
      </c>
      <c r="O40" s="23"/>
      <c r="P40" s="60">
        <f t="shared" si="13"/>
        <v>0.1051026483149319</v>
      </c>
      <c r="Q40" s="60">
        <f t="shared" si="14"/>
        <v>3.6195246981686866</v>
      </c>
      <c r="R40" s="60">
        <f t="shared" si="15"/>
        <v>0.4071224816395364</v>
      </c>
      <c r="S40" s="60">
        <f t="shared" si="16"/>
        <v>1520.4172510142882</v>
      </c>
      <c r="T40" s="60">
        <f t="shared" si="17"/>
        <v>0.023716019788503462</v>
      </c>
      <c r="U40" s="60">
        <f t="shared" si="18"/>
        <v>0.031716077600545296</v>
      </c>
      <c r="V40" s="60">
        <f t="shared" si="19"/>
        <v>-13.527074751020388</v>
      </c>
      <c r="W40" s="60">
        <f t="shared" si="20"/>
        <v>-0.26356439186715347</v>
      </c>
      <c r="X40" s="60">
        <f t="shared" si="21"/>
        <v>-4.495267043618056</v>
      </c>
      <c r="Y40" s="60">
        <f t="shared" si="22"/>
        <v>-0.19588933682841914</v>
      </c>
      <c r="Z40" s="60">
        <f t="shared" si="23"/>
        <v>-0.10079432348630632</v>
      </c>
      <c r="AA40" s="60">
        <f t="shared" si="24"/>
        <v>-0.46479169399343884</v>
      </c>
      <c r="AB40" s="60">
        <f t="shared" si="25"/>
        <v>583.4710060246871</v>
      </c>
    </row>
    <row r="41" spans="1:28" s="24" customFormat="1" ht="12.75">
      <c r="A41" s="21" t="s">
        <v>91</v>
      </c>
      <c r="B41" s="22">
        <f>'DATOS MENSUALES'!F762</f>
        <v>3.65999999268</v>
      </c>
      <c r="C41" s="22">
        <f>'DATOS MENSUALES'!F763</f>
        <v>5.7</v>
      </c>
      <c r="D41" s="22">
        <f>'DATOS MENSUALES'!F764</f>
        <v>9</v>
      </c>
      <c r="E41" s="22">
        <f>'DATOS MENSUALES'!F765</f>
        <v>9.269999981460002</v>
      </c>
      <c r="F41" s="22">
        <f>'DATOS MENSUALES'!F766</f>
        <v>7.46</v>
      </c>
      <c r="G41" s="22">
        <f>'DATOS MENSUALES'!F767</f>
        <v>9.34</v>
      </c>
      <c r="H41" s="22">
        <f>'DATOS MENSUALES'!F768</f>
        <v>9.64000000964</v>
      </c>
      <c r="I41" s="22">
        <f>'DATOS MENSUALES'!F769</f>
        <v>10.12</v>
      </c>
      <c r="J41" s="22">
        <f>'DATOS MENSUALES'!F770</f>
        <v>4.27000000427</v>
      </c>
      <c r="K41" s="22">
        <f>'DATOS MENSUALES'!F771</f>
        <v>2.97</v>
      </c>
      <c r="L41" s="22">
        <f>'DATOS MENSUALES'!F772</f>
        <v>2.77999999722</v>
      </c>
      <c r="M41" s="22">
        <f>'DATOS MENSUALES'!F773</f>
        <v>2.68999999731</v>
      </c>
      <c r="N41" s="22">
        <f t="shared" si="11"/>
        <v>76.89999998258</v>
      </c>
      <c r="O41" s="23"/>
      <c r="P41" s="60">
        <f t="shared" si="13"/>
        <v>0.00023744195467090246</v>
      </c>
      <c r="Q41" s="60">
        <f t="shared" si="14"/>
        <v>0.5224082066767897</v>
      </c>
      <c r="R41" s="60">
        <f t="shared" si="15"/>
        <v>0.4952025038922518</v>
      </c>
      <c r="S41" s="60">
        <f t="shared" si="16"/>
        <v>-0.03970551815463924</v>
      </c>
      <c r="T41" s="60">
        <f t="shared" si="17"/>
        <v>0.035064580225373926</v>
      </c>
      <c r="U41" s="60">
        <f t="shared" si="18"/>
        <v>2.3343154344380177</v>
      </c>
      <c r="V41" s="60">
        <f t="shared" si="19"/>
        <v>0.20258024013843168</v>
      </c>
      <c r="W41" s="60">
        <f t="shared" si="20"/>
        <v>4.401640410380709</v>
      </c>
      <c r="X41" s="60">
        <f t="shared" si="21"/>
        <v>-0.18556813552867216</v>
      </c>
      <c r="Y41" s="60">
        <f t="shared" si="22"/>
        <v>-0.14123292280454108</v>
      </c>
      <c r="Z41" s="60">
        <f t="shared" si="23"/>
        <v>-0.0825314061335092</v>
      </c>
      <c r="AA41" s="60">
        <f t="shared" si="24"/>
        <v>-0.8163920740779593</v>
      </c>
      <c r="AB41" s="60">
        <f t="shared" si="25"/>
        <v>20.48431924389225</v>
      </c>
    </row>
    <row r="42" spans="1:28" s="24" customFormat="1" ht="12.75">
      <c r="A42" s="21" t="s">
        <v>92</v>
      </c>
      <c r="B42" s="22">
        <f>'DATOS MENSUALES'!F774</f>
        <v>2.8799999971199997</v>
      </c>
      <c r="C42" s="22">
        <f>'DATOS MENSUALES'!F775</f>
        <v>3.3599999966400005</v>
      </c>
      <c r="D42" s="22">
        <f>'DATOS MENSUALES'!F776</f>
        <v>3.4600000069199996</v>
      </c>
      <c r="E42" s="22">
        <f>'DATOS MENSUALES'!F777</f>
        <v>3.48</v>
      </c>
      <c r="F42" s="22">
        <f>'DATOS MENSUALES'!F778</f>
        <v>3.17999999046</v>
      </c>
      <c r="G42" s="22">
        <f>'DATOS MENSUALES'!F779</f>
        <v>4.88999999511</v>
      </c>
      <c r="H42" s="22">
        <f>'DATOS MENSUALES'!F780</f>
        <v>5.66</v>
      </c>
      <c r="I42" s="22">
        <f>'DATOS MENSUALES'!F781</f>
        <v>4.229999995769999</v>
      </c>
      <c r="J42" s="22">
        <f>'DATOS MENSUALES'!F782</f>
        <v>2.90999999709</v>
      </c>
      <c r="K42" s="22">
        <f>'DATOS MENSUALES'!F783</f>
        <v>2.57000000257</v>
      </c>
      <c r="L42" s="22">
        <f>'DATOS MENSUALES'!F784</f>
        <v>2.77</v>
      </c>
      <c r="M42" s="22">
        <f>'DATOS MENSUALES'!F785</f>
        <v>2.98</v>
      </c>
      <c r="N42" s="22">
        <f>SUM(B42:M42)</f>
        <v>42.369999981679996</v>
      </c>
      <c r="O42" s="23"/>
      <c r="P42" s="60">
        <f t="shared" si="13"/>
        <v>-0.37026521417185376</v>
      </c>
      <c r="Q42" s="60">
        <f t="shared" si="14"/>
        <v>-3.61408734705919</v>
      </c>
      <c r="R42" s="60">
        <f t="shared" si="15"/>
        <v>-107.09379250905937</v>
      </c>
      <c r="S42" s="60">
        <f t="shared" si="16"/>
        <v>-230.47649482427434</v>
      </c>
      <c r="T42" s="60">
        <f t="shared" si="17"/>
        <v>-61.755981462330396</v>
      </c>
      <c r="U42" s="60">
        <f t="shared" si="18"/>
        <v>-30.472528266939783</v>
      </c>
      <c r="V42" s="60">
        <f t="shared" si="19"/>
        <v>-39.05111365412662</v>
      </c>
      <c r="W42" s="60">
        <f t="shared" si="20"/>
        <v>-76.82816614011185</v>
      </c>
      <c r="X42" s="60">
        <f t="shared" si="21"/>
        <v>-7.193355874292381</v>
      </c>
      <c r="Y42" s="60">
        <f t="shared" si="22"/>
        <v>-0.7806428555494002</v>
      </c>
      <c r="Z42" s="60">
        <f t="shared" si="23"/>
        <v>-0.0883498128324174</v>
      </c>
      <c r="AA42" s="60">
        <f t="shared" si="24"/>
        <v>-0.267856381530232</v>
      </c>
      <c r="AB42" s="60">
        <f t="shared" si="25"/>
        <v>-32138.766588431507</v>
      </c>
    </row>
    <row r="43" spans="1:28" s="24" customFormat="1" ht="12.75">
      <c r="A43" s="21" t="s">
        <v>93</v>
      </c>
      <c r="B43" s="22">
        <f>'DATOS MENSUALES'!F786</f>
        <v>3.4599999965399997</v>
      </c>
      <c r="C43" s="22">
        <f>'DATOS MENSUALES'!F787</f>
        <v>4.55</v>
      </c>
      <c r="D43" s="22">
        <f>'DATOS MENSUALES'!F788</f>
        <v>5.04999999495</v>
      </c>
      <c r="E43" s="22">
        <f>'DATOS MENSUALES'!F789</f>
        <v>5.23000000523</v>
      </c>
      <c r="F43" s="22">
        <f>'DATOS MENSUALES'!F790</f>
        <v>3.96999999206</v>
      </c>
      <c r="G43" s="22">
        <f>'DATOS MENSUALES'!F791</f>
        <v>10.569999989429999</v>
      </c>
      <c r="H43" s="22">
        <f>'DATOS MENSUALES'!F792</f>
        <v>8.92999999107</v>
      </c>
      <c r="I43" s="22">
        <f>'DATOS MENSUALES'!F793</f>
        <v>5.33000000533</v>
      </c>
      <c r="J43" s="22">
        <f>'DATOS MENSUALES'!F794</f>
        <v>2.89</v>
      </c>
      <c r="K43" s="22">
        <f>'DATOS MENSUALES'!F795</f>
        <v>2.6799999946399997</v>
      </c>
      <c r="L43" s="22">
        <f>'DATOS MENSUALES'!F796</f>
        <v>2.84</v>
      </c>
      <c r="M43" s="22">
        <f>'DATOS MENSUALES'!F797</f>
        <v>3.5300000035299997</v>
      </c>
      <c r="N43" s="22">
        <f>SUM(B43:M43)</f>
        <v>59.02999997278</v>
      </c>
      <c r="O43" s="23"/>
      <c r="P43" s="60">
        <f t="shared" si="13"/>
        <v>-0.0026324693394130768</v>
      </c>
      <c r="Q43" s="60">
        <f t="shared" si="14"/>
        <v>-0.04092644092205735</v>
      </c>
      <c r="R43" s="60">
        <f t="shared" si="15"/>
        <v>-31.519943218498106</v>
      </c>
      <c r="S43" s="60">
        <f t="shared" si="16"/>
        <v>-84.09409645432527</v>
      </c>
      <c r="T43" s="60">
        <f t="shared" si="17"/>
        <v>-31.635217838177116</v>
      </c>
      <c r="U43" s="60">
        <f t="shared" si="18"/>
        <v>16.70925120745699</v>
      </c>
      <c r="V43" s="60">
        <f t="shared" si="19"/>
        <v>-0.001846937221449832</v>
      </c>
      <c r="W43" s="60">
        <f t="shared" si="20"/>
        <v>-31.290234482320734</v>
      </c>
      <c r="X43" s="60">
        <f t="shared" si="21"/>
        <v>-7.419263389591055</v>
      </c>
      <c r="Y43" s="60">
        <f t="shared" si="22"/>
        <v>-0.5329565240547421</v>
      </c>
      <c r="Z43" s="60">
        <f t="shared" si="23"/>
        <v>-0.05289680102541061</v>
      </c>
      <c r="AA43" s="60">
        <f t="shared" si="24"/>
        <v>-0.000847003529090801</v>
      </c>
      <c r="AB43" s="60">
        <f t="shared" si="25"/>
        <v>-3466.154728461056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170.16132844966606</v>
      </c>
      <c r="Q44" s="61">
        <f aca="true" t="shared" si="26" ref="Q44:AB44">SUM(Q18:Q43)</f>
        <v>676.702258311882</v>
      </c>
      <c r="R44" s="61">
        <f t="shared" si="26"/>
        <v>76991.54386428911</v>
      </c>
      <c r="S44" s="61">
        <f t="shared" si="26"/>
        <v>14635.711564230189</v>
      </c>
      <c r="T44" s="61">
        <f t="shared" si="26"/>
        <v>870.9450974490555</v>
      </c>
      <c r="U44" s="61">
        <f t="shared" si="26"/>
        <v>14859.565607023087</v>
      </c>
      <c r="V44" s="61">
        <f t="shared" si="26"/>
        <v>2178.2752978617423</v>
      </c>
      <c r="W44" s="61">
        <f t="shared" si="26"/>
        <v>3157.42953980592</v>
      </c>
      <c r="X44" s="61">
        <f t="shared" si="26"/>
        <v>803.8398558557028</v>
      </c>
      <c r="Y44" s="61">
        <f t="shared" si="26"/>
        <v>62.815157007621934</v>
      </c>
      <c r="Z44" s="61">
        <f t="shared" si="26"/>
        <v>107.18498120863582</v>
      </c>
      <c r="AA44" s="61">
        <f t="shared" si="26"/>
        <v>286.4190695751718</v>
      </c>
      <c r="AB44" s="61">
        <f t="shared" si="26"/>
        <v>149616.35061807983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200675 - Embalse de Las Vencias.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5.817878788531515</v>
      </c>
      <c r="C5" s="43">
        <f>'ANUAL (Acum. S.LARGA)'!C6</f>
        <v>8.659242424285608</v>
      </c>
      <c r="D5" s="43">
        <f>'ANUAL (Acum. S.LARGA)'!D6</f>
        <v>10.225909089711816</v>
      </c>
      <c r="E5" s="43">
        <f>'ANUAL (Acum. S.LARGA)'!E6</f>
        <v>13.193333334294696</v>
      </c>
      <c r="F5" s="43">
        <f>'ANUAL (Acum. S.LARGA)'!F6</f>
        <v>12.428787880706063</v>
      </c>
      <c r="G5" s="43">
        <f>'ANUAL (Acum. S.LARGA)'!G6</f>
        <v>12.891666668708634</v>
      </c>
      <c r="H5" s="43">
        <f>'ANUAL (Acum. S.LARGA)'!H6</f>
        <v>10.50984848749136</v>
      </c>
      <c r="I5" s="43">
        <f>'ANUAL (Acum. S.LARGA)'!I6</f>
        <v>9.416060606621516</v>
      </c>
      <c r="J5" s="43">
        <f>'ANUAL (Acum. S.LARGA)'!J6</f>
        <v>5.72075757716803</v>
      </c>
      <c r="K5" s="43">
        <f>'ANUAL (Acum. S.LARGA)'!K6</f>
        <v>4.0972727269390905</v>
      </c>
      <c r="L5" s="43">
        <f>'ANUAL (Acum. S.LARGA)'!L6</f>
        <v>4.30303030278621</v>
      </c>
      <c r="M5" s="43">
        <f>'ANUAL (Acum. S.LARGA)'!M6</f>
        <v>4.575000000256819</v>
      </c>
      <c r="N5" s="43">
        <f>'ANUAL (Acum. S.LARGA)'!N6</f>
        <v>101.83878788750135</v>
      </c>
    </row>
    <row r="6" spans="1:14" ht="12.75">
      <c r="A6" s="13" t="s">
        <v>111</v>
      </c>
      <c r="B6" s="43">
        <f>'ANUAL (Acum. S.CORTA)'!B6</f>
        <v>3.5980769217153843</v>
      </c>
      <c r="C6" s="43">
        <f>'ANUAL (Acum. S.CORTA)'!C6</f>
        <v>4.894615382961923</v>
      </c>
      <c r="D6" s="43">
        <f>'ANUAL (Acum. S.CORTA)'!D6</f>
        <v>8.20884615337923</v>
      </c>
      <c r="E6" s="43">
        <f>'ANUAL (Acum. S.CORTA)'!E6</f>
        <v>9.61115384131577</v>
      </c>
      <c r="F6" s="43">
        <f>'ANUAL (Acum. S.CORTA)'!F6</f>
        <v>7.132692305737692</v>
      </c>
      <c r="G6" s="43">
        <f>'ANUAL (Acum. S.CORTA)'!G6</f>
        <v>8.013461536018461</v>
      </c>
      <c r="H6" s="43">
        <f>'ANUAL (Acum. S.CORTA)'!H6</f>
        <v>9.052692310862305</v>
      </c>
      <c r="I6" s="43">
        <f>'ANUAL (Acum. S.CORTA)'!I6</f>
        <v>8.481153844234232</v>
      </c>
      <c r="J6" s="43">
        <f>'ANUAL (Acum. S.CORTA)'!J6</f>
        <v>4.840384617500769</v>
      </c>
      <c r="K6" s="43">
        <f>'ANUAL (Acum. S.CORTA)'!K6</f>
        <v>3.4907692298749997</v>
      </c>
      <c r="L6" s="43">
        <f>'ANUAL (Acum. S.CORTA)'!L6</f>
        <v>3.215384615226154</v>
      </c>
      <c r="M6" s="43">
        <f>'ANUAL (Acum. S.CORTA)'!M6</f>
        <v>3.6246153839661543</v>
      </c>
      <c r="N6" s="43">
        <f>'ANUAL (Acum. S.CORTA)'!N6</f>
        <v>74.16384614279309</v>
      </c>
    </row>
    <row r="7" spans="1:14" ht="12.75">
      <c r="A7" s="13" t="s">
        <v>116</v>
      </c>
      <c r="B7" s="44">
        <f>(B5-B6)/B5*100</f>
        <v>38.154831812445316</v>
      </c>
      <c r="C7" s="44">
        <f aca="true" t="shared" si="0" ref="C7:N7">(C5-C6)/C5*100</f>
        <v>43.475247104359354</v>
      </c>
      <c r="D7" s="44">
        <f t="shared" si="0"/>
        <v>19.725023160649183</v>
      </c>
      <c r="E7" s="44">
        <f t="shared" si="0"/>
        <v>27.151436276285256</v>
      </c>
      <c r="F7" s="44">
        <f t="shared" si="0"/>
        <v>42.61152113787227</v>
      </c>
      <c r="G7" s="44">
        <f t="shared" si="0"/>
        <v>37.83998809502903</v>
      </c>
      <c r="H7" s="44">
        <f t="shared" si="0"/>
        <v>13.86467348566762</v>
      </c>
      <c r="I7" s="44">
        <f t="shared" si="0"/>
        <v>9.928852430387323</v>
      </c>
      <c r="J7" s="44">
        <f t="shared" si="0"/>
        <v>15.389097471651217</v>
      </c>
      <c r="K7" s="44">
        <f t="shared" si="0"/>
        <v>14.802614750939105</v>
      </c>
      <c r="L7" s="44">
        <f t="shared" si="0"/>
        <v>25.27627302219569</v>
      </c>
      <c r="M7" s="44">
        <f t="shared" si="0"/>
        <v>20.773434234695394</v>
      </c>
      <c r="N7" s="44">
        <f t="shared" si="0"/>
        <v>27.175246601795816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5.468806061219624</v>
      </c>
      <c r="C10" s="43">
        <f aca="true" t="shared" si="1" ref="C10:M10">0.94*C5</f>
        <v>8.139687878828472</v>
      </c>
      <c r="D10" s="43">
        <f t="shared" si="1"/>
        <v>9.612354544329106</v>
      </c>
      <c r="E10" s="43">
        <f t="shared" si="1"/>
        <v>12.401733334237013</v>
      </c>
      <c r="F10" s="43">
        <f t="shared" si="1"/>
        <v>11.683060607863698</v>
      </c>
      <c r="G10" s="43">
        <f t="shared" si="1"/>
        <v>12.118166668586115</v>
      </c>
      <c r="H10" s="43">
        <f t="shared" si="1"/>
        <v>9.879257578241877</v>
      </c>
      <c r="I10" s="43">
        <f t="shared" si="1"/>
        <v>8.851096970224225</v>
      </c>
      <c r="J10" s="43">
        <f t="shared" si="1"/>
        <v>5.377512122537947</v>
      </c>
      <c r="K10" s="43">
        <f t="shared" si="1"/>
        <v>3.851436363322745</v>
      </c>
      <c r="L10" s="43">
        <f t="shared" si="1"/>
        <v>4.044848484619037</v>
      </c>
      <c r="M10" s="43">
        <f t="shared" si="1"/>
        <v>4.300500000241409</v>
      </c>
      <c r="N10" s="43">
        <f>SUM(B10:M10)</f>
        <v>95.72846061425128</v>
      </c>
    </row>
    <row r="11" spans="1:14" ht="12.75">
      <c r="A11" s="13" t="s">
        <v>111</v>
      </c>
      <c r="B11" s="43">
        <f>0.94*B6</f>
        <v>3.382192306412461</v>
      </c>
      <c r="C11" s="43">
        <f aca="true" t="shared" si="2" ref="C11:M11">0.94*C6</f>
        <v>4.600938459984207</v>
      </c>
      <c r="D11" s="43">
        <f t="shared" si="2"/>
        <v>7.716315384176476</v>
      </c>
      <c r="E11" s="43">
        <f t="shared" si="2"/>
        <v>9.034484610836824</v>
      </c>
      <c r="F11" s="43">
        <f t="shared" si="2"/>
        <v>6.704730767393429</v>
      </c>
      <c r="G11" s="43">
        <f t="shared" si="2"/>
        <v>7.532653843857353</v>
      </c>
      <c r="H11" s="43">
        <f t="shared" si="2"/>
        <v>8.509530772210566</v>
      </c>
      <c r="I11" s="43">
        <f t="shared" si="2"/>
        <v>7.972284613580177</v>
      </c>
      <c r="J11" s="43">
        <f t="shared" si="2"/>
        <v>4.549961540450723</v>
      </c>
      <c r="K11" s="43">
        <f t="shared" si="2"/>
        <v>3.2813230760824994</v>
      </c>
      <c r="L11" s="43">
        <f t="shared" si="2"/>
        <v>3.0224615383125846</v>
      </c>
      <c r="M11" s="43">
        <f t="shared" si="2"/>
        <v>3.4071384609281847</v>
      </c>
      <c r="N11" s="43">
        <f>SUM(B11:M11)</f>
        <v>69.71401537422548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1.60999999839</v>
      </c>
      <c r="C14" s="43">
        <f>'ANUAL (Acum. S.LARGA)'!C4</f>
        <v>1.6399999983600002</v>
      </c>
      <c r="D14" s="43">
        <f>'ANUAL (Acum. S.LARGA)'!D4</f>
        <v>1.79</v>
      </c>
      <c r="E14" s="43">
        <f>'ANUAL (Acum. S.LARGA)'!E4</f>
        <v>1.1999999987999996</v>
      </c>
      <c r="F14" s="43">
        <f>'ANUAL (Acum. S.LARGA)'!F4</f>
        <v>1.57</v>
      </c>
      <c r="G14" s="43">
        <f>'ANUAL (Acum. S.LARGA)'!G4</f>
        <v>1.81000000362</v>
      </c>
      <c r="H14" s="43">
        <f>'ANUAL (Acum. S.LARGA)'!H4</f>
        <v>2.84</v>
      </c>
      <c r="I14" s="43">
        <f>'ANUAL (Acum. S.LARGA)'!I4</f>
        <v>2.28000000228</v>
      </c>
      <c r="J14" s="43">
        <f>'ANUAL (Acum. S.LARGA)'!J4</f>
        <v>1.8699999981300002</v>
      </c>
      <c r="K14" s="43">
        <f>'ANUAL (Acum. S.LARGA)'!K4</f>
        <v>1.65000000165</v>
      </c>
      <c r="L14" s="43">
        <f>'ANUAL (Acum. S.LARGA)'!L4</f>
        <v>1.6499999983500002</v>
      </c>
      <c r="M14" s="43">
        <f>'ANUAL (Acum. S.LARGA)'!M4</f>
        <v>1.5</v>
      </c>
      <c r="N14" s="43">
        <f>'ANUAL (Acum. S.LARGA)'!N4</f>
        <v>24.41000000948</v>
      </c>
    </row>
    <row r="15" spans="1:14" ht="12.75">
      <c r="A15" s="13" t="s">
        <v>111</v>
      </c>
      <c r="B15" s="43">
        <f>'ANUAL (Acum. S.CORTA)'!B4</f>
        <v>1.60999999839</v>
      </c>
      <c r="C15" s="43">
        <f>'ANUAL (Acum. S.CORTA)'!C4</f>
        <v>1.6399999983600002</v>
      </c>
      <c r="D15" s="43">
        <f>'ANUAL (Acum. S.CORTA)'!D4</f>
        <v>1.79</v>
      </c>
      <c r="E15" s="43">
        <f>'ANUAL (Acum. S.CORTA)'!E4</f>
        <v>1.1999999987999996</v>
      </c>
      <c r="F15" s="43">
        <f>'ANUAL (Acum. S.CORTA)'!F4</f>
        <v>1.57</v>
      </c>
      <c r="G15" s="43">
        <f>'ANUAL (Acum. S.CORTA)'!G4</f>
        <v>1.81000000362</v>
      </c>
      <c r="H15" s="43">
        <f>'ANUAL (Acum. S.CORTA)'!H4</f>
        <v>2.84</v>
      </c>
      <c r="I15" s="43">
        <f>'ANUAL (Acum. S.CORTA)'!I4</f>
        <v>2.28000000228</v>
      </c>
      <c r="J15" s="43">
        <f>'ANUAL (Acum. S.CORTA)'!J4</f>
        <v>1.8699999981300002</v>
      </c>
      <c r="K15" s="43">
        <f>'ANUAL (Acum. S.CORTA)'!K4</f>
        <v>1.65000000165</v>
      </c>
      <c r="L15" s="43">
        <f>'ANUAL (Acum. S.CORTA)'!L4</f>
        <v>1.6499999983500002</v>
      </c>
      <c r="M15" s="43">
        <f>'ANUAL (Acum. S.CORTA)'!M4</f>
        <v>1.54</v>
      </c>
      <c r="N15" s="43">
        <f>'ANUAL (Acum. S.CORTA)'!N4</f>
        <v>24.41000000948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24.379999975620002</v>
      </c>
      <c r="C18" s="43">
        <f>'ANUAL (Acum. S.LARGA)'!C5</f>
        <v>65.84</v>
      </c>
      <c r="D18" s="43">
        <f>'ANUAL (Acum. S.LARGA)'!D5</f>
        <v>50.94</v>
      </c>
      <c r="E18" s="43">
        <f>'ANUAL (Acum. S.LARGA)'!E5</f>
        <v>64.23000006423</v>
      </c>
      <c r="F18" s="43">
        <f>'ANUAL (Acum. S.LARGA)'!F5</f>
        <v>60.630000060629996</v>
      </c>
      <c r="G18" s="43">
        <f>'ANUAL (Acum. S.LARGA)'!G5</f>
        <v>54.27</v>
      </c>
      <c r="H18" s="43">
        <f>'ANUAL (Acum. S.LARGA)'!H5</f>
        <v>33.96</v>
      </c>
      <c r="I18" s="43">
        <f>'ANUAL (Acum. S.LARGA)'!I5</f>
        <v>46.01</v>
      </c>
      <c r="J18" s="43">
        <f>'ANUAL (Acum. S.LARGA)'!J5</f>
        <v>15.030000015029998</v>
      </c>
      <c r="K18" s="43">
        <f>'ANUAL (Acum. S.LARGA)'!K5</f>
        <v>8.09</v>
      </c>
      <c r="L18" s="43">
        <f>'ANUAL (Acum. S.LARGA)'!L5</f>
        <v>16.25999998374</v>
      </c>
      <c r="M18" s="43">
        <f>'ANUAL (Acum. S.LARGA)'!M5</f>
        <v>17.519999964959997</v>
      </c>
      <c r="N18" s="43">
        <f>'ANUAL (Acum. S.LARGA)'!N5</f>
        <v>321.41000004815</v>
      </c>
    </row>
    <row r="19" spans="1:14" ht="12.75">
      <c r="A19" s="13" t="s">
        <v>111</v>
      </c>
      <c r="B19" s="43">
        <f>'ANUAL (Acum. S.CORTA)'!B5</f>
        <v>9.1</v>
      </c>
      <c r="C19" s="43">
        <f>'ANUAL (Acum. S.CORTA)'!C5</f>
        <v>12.84</v>
      </c>
      <c r="D19" s="43">
        <f>'ANUAL (Acum. S.CORTA)'!D5</f>
        <v>50.94</v>
      </c>
      <c r="E19" s="43">
        <f>'ANUAL (Acum. S.CORTA)'!E5</f>
        <v>29.04999997095</v>
      </c>
      <c r="F19" s="43">
        <f>'ANUAL (Acum. S.CORTA)'!F5</f>
        <v>15.270000030539999</v>
      </c>
      <c r="G19" s="43">
        <f>'ANUAL (Acum. S.CORTA)'!G5</f>
        <v>32.599999967399995</v>
      </c>
      <c r="H19" s="43">
        <f>'ANUAL (Acum. S.CORTA)'!H5</f>
        <v>21.280000042559998</v>
      </c>
      <c r="I19" s="43">
        <f>'ANUAL (Acum. S.CORTA)'!I5</f>
        <v>21.489999978510003</v>
      </c>
      <c r="J19" s="43">
        <f>'ANUAL (Acum. S.CORTA)'!J5</f>
        <v>14.190000014190002</v>
      </c>
      <c r="K19" s="43">
        <f>'ANUAL (Acum. S.CORTA)'!K5</f>
        <v>6.720000013440001</v>
      </c>
      <c r="L19" s="43">
        <f>'ANUAL (Acum. S.CORTA)'!L5</f>
        <v>7.67</v>
      </c>
      <c r="M19" s="43">
        <f>'ANUAL (Acum. S.CORTA)'!M5</f>
        <v>9.05</v>
      </c>
      <c r="N19" s="43">
        <f>'ANUAL (Acum. S.CORTA)'!N5</f>
        <v>132.50000001845999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4.545000000065</v>
      </c>
      <c r="C22" s="43">
        <f>'ANUAL (Acum. S.LARGA)'!C9</f>
        <v>5.7849999971349995</v>
      </c>
      <c r="D22" s="43">
        <f>'ANUAL (Acum. S.LARGA)'!D9</f>
        <v>7.280000000279999</v>
      </c>
      <c r="E22" s="43">
        <f>'ANUAL (Acum. S.LARGA)'!E9</f>
        <v>9.119999990730001</v>
      </c>
      <c r="F22" s="43">
        <f>'ANUAL (Acum. S.LARGA)'!F9</f>
        <v>7.74500000377</v>
      </c>
      <c r="G22" s="43">
        <f>'ANUAL (Acum. S.LARGA)'!G9</f>
        <v>9.015</v>
      </c>
      <c r="H22" s="43">
        <f>'ANUAL (Acum. S.LARGA)'!H9</f>
        <v>9.48500000482</v>
      </c>
      <c r="I22" s="43">
        <f>'ANUAL (Acum. S.LARGA)'!I9</f>
        <v>7.135</v>
      </c>
      <c r="J22" s="43">
        <f>'ANUAL (Acum. S.LARGA)'!J9</f>
        <v>4.619999999860001</v>
      </c>
      <c r="K22" s="43">
        <f>'ANUAL (Acum. S.LARGA)'!K9</f>
        <v>3.94999999804</v>
      </c>
      <c r="L22" s="43">
        <f>'ANUAL (Acum. S.LARGA)'!L9</f>
        <v>3.83500000191</v>
      </c>
      <c r="M22" s="43">
        <f>'ANUAL (Acum. S.LARGA)'!M9</f>
        <v>4.02000000197</v>
      </c>
      <c r="N22" s="43">
        <f>'ANUAL (Acum. S.LARGA)'!N9</f>
        <v>91.16000000868</v>
      </c>
    </row>
    <row r="23" spans="1:14" ht="12.75">
      <c r="A23" s="13" t="s">
        <v>111</v>
      </c>
      <c r="B23" s="43">
        <f>'ANUAL (Acum. S.CORTA)'!B9</f>
        <v>3.4399999948449995</v>
      </c>
      <c r="C23" s="43">
        <f>'ANUAL (Acum. S.CORTA)'!C9</f>
        <v>4.21</v>
      </c>
      <c r="D23" s="43">
        <f>'ANUAL (Acum. S.CORTA)'!D9</f>
        <v>5.389999997475</v>
      </c>
      <c r="E23" s="43">
        <f>'ANUAL (Acum. S.CORTA)'!E9</f>
        <v>6.46999999696</v>
      </c>
      <c r="F23" s="43">
        <f>'ANUAL (Acum. S.CORTA)'!F9</f>
        <v>6.66999999333</v>
      </c>
      <c r="G23" s="43">
        <f>'ANUAL (Acum. S.CORTA)'!G9</f>
        <v>6.544999989919999</v>
      </c>
      <c r="H23" s="43">
        <f>'ANUAL (Acum. S.CORTA)'!H9</f>
        <v>8.26999999173</v>
      </c>
      <c r="I23" s="43">
        <f>'ANUAL (Acum. S.CORTA)'!I9</f>
        <v>7.135</v>
      </c>
      <c r="J23" s="43">
        <f>'ANUAL (Acum. S.CORTA)'!J9</f>
        <v>4.230000002135</v>
      </c>
      <c r="K23" s="43">
        <f>'ANUAL (Acum. S.CORTA)'!K9</f>
        <v>2.96500000148</v>
      </c>
      <c r="L23" s="43">
        <f>'ANUAL (Acum. S.CORTA)'!L9</f>
        <v>2.7649999986199996</v>
      </c>
      <c r="M23" s="43">
        <f>'ANUAL (Acum. S.CORTA)'!M9</f>
        <v>2.914999998575</v>
      </c>
      <c r="N23" s="43">
        <f>'ANUAL (Acum. S.CORTA)'!N9</f>
        <v>74.259999983795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4.1816443278807665</v>
      </c>
      <c r="C26" s="43">
        <f>'ANUAL (Acum. S.LARGA)'!C12</f>
        <v>9.437716363291699</v>
      </c>
      <c r="D26" s="43">
        <f>'ANUAL (Acum. S.LARGA)'!D12</f>
        <v>10.436846849290598</v>
      </c>
      <c r="E26" s="43">
        <f>'ANUAL (Acum. S.LARGA)'!E12</f>
        <v>11.864453486434797</v>
      </c>
      <c r="F26" s="43">
        <f>'ANUAL (Acum. S.LARGA)'!F12</f>
        <v>11.699884627152821</v>
      </c>
      <c r="G26" s="43">
        <f>'ANUAL (Acum. S.LARGA)'!G12</f>
        <v>10.729729456262902</v>
      </c>
      <c r="H26" s="43">
        <f>'ANUAL (Acum. S.LARGA)'!H12</f>
        <v>5.784946644577779</v>
      </c>
      <c r="I26" s="43">
        <f>'ANUAL (Acum. S.LARGA)'!I12</f>
        <v>7.325029773980173</v>
      </c>
      <c r="J26" s="43">
        <f>'ANUAL (Acum. S.LARGA)'!J12</f>
        <v>3.000535497427364</v>
      </c>
      <c r="K26" s="43">
        <f>'ANUAL (Acum. S.LARGA)'!K12</f>
        <v>1.4044440957057744</v>
      </c>
      <c r="L26" s="43">
        <f>'ANUAL (Acum. S.LARGA)'!L12</f>
        <v>2.223440139773155</v>
      </c>
      <c r="M26" s="43">
        <f>'ANUAL (Acum. S.LARGA)'!M12</f>
        <v>2.7041303161828485</v>
      </c>
      <c r="N26" s="43">
        <f>'ANUAL (Acum. S.LARGA)'!N12</f>
        <v>52.14428123234068</v>
      </c>
    </row>
    <row r="27" spans="1:14" ht="12.75">
      <c r="A27" s="13" t="s">
        <v>111</v>
      </c>
      <c r="B27" s="43">
        <f>'ANUAL (Acum. S.CORTA)'!B12</f>
        <v>1.7207231479101943</v>
      </c>
      <c r="C27" s="43">
        <f>'ANUAL (Acum. S.CORTA)'!C12</f>
        <v>2.7707691810079598</v>
      </c>
      <c r="D27" s="43">
        <f>'ANUAL (Acum. S.CORTA)'!D12</f>
        <v>9.319192808667246</v>
      </c>
      <c r="E27" s="43">
        <f>'ANUAL (Acum. S.CORTA)'!E12</f>
        <v>7.767726212878272</v>
      </c>
      <c r="F27" s="43">
        <f>'ANUAL (Acum. S.CORTA)'!F12</f>
        <v>3.8143356543705025</v>
      </c>
      <c r="G27" s="43">
        <f>'ANUAL (Acum. S.CORTA)'!G12</f>
        <v>6.187537752838743</v>
      </c>
      <c r="H27" s="43">
        <f>'ANUAL (Acum. S.CORTA)'!H12</f>
        <v>4.827901045684533</v>
      </c>
      <c r="I27" s="43">
        <f>'ANUAL (Acum. S.CORTA)'!I12</f>
        <v>4.949308895725957</v>
      </c>
      <c r="J27" s="43">
        <f>'ANUAL (Acum. S.CORTA)'!J12</f>
        <v>2.5003463482226675</v>
      </c>
      <c r="K27" s="43">
        <f>'ANUAL (Acum. S.CORTA)'!K12</f>
        <v>1.3809414853076722</v>
      </c>
      <c r="L27" s="43">
        <f>'ANUAL (Acum. S.CORTA)'!L12</f>
        <v>1.3955306684511235</v>
      </c>
      <c r="M27" s="43">
        <f>'ANUAL (Acum. S.CORTA)'!M12</f>
        <v>2.0572840946705457</v>
      </c>
      <c r="N27" s="43">
        <f>'ANUAL (Acum. S.CORTA)'!N12</f>
        <v>27.259730898370897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0.72</v>
      </c>
      <c r="C30" s="43">
        <f>'ANUAL (Acum. S.LARGA)'!C13</f>
        <v>1.09</v>
      </c>
      <c r="D30" s="43">
        <f>'ANUAL (Acum. S.LARGA)'!D13</f>
        <v>1.02</v>
      </c>
      <c r="E30" s="43">
        <f>'ANUAL (Acum. S.LARGA)'!E13</f>
        <v>0.9</v>
      </c>
      <c r="F30" s="43">
        <f>'ANUAL (Acum. S.LARGA)'!F13</f>
        <v>0.94</v>
      </c>
      <c r="G30" s="43">
        <f>'ANUAL (Acum. S.LARGA)'!G13</f>
        <v>0.83</v>
      </c>
      <c r="H30" s="43">
        <f>'ANUAL (Acum. S.LARGA)'!H13</f>
        <v>0.55</v>
      </c>
      <c r="I30" s="43">
        <f>'ANUAL (Acum. S.LARGA)'!I13</f>
        <v>0.78</v>
      </c>
      <c r="J30" s="43">
        <f>'ANUAL (Acum. S.LARGA)'!J13</f>
        <v>0.52</v>
      </c>
      <c r="K30" s="43">
        <f>'ANUAL (Acum. S.LARGA)'!K13</f>
        <v>0.34</v>
      </c>
      <c r="L30" s="43">
        <f>'ANUAL (Acum. S.LARGA)'!L13</f>
        <v>0.52</v>
      </c>
      <c r="M30" s="43">
        <f>'ANUAL (Acum. S.LARGA)'!M13</f>
        <v>0.59</v>
      </c>
      <c r="N30" s="43">
        <f>'ANUAL (Acum. S.LARGA)'!N13</f>
        <v>0.51</v>
      </c>
    </row>
    <row r="31" spans="1:14" ht="12.75">
      <c r="A31" s="13" t="s">
        <v>111</v>
      </c>
      <c r="B31" s="43">
        <f>'ANUAL (Acum. S.CORTA)'!B13</f>
        <v>0.48</v>
      </c>
      <c r="C31" s="43">
        <f>'ANUAL (Acum. S.CORTA)'!C13</f>
        <v>0.57</v>
      </c>
      <c r="D31" s="43">
        <f>'ANUAL (Acum. S.CORTA)'!D13</f>
        <v>1.14</v>
      </c>
      <c r="E31" s="43">
        <f>'ANUAL (Acum. S.CORTA)'!E13</f>
        <v>0.81</v>
      </c>
      <c r="F31" s="43">
        <f>'ANUAL (Acum. S.CORTA)'!F13</f>
        <v>0.53</v>
      </c>
      <c r="G31" s="43">
        <f>'ANUAL (Acum. S.CORTA)'!G13</f>
        <v>0.77</v>
      </c>
      <c r="H31" s="43">
        <f>'ANUAL (Acum. S.CORTA)'!H13</f>
        <v>0.53</v>
      </c>
      <c r="I31" s="43">
        <f>'ANUAL (Acum. S.CORTA)'!I13</f>
        <v>0.58</v>
      </c>
      <c r="J31" s="43">
        <f>'ANUAL (Acum. S.CORTA)'!J13</f>
        <v>0.52</v>
      </c>
      <c r="K31" s="43">
        <f>'ANUAL (Acum. S.CORTA)'!K13</f>
        <v>0.4</v>
      </c>
      <c r="L31" s="43">
        <f>'ANUAL (Acum. S.CORTA)'!L13</f>
        <v>0.43</v>
      </c>
      <c r="M31" s="43">
        <f>'ANUAL (Acum. S.CORTA)'!M13</f>
        <v>0.57</v>
      </c>
      <c r="N31" s="43">
        <f>'ANUAL (Acum. S.CORTA)'!N13</f>
        <v>0.37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2.3758552873597156</v>
      </c>
      <c r="C34" s="43">
        <f>'ANUAL (Acum. S.LARGA)'!C14</f>
        <v>4.028485453506609</v>
      </c>
      <c r="D34" s="43">
        <f>'ANUAL (Acum. S.LARGA)'!D14</f>
        <v>2.835762048547407</v>
      </c>
      <c r="E34" s="43">
        <f>'ANUAL (Acum. S.LARGA)'!E14</f>
        <v>2.018292147958833</v>
      </c>
      <c r="F34" s="43">
        <f>'ANUAL (Acum. S.LARGA)'!F14</f>
        <v>2.0671534770870443</v>
      </c>
      <c r="G34" s="43">
        <f>'ANUAL (Acum. S.LARGA)'!G14</f>
        <v>1.8800198160164536</v>
      </c>
      <c r="H34" s="43">
        <f>'ANUAL (Acum. S.LARGA)'!H14</f>
        <v>1.3691351158428753</v>
      </c>
      <c r="I34" s="43">
        <f>'ANUAL (Acum. S.LARGA)'!I14</f>
        <v>2.739262024234445</v>
      </c>
      <c r="J34" s="43">
        <f>'ANUAL (Acum. S.LARGA)'!J14</f>
        <v>1.625454677888197</v>
      </c>
      <c r="K34" s="43">
        <f>'ANUAL (Acum. S.LARGA)'!K14</f>
        <v>0.5746391013595841</v>
      </c>
      <c r="L34" s="43">
        <f>'ANUAL (Acum. S.LARGA)'!L14</f>
        <v>2.6588505163131932</v>
      </c>
      <c r="M34" s="43">
        <f>'ANUAL (Acum. S.LARGA)'!M14</f>
        <v>2.383144103062438</v>
      </c>
      <c r="N34" s="43">
        <f>'ANUAL (Acum. S.LARGA)'!N14</f>
        <v>1.5742434762684894</v>
      </c>
    </row>
    <row r="35" spans="1:14" ht="12.75">
      <c r="A35" s="13" t="s">
        <v>111</v>
      </c>
      <c r="B35" s="43">
        <f>'ANUAL (Acum. S.CORTA)'!B14</f>
        <v>1.4472713396488812</v>
      </c>
      <c r="C35" s="43">
        <f>'ANUAL (Acum. S.CORTA)'!C14</f>
        <v>1.3785377973585837</v>
      </c>
      <c r="D35" s="43">
        <f>'ANUAL (Acum. S.CORTA)'!D14</f>
        <v>4.122211158543152</v>
      </c>
      <c r="E35" s="43">
        <f>'ANUAL (Acum. S.CORTA)'!E14</f>
        <v>1.3531757630123928</v>
      </c>
      <c r="F35" s="43">
        <f>'ANUAL (Acum. S.CORTA)'!F14</f>
        <v>0.6800739724114554</v>
      </c>
      <c r="G35" s="43">
        <f>'ANUAL (Acum. S.CORTA)'!G14</f>
        <v>2.718157552127158</v>
      </c>
      <c r="H35" s="43">
        <f>'ANUAL (Acum. S.CORTA)'!H14</f>
        <v>0.8388026307688314</v>
      </c>
      <c r="I35" s="43">
        <f>'ANUAL (Acum. S.CORTA)'!I14</f>
        <v>1.1285533284110707</v>
      </c>
      <c r="J35" s="43">
        <f>'ANUAL (Acum. S.CORTA)'!J14</f>
        <v>2.2283895800666533</v>
      </c>
      <c r="K35" s="43">
        <f>'ANUAL (Acum. S.CORTA)'!K14</f>
        <v>1.033619555783109</v>
      </c>
      <c r="L35" s="43">
        <f>'ANUAL (Acum. S.CORTA)'!L14</f>
        <v>1.708983534790754</v>
      </c>
      <c r="M35" s="43">
        <f>'ANUAL (Acum. S.CORTA)'!M14</f>
        <v>1.4254146623066875</v>
      </c>
      <c r="N35" s="43">
        <f>'ANUAL (Acum. S.CORTA)'!N14</f>
        <v>0.3200637300124222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0.6454905346468807</v>
      </c>
      <c r="C38" s="52">
        <f>'ANUAL (Acum. S.LARGA)'!N15</f>
        <v>0.25128662612848646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0.5648988533209249</v>
      </c>
      <c r="C39" s="52">
        <f>'ANUAL (Acum. S.CORTA)'!N15</f>
        <v>-0.08374970027999533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200675 - Embalse de Las Vencias.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0.00334543585</v>
      </c>
      <c r="C4" s="1">
        <f t="shared" si="0"/>
        <v>0.00457540125</v>
      </c>
      <c r="D4" s="1">
        <f t="shared" si="0"/>
        <v>0.00443480913</v>
      </c>
      <c r="E4" s="1">
        <f t="shared" si="0"/>
        <v>0.00649641655</v>
      </c>
      <c r="F4" s="1">
        <f>MIN(F18:F83)</f>
        <v>0.00603629143</v>
      </c>
      <c r="G4" s="1">
        <f t="shared" si="0"/>
        <v>0.00885518608</v>
      </c>
      <c r="H4" s="1">
        <f t="shared" si="0"/>
        <v>0.00933614695</v>
      </c>
      <c r="I4" s="1">
        <f t="shared" si="0"/>
        <v>0.00420147456</v>
      </c>
      <c r="J4" s="1">
        <f t="shared" si="0"/>
        <v>0.00761437392</v>
      </c>
      <c r="K4" s="1">
        <f t="shared" si="0"/>
        <v>0.01078476072</v>
      </c>
      <c r="L4" s="1">
        <f t="shared" si="0"/>
        <v>0.0061580673</v>
      </c>
      <c r="M4" s="1">
        <f t="shared" si="0"/>
        <v>0.00640722236</v>
      </c>
      <c r="N4" s="1">
        <f t="shared" si="0"/>
        <v>0.10951142861</v>
      </c>
    </row>
    <row r="5" spans="1:14" ht="12.75">
      <c r="A5" s="13" t="s">
        <v>94</v>
      </c>
      <c r="B5" s="1">
        <f aca="true" t="shared" si="1" ref="B5:N5">MAX(B18:B83)</f>
        <v>0.1510869535</v>
      </c>
      <c r="C5" s="1">
        <f t="shared" si="1"/>
        <v>0.22305700909</v>
      </c>
      <c r="D5" s="1">
        <f t="shared" si="1"/>
        <v>0.32098740696</v>
      </c>
      <c r="E5" s="1">
        <f t="shared" si="1"/>
        <v>0.39475494096</v>
      </c>
      <c r="F5" s="1">
        <f>MAX(F18:F83)</f>
        <v>0.41223507159</v>
      </c>
      <c r="G5" s="1">
        <f t="shared" si="1"/>
        <v>0.34396205976</v>
      </c>
      <c r="H5" s="1">
        <f t="shared" si="1"/>
        <v>0.20325056604</v>
      </c>
      <c r="I5" s="1">
        <f t="shared" si="1"/>
        <v>0.2514217326</v>
      </c>
      <c r="J5" s="1">
        <f t="shared" si="1"/>
        <v>0.12564536319</v>
      </c>
      <c r="K5" s="1">
        <f t="shared" si="1"/>
        <v>0.06406100736</v>
      </c>
      <c r="L5" s="1">
        <f t="shared" si="1"/>
        <v>0.15530085348</v>
      </c>
      <c r="M5" s="1">
        <f t="shared" si="1"/>
        <v>0.16623517368</v>
      </c>
      <c r="N5" s="1">
        <f t="shared" si="1"/>
        <v>1.73511488533</v>
      </c>
    </row>
    <row r="6" spans="1:14" ht="12.75">
      <c r="A6" s="13" t="s">
        <v>16</v>
      </c>
      <c r="B6" s="1">
        <f aca="true" t="shared" si="2" ref="B6:M6">AVERAGE(B18:B83)</f>
        <v>0.028451173250303045</v>
      </c>
      <c r="C6" s="1">
        <f t="shared" si="2"/>
        <v>0.03509954251924242</v>
      </c>
      <c r="D6" s="1">
        <f t="shared" si="2"/>
        <v>0.044947869968030296</v>
      </c>
      <c r="E6" s="1">
        <f t="shared" si="2"/>
        <v>0.08629869723621211</v>
      </c>
      <c r="F6" s="1">
        <f>AVERAGE(F18:F83)</f>
        <v>0.08712872065015155</v>
      </c>
      <c r="G6" s="1">
        <f t="shared" si="2"/>
        <v>0.07920373880848486</v>
      </c>
      <c r="H6" s="1">
        <f t="shared" si="2"/>
        <v>0.0582749718271212</v>
      </c>
      <c r="I6" s="1">
        <f t="shared" si="2"/>
        <v>0.045852253064242426</v>
      </c>
      <c r="J6" s="1">
        <f t="shared" si="2"/>
        <v>0.03404599800333333</v>
      </c>
      <c r="K6" s="1">
        <f t="shared" si="2"/>
        <v>0.03300351244742424</v>
      </c>
      <c r="L6" s="1">
        <f t="shared" si="2"/>
        <v>0.03775487407515151</v>
      </c>
      <c r="M6" s="1">
        <f t="shared" si="2"/>
        <v>0.03153061112696969</v>
      </c>
      <c r="N6" s="1">
        <f>SUM(B6:M6)</f>
        <v>0.6015919629766667</v>
      </c>
    </row>
    <row r="7" spans="1:14" ht="12.75">
      <c r="A7" s="13" t="s">
        <v>17</v>
      </c>
      <c r="B7" s="1">
        <f aca="true" t="shared" si="3" ref="B7:M7">PERCENTILE(B18:B83,0.1)</f>
        <v>0.007359962584999999</v>
      </c>
      <c r="C7" s="1">
        <f t="shared" si="3"/>
        <v>0.00803871074</v>
      </c>
      <c r="D7" s="1">
        <f t="shared" si="3"/>
        <v>0.011180552885</v>
      </c>
      <c r="E7" s="1">
        <f t="shared" si="3"/>
        <v>0.01622244673</v>
      </c>
      <c r="F7" s="1">
        <f>PERCENTILE(F18:F83,0.1)</f>
        <v>0.01590723655</v>
      </c>
      <c r="G7" s="1">
        <f t="shared" si="3"/>
        <v>0.014152187010000001</v>
      </c>
      <c r="H7" s="1">
        <f t="shared" si="3"/>
        <v>0.014446340714999999</v>
      </c>
      <c r="I7" s="1">
        <f t="shared" si="3"/>
        <v>0.01400976098</v>
      </c>
      <c r="J7" s="1">
        <f t="shared" si="3"/>
        <v>0.014288885094999999</v>
      </c>
      <c r="K7" s="1">
        <f t="shared" si="3"/>
        <v>0.018137046965</v>
      </c>
      <c r="L7" s="1">
        <f t="shared" si="3"/>
        <v>0.021188494199999998</v>
      </c>
      <c r="M7" s="1">
        <f t="shared" si="3"/>
        <v>0.010209253175</v>
      </c>
      <c r="N7" s="1">
        <f>PERCENTILE(N18:N83,0.1)</f>
        <v>0.22994728243</v>
      </c>
    </row>
    <row r="8" spans="1:14" ht="12.75">
      <c r="A8" s="13" t="s">
        <v>18</v>
      </c>
      <c r="B8" s="1">
        <f aca="true" t="shared" si="4" ref="B8:M8">PERCENTILE(B18:B83,0.25)</f>
        <v>0.01163720608</v>
      </c>
      <c r="C8" s="1">
        <f t="shared" si="4"/>
        <v>0.0121394714675</v>
      </c>
      <c r="D8" s="1">
        <f t="shared" si="4"/>
        <v>0.01473410064</v>
      </c>
      <c r="E8" s="1">
        <f t="shared" si="4"/>
        <v>0.0266213309375</v>
      </c>
      <c r="F8" s="1">
        <f>PERCENTILE(F18:F83,0.25)</f>
        <v>0.02822555796</v>
      </c>
      <c r="G8" s="1">
        <f t="shared" si="4"/>
        <v>0.022732478112500003</v>
      </c>
      <c r="H8" s="1">
        <f t="shared" si="4"/>
        <v>0.022184791947499997</v>
      </c>
      <c r="I8" s="1">
        <f t="shared" si="4"/>
        <v>0.017747934790000003</v>
      </c>
      <c r="J8" s="1">
        <f t="shared" si="4"/>
        <v>0.022483240202499997</v>
      </c>
      <c r="K8" s="1">
        <f t="shared" si="4"/>
        <v>0.024500128755000003</v>
      </c>
      <c r="L8" s="1">
        <f t="shared" si="4"/>
        <v>0.0244071965775</v>
      </c>
      <c r="M8" s="1">
        <f t="shared" si="4"/>
        <v>0.015882612335</v>
      </c>
      <c r="N8" s="1">
        <f>PERCENTILE(N18:N83,0.25)</f>
        <v>0.31560385783749995</v>
      </c>
    </row>
    <row r="9" spans="1:14" ht="12.75">
      <c r="A9" s="13" t="s">
        <v>19</v>
      </c>
      <c r="B9" s="1">
        <f aca="true" t="shared" si="5" ref="B9:M9">PERCENTILE(B18:B83,0.5)</f>
        <v>0.01965486492</v>
      </c>
      <c r="C9" s="1">
        <f t="shared" si="5"/>
        <v>0.02404985683</v>
      </c>
      <c r="D9" s="1">
        <f t="shared" si="5"/>
        <v>0.024336516774999997</v>
      </c>
      <c r="E9" s="1">
        <f t="shared" si="5"/>
        <v>0.048727617815</v>
      </c>
      <c r="F9" s="1">
        <f>PERCENTILE(F18:F83,0.5)</f>
        <v>0.04682374902</v>
      </c>
      <c r="G9" s="1">
        <f t="shared" si="5"/>
        <v>0.053815506299999996</v>
      </c>
      <c r="H9" s="1">
        <f t="shared" si="5"/>
        <v>0.04674105342</v>
      </c>
      <c r="I9" s="1">
        <f t="shared" si="5"/>
        <v>0.033638385735</v>
      </c>
      <c r="J9" s="1">
        <f t="shared" si="5"/>
        <v>0.02675265879</v>
      </c>
      <c r="K9" s="1">
        <f t="shared" si="5"/>
        <v>0.030632335885</v>
      </c>
      <c r="L9" s="1">
        <f t="shared" si="5"/>
        <v>0.03337725981</v>
      </c>
      <c r="M9" s="1">
        <f t="shared" si="5"/>
        <v>0.02502514488</v>
      </c>
      <c r="N9" s="1">
        <f>PERCENTILE(N18:N83,0.5)</f>
        <v>0.502763054265</v>
      </c>
    </row>
    <row r="10" spans="1:14" ht="12.75">
      <c r="A10" s="13" t="s">
        <v>20</v>
      </c>
      <c r="B10" s="1">
        <f aca="true" t="shared" si="6" ref="B10:M10">PERCENTILE(B18:B83,0.75)</f>
        <v>0.035345594679999995</v>
      </c>
      <c r="C10" s="1">
        <f t="shared" si="6"/>
        <v>0.0389948343825</v>
      </c>
      <c r="D10" s="1">
        <f t="shared" si="6"/>
        <v>0.053345409455</v>
      </c>
      <c r="E10" s="1">
        <f t="shared" si="6"/>
        <v>0.09503496711750001</v>
      </c>
      <c r="F10" s="1">
        <f>PERCENTILE(F18:F83,0.75)</f>
        <v>0.0995862133575</v>
      </c>
      <c r="G10" s="1">
        <f t="shared" si="6"/>
        <v>0.10016275137</v>
      </c>
      <c r="H10" s="1">
        <f t="shared" si="6"/>
        <v>0.073547298415</v>
      </c>
      <c r="I10" s="1">
        <f t="shared" si="6"/>
        <v>0.05778095646</v>
      </c>
      <c r="J10" s="1">
        <f t="shared" si="6"/>
        <v>0.036872078295</v>
      </c>
      <c r="K10" s="1">
        <f t="shared" si="6"/>
        <v>0.042212425575000004</v>
      </c>
      <c r="L10" s="1">
        <f t="shared" si="6"/>
        <v>0.0479046757625</v>
      </c>
      <c r="M10" s="1">
        <f t="shared" si="6"/>
        <v>0.0393367017225</v>
      </c>
      <c r="N10" s="1">
        <f>PERCENTILE(N18:N83,0.75)</f>
        <v>0.75388164425</v>
      </c>
    </row>
    <row r="11" spans="1:14" ht="12.75">
      <c r="A11" s="13" t="s">
        <v>21</v>
      </c>
      <c r="B11" s="1">
        <f aca="true" t="shared" si="7" ref="B11:M11">PERCENTILE(B18:B83,0.9)</f>
        <v>0.06312706907</v>
      </c>
      <c r="C11" s="1">
        <f t="shared" si="7"/>
        <v>0.06785128178</v>
      </c>
      <c r="D11" s="1">
        <f t="shared" si="7"/>
        <v>0.09815359712999999</v>
      </c>
      <c r="E11" s="1">
        <f t="shared" si="7"/>
        <v>0.2524085565</v>
      </c>
      <c r="F11" s="1">
        <f>PERCENTILE(F18:F83,0.9)</f>
        <v>0.22894905967</v>
      </c>
      <c r="G11" s="1">
        <f t="shared" si="7"/>
        <v>0.18336046889500002</v>
      </c>
      <c r="H11" s="1">
        <f t="shared" si="7"/>
        <v>0.118633611925</v>
      </c>
      <c r="I11" s="1">
        <f t="shared" si="7"/>
        <v>0.0838693059</v>
      </c>
      <c r="J11" s="1">
        <f t="shared" si="7"/>
        <v>0.06527686646</v>
      </c>
      <c r="K11" s="1">
        <f t="shared" si="7"/>
        <v>0.05030540621</v>
      </c>
      <c r="L11" s="1">
        <f t="shared" si="7"/>
        <v>0.055159330815000004</v>
      </c>
      <c r="M11" s="1">
        <f t="shared" si="7"/>
        <v>0.057264860875000004</v>
      </c>
      <c r="N11" s="1">
        <f>PERCENTILE(N18:N83,0.9)</f>
        <v>1.150441765545</v>
      </c>
    </row>
    <row r="12" spans="1:14" ht="12.75">
      <c r="A12" s="13" t="s">
        <v>25</v>
      </c>
      <c r="B12" s="1">
        <f aca="true" t="shared" si="8" ref="B12:M12">STDEV(B18:B83)</f>
        <v>0.025575817348926423</v>
      </c>
      <c r="C12" s="1">
        <f t="shared" si="8"/>
        <v>0.03948659090449817</v>
      </c>
      <c r="D12" s="1">
        <f t="shared" si="8"/>
        <v>0.05546879361691627</v>
      </c>
      <c r="E12" s="1">
        <f t="shared" si="8"/>
        <v>0.0968667641015758</v>
      </c>
      <c r="F12" s="1">
        <f>STDEV(F18:F83)</f>
        <v>0.09590280819044394</v>
      </c>
      <c r="G12" s="1">
        <f t="shared" si="8"/>
        <v>0.07564382160213513</v>
      </c>
      <c r="H12" s="1">
        <f t="shared" si="8"/>
        <v>0.04418504483150985</v>
      </c>
      <c r="I12" s="1">
        <f t="shared" si="8"/>
        <v>0.046872735504711334</v>
      </c>
      <c r="J12" s="1">
        <f t="shared" si="8"/>
        <v>0.02373755826602338</v>
      </c>
      <c r="K12" s="1">
        <f t="shared" si="8"/>
        <v>0.012462155569627337</v>
      </c>
      <c r="L12" s="1">
        <f t="shared" si="8"/>
        <v>0.02029805241149096</v>
      </c>
      <c r="M12" s="1">
        <f t="shared" si="8"/>
        <v>0.025084782094537156</v>
      </c>
      <c r="N12" s="1">
        <f>STDEV(N18:N83)</f>
        <v>0.36796932302673074</v>
      </c>
    </row>
    <row r="13" spans="1:14" ht="12.75">
      <c r="A13" s="13" t="s">
        <v>127</v>
      </c>
      <c r="B13" s="1">
        <f>ROUND(B12/B6,2)</f>
        <v>0.9</v>
      </c>
      <c r="C13" s="1">
        <f aca="true" t="shared" si="9" ref="C13:N13">ROUND(C12/C6,2)</f>
        <v>1.12</v>
      </c>
      <c r="D13" s="1">
        <f t="shared" si="9"/>
        <v>1.23</v>
      </c>
      <c r="E13" s="1">
        <f t="shared" si="9"/>
        <v>1.12</v>
      </c>
      <c r="F13" s="1">
        <f t="shared" si="9"/>
        <v>1.1</v>
      </c>
      <c r="G13" s="1">
        <f t="shared" si="9"/>
        <v>0.96</v>
      </c>
      <c r="H13" s="1">
        <f t="shared" si="9"/>
        <v>0.76</v>
      </c>
      <c r="I13" s="1">
        <f t="shared" si="9"/>
        <v>1.02</v>
      </c>
      <c r="J13" s="1">
        <f t="shared" si="9"/>
        <v>0.7</v>
      </c>
      <c r="K13" s="1">
        <f t="shared" si="9"/>
        <v>0.38</v>
      </c>
      <c r="L13" s="1">
        <f t="shared" si="9"/>
        <v>0.54</v>
      </c>
      <c r="M13" s="1">
        <f t="shared" si="9"/>
        <v>0.8</v>
      </c>
      <c r="N13" s="1">
        <f t="shared" si="9"/>
        <v>0.61</v>
      </c>
    </row>
    <row r="14" spans="1:14" ht="12.75">
      <c r="A14" s="13" t="s">
        <v>126</v>
      </c>
      <c r="B14" s="53">
        <f aca="true" t="shared" si="10" ref="B14:N14">66*P84/(65*64*B12^3)</f>
        <v>2.2784854753224324</v>
      </c>
      <c r="C14" s="53">
        <f t="shared" si="10"/>
        <v>2.948208625536259</v>
      </c>
      <c r="D14" s="53">
        <f t="shared" si="10"/>
        <v>2.979382517054259</v>
      </c>
      <c r="E14" s="53">
        <f t="shared" si="10"/>
        <v>1.8304080148132689</v>
      </c>
      <c r="F14" s="53">
        <f t="shared" si="10"/>
        <v>1.8816021376974545</v>
      </c>
      <c r="G14" s="53">
        <f t="shared" si="10"/>
        <v>1.6306482836583567</v>
      </c>
      <c r="H14" s="53">
        <f t="shared" si="10"/>
        <v>1.262153136382377</v>
      </c>
      <c r="I14" s="53">
        <f t="shared" si="10"/>
        <v>2.8968407301073693</v>
      </c>
      <c r="J14" s="53">
        <f t="shared" si="10"/>
        <v>2.1659195572935257</v>
      </c>
      <c r="K14" s="53">
        <f t="shared" si="10"/>
        <v>0.4979306859289198</v>
      </c>
      <c r="L14" s="53">
        <f t="shared" si="10"/>
        <v>3.0570060630006926</v>
      </c>
      <c r="M14" s="53">
        <f t="shared" si="10"/>
        <v>2.906522830484313</v>
      </c>
      <c r="N14" s="53">
        <f t="shared" si="10"/>
        <v>1.1173784003921452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0.2510326362504686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0.03372718896</v>
      </c>
      <c r="C18" s="1">
        <f>'DATOS MENSUALES'!E7</f>
        <v>0.04229584172</v>
      </c>
      <c r="D18" s="1">
        <f>'DATOS MENSUALES'!E8</f>
        <v>0.0541848111</v>
      </c>
      <c r="E18" s="1">
        <f>'DATOS MENSUALES'!E9</f>
        <v>0.28310376528</v>
      </c>
      <c r="F18" s="1">
        <f>'DATOS MENSUALES'!E10</f>
        <v>0.2923479744</v>
      </c>
      <c r="G18" s="1">
        <f>'DATOS MENSUALES'!E11</f>
        <v>0.22090035744</v>
      </c>
      <c r="H18" s="1">
        <f>'DATOS MENSUALES'!E12</f>
        <v>0.12992364723</v>
      </c>
      <c r="I18" s="1">
        <f>'DATOS MENSUALES'!E13</f>
        <v>0.2514217326</v>
      </c>
      <c r="J18" s="1">
        <f>'DATOS MENSUALES'!E14</f>
        <v>0.12564536319</v>
      </c>
      <c r="K18" s="1">
        <f>'DATOS MENSUALES'!E15</f>
        <v>0.02239826285</v>
      </c>
      <c r="L18" s="1">
        <f>'DATOS MENSUALES'!E16</f>
        <v>0.02338318896</v>
      </c>
      <c r="M18" s="1">
        <f>'DATOS MENSUALES'!E17</f>
        <v>0.0142463235</v>
      </c>
      <c r="N18" s="1">
        <f aca="true" t="shared" si="11" ref="N18:N49">SUM(B18:M18)</f>
        <v>1.4935784572300002</v>
      </c>
      <c r="O18" s="1"/>
      <c r="P18" s="60">
        <f aca="true" t="shared" si="12" ref="P18:P49">(B18-B$6)^3</f>
        <v>1.4686497647357438E-07</v>
      </c>
      <c r="Q18" s="60">
        <f aca="true" t="shared" si="13" ref="Q18:Q49">(C18-C$6)^3</f>
        <v>3.726727474828978E-07</v>
      </c>
      <c r="R18" s="60">
        <f aca="true" t="shared" si="14" ref="R18:AB33">(D18-D$6)^3</f>
        <v>7.881058069049421E-07</v>
      </c>
      <c r="S18" s="60">
        <f t="shared" si="14"/>
        <v>0.007622700106821298</v>
      </c>
      <c r="T18" s="60">
        <f t="shared" si="14"/>
        <v>0.00864279699145935</v>
      </c>
      <c r="U18" s="60">
        <f t="shared" si="14"/>
        <v>0.0028449750354828363</v>
      </c>
      <c r="V18" s="60">
        <f t="shared" si="14"/>
        <v>0.0003678108171600061</v>
      </c>
      <c r="W18" s="60">
        <f t="shared" si="14"/>
        <v>0.008687121765925915</v>
      </c>
      <c r="X18" s="60">
        <f t="shared" si="14"/>
        <v>0.0007685593167926545</v>
      </c>
      <c r="Y18" s="60">
        <f t="shared" si="14"/>
        <v>-1.1927864107975187E-06</v>
      </c>
      <c r="Z18" s="60">
        <f t="shared" si="14"/>
        <v>-2.9684044885852955E-06</v>
      </c>
      <c r="AA18" s="60">
        <f t="shared" si="14"/>
        <v>-5.163622140751007E-06</v>
      </c>
      <c r="AB18" s="60">
        <f t="shared" si="14"/>
        <v>0.7097000503788667</v>
      </c>
    </row>
    <row r="19" spans="1:28" ht="12.75">
      <c r="A19" s="12" t="s">
        <v>29</v>
      </c>
      <c r="B19" s="1">
        <f>'DATOS MENSUALES'!E18</f>
        <v>0.01783029074</v>
      </c>
      <c r="C19" s="1">
        <f>'DATOS MENSUALES'!E19</f>
        <v>0.01493311614</v>
      </c>
      <c r="D19" s="1">
        <f>'DATOS MENSUALES'!E20</f>
        <v>0.01966654335</v>
      </c>
      <c r="E19" s="1">
        <f>'DATOS MENSUALES'!E21</f>
        <v>0.02458956729</v>
      </c>
      <c r="F19" s="1">
        <f>'DATOS MENSUALES'!E22</f>
        <v>0.0390284004</v>
      </c>
      <c r="G19" s="1">
        <f>'DATOS MENSUALES'!E23</f>
        <v>0.01877242272</v>
      </c>
      <c r="H19" s="1">
        <f>'DATOS MENSUALES'!E24</f>
        <v>0.0387277681</v>
      </c>
      <c r="I19" s="1">
        <f>'DATOS MENSUALES'!E25</f>
        <v>0.03310080903</v>
      </c>
      <c r="J19" s="1">
        <f>'DATOS MENSUALES'!E26</f>
        <v>0.0168615247</v>
      </c>
      <c r="K19" s="1">
        <f>'DATOS MENSUALES'!E27</f>
        <v>0.0278129943</v>
      </c>
      <c r="L19" s="1">
        <f>'DATOS MENSUALES'!E28</f>
        <v>0.047372009</v>
      </c>
      <c r="M19" s="1">
        <f>'DATOS MENSUALES'!E29</f>
        <v>0.0158475988</v>
      </c>
      <c r="N19" s="1">
        <f t="shared" si="11"/>
        <v>0.31454304456999993</v>
      </c>
      <c r="O19" s="10"/>
      <c r="P19" s="60">
        <f t="shared" si="12"/>
        <v>-1.1980689529991019E-06</v>
      </c>
      <c r="Q19" s="60">
        <f t="shared" si="13"/>
        <v>-8.201378129107896E-06</v>
      </c>
      <c r="R19" s="60">
        <f t="shared" si="14"/>
        <v>-1.6158445524258958E-05</v>
      </c>
      <c r="S19" s="60">
        <f t="shared" si="14"/>
        <v>-0.0002349893985327477</v>
      </c>
      <c r="T19" s="60">
        <f t="shared" si="14"/>
        <v>-0.00011128686381665883</v>
      </c>
      <c r="U19" s="60">
        <f t="shared" si="14"/>
        <v>-0.00022069178003718086</v>
      </c>
      <c r="V19" s="60">
        <f t="shared" si="14"/>
        <v>-7.468853106115939E-06</v>
      </c>
      <c r="W19" s="60">
        <f t="shared" si="14"/>
        <v>-2.0733761922128504E-06</v>
      </c>
      <c r="X19" s="60">
        <f t="shared" si="14"/>
        <v>-5.074680182072008E-06</v>
      </c>
      <c r="Y19" s="60">
        <f t="shared" si="14"/>
        <v>-1.3984023379282446E-07</v>
      </c>
      <c r="Z19" s="60">
        <f t="shared" si="14"/>
        <v>8.894819248957284E-07</v>
      </c>
      <c r="AA19" s="60">
        <f t="shared" si="14"/>
        <v>-3.857344712688705E-06</v>
      </c>
      <c r="AB19" s="60">
        <f t="shared" si="14"/>
        <v>-0.023651993141215324</v>
      </c>
    </row>
    <row r="20" spans="1:28" ht="12.75">
      <c r="A20" s="12" t="s">
        <v>30</v>
      </c>
      <c r="B20" s="1">
        <f>'DATOS MENSUALES'!E30</f>
        <v>0.00865837047</v>
      </c>
      <c r="C20" s="1">
        <f>'DATOS MENSUALES'!E31</f>
        <v>0.02383066938</v>
      </c>
      <c r="D20" s="1">
        <f>'DATOS MENSUALES'!E32</f>
        <v>0.01180754471</v>
      </c>
      <c r="E20" s="1">
        <f>'DATOS MENSUALES'!E33</f>
        <v>0.06317224637</v>
      </c>
      <c r="F20" s="1">
        <f>'DATOS MENSUALES'!E34</f>
        <v>0.03624629976</v>
      </c>
      <c r="G20" s="1">
        <f>'DATOS MENSUALES'!E35</f>
        <v>0.02678758656</v>
      </c>
      <c r="H20" s="1">
        <f>'DATOS MENSUALES'!E36</f>
        <v>0.04080027512</v>
      </c>
      <c r="I20" s="1">
        <f>'DATOS MENSUALES'!E37</f>
        <v>0.04448314607</v>
      </c>
      <c r="J20" s="1">
        <f>'DATOS MENSUALES'!E38</f>
        <v>0.02584183308</v>
      </c>
      <c r="K20" s="1">
        <f>'DATOS MENSUALES'!E39</f>
        <v>0.01490779854</v>
      </c>
      <c r="L20" s="1">
        <f>'DATOS MENSUALES'!E40</f>
        <v>0.032079645</v>
      </c>
      <c r="M20" s="1">
        <f>'DATOS MENSUALES'!E41</f>
        <v>0.0239092736</v>
      </c>
      <c r="N20" s="1">
        <f t="shared" si="11"/>
        <v>0.35252468866000003</v>
      </c>
      <c r="O20" s="10"/>
      <c r="P20" s="60">
        <f t="shared" si="12"/>
        <v>-7.7539302825155E-06</v>
      </c>
      <c r="Q20" s="60">
        <f t="shared" si="13"/>
        <v>-1.4310060483728701E-06</v>
      </c>
      <c r="R20" s="60">
        <f t="shared" si="14"/>
        <v>-3.6397394807780704E-05</v>
      </c>
      <c r="S20" s="60">
        <f t="shared" si="14"/>
        <v>-1.2368782844293444E-05</v>
      </c>
      <c r="T20" s="60">
        <f t="shared" si="14"/>
        <v>-0.00013173564378194145</v>
      </c>
      <c r="U20" s="60">
        <f t="shared" si="14"/>
        <v>-0.000144010915610328</v>
      </c>
      <c r="V20" s="60">
        <f t="shared" si="14"/>
        <v>-5.336161196940103E-06</v>
      </c>
      <c r="W20" s="60">
        <f t="shared" si="14"/>
        <v>-2.566328029326348E-09</v>
      </c>
      <c r="X20" s="60">
        <f t="shared" si="14"/>
        <v>-5.522085751330705E-07</v>
      </c>
      <c r="Y20" s="60">
        <f t="shared" si="14"/>
        <v>-5.925529497078044E-06</v>
      </c>
      <c r="Z20" s="60">
        <f t="shared" si="14"/>
        <v>-1.8278905529368554E-07</v>
      </c>
      <c r="AA20" s="60">
        <f t="shared" si="14"/>
        <v>-4.426837570013759E-07</v>
      </c>
      <c r="AB20" s="60">
        <f t="shared" si="14"/>
        <v>-0.015450765605825189</v>
      </c>
    </row>
    <row r="21" spans="1:28" ht="12.75">
      <c r="A21" s="12" t="s">
        <v>31</v>
      </c>
      <c r="B21" s="1">
        <f>'DATOS MENSUALES'!E42</f>
        <v>0.0133439526</v>
      </c>
      <c r="C21" s="1">
        <f>'DATOS MENSUALES'!E43</f>
        <v>0.017440884</v>
      </c>
      <c r="D21" s="1">
        <f>'DATOS MENSUALES'!E44</f>
        <v>0.01294993173</v>
      </c>
      <c r="E21" s="1">
        <f>'DATOS MENSUALES'!E45</f>
        <v>0.03068510346</v>
      </c>
      <c r="F21" s="1">
        <f>'DATOS MENSUALES'!E46</f>
        <v>0.020020072</v>
      </c>
      <c r="G21" s="1">
        <f>'DATOS MENSUALES'!E47</f>
        <v>0.01524660342</v>
      </c>
      <c r="H21" s="1">
        <f>'DATOS MENSUALES'!E48</f>
        <v>0.00933614695</v>
      </c>
      <c r="I21" s="1">
        <f>'DATOS MENSUALES'!E49</f>
        <v>0.00717355562</v>
      </c>
      <c r="J21" s="1">
        <f>'DATOS MENSUALES'!E50</f>
        <v>0.01333167165</v>
      </c>
      <c r="K21" s="1">
        <f>'DATOS MENSUALES'!E51</f>
        <v>0.02509747208</v>
      </c>
      <c r="L21" s="1">
        <f>'DATOS MENSUALES'!E52</f>
        <v>0.03053173124</v>
      </c>
      <c r="M21" s="1">
        <f>'DATOS MENSUALES'!E53</f>
        <v>0.01259515712</v>
      </c>
      <c r="N21" s="1">
        <f t="shared" si="11"/>
        <v>0.20775228187</v>
      </c>
      <c r="O21" s="10"/>
      <c r="P21" s="60">
        <f t="shared" si="12"/>
        <v>-3.4478925036451842E-06</v>
      </c>
      <c r="Q21" s="60">
        <f t="shared" si="13"/>
        <v>-5.506468065990359E-06</v>
      </c>
      <c r="R21" s="60">
        <f t="shared" si="14"/>
        <v>-3.276166667530309E-05</v>
      </c>
      <c r="S21" s="60">
        <f t="shared" si="14"/>
        <v>-0.0001720057165937026</v>
      </c>
      <c r="T21" s="60">
        <f t="shared" si="14"/>
        <v>-0.00030222854536450224</v>
      </c>
      <c r="U21" s="60">
        <f t="shared" si="14"/>
        <v>-0.00026161763235092825</v>
      </c>
      <c r="V21" s="60">
        <f t="shared" si="14"/>
        <v>-0.0001172089054931244</v>
      </c>
      <c r="W21" s="60">
        <f t="shared" si="14"/>
        <v>-5.786494180218541E-05</v>
      </c>
      <c r="X21" s="60">
        <f t="shared" si="14"/>
        <v>-8.888171846037024E-06</v>
      </c>
      <c r="Y21" s="60">
        <f t="shared" si="14"/>
        <v>-4.941708029323454E-07</v>
      </c>
      <c r="Z21" s="60">
        <f t="shared" si="14"/>
        <v>-3.7685875487954036E-07</v>
      </c>
      <c r="AA21" s="60">
        <f t="shared" si="14"/>
        <v>-6.789333893194943E-06</v>
      </c>
      <c r="AB21" s="60">
        <f t="shared" si="14"/>
        <v>-0.061088352584641424</v>
      </c>
    </row>
    <row r="22" spans="1:28" ht="12.75">
      <c r="A22" s="12" t="s">
        <v>32</v>
      </c>
      <c r="B22" s="1">
        <f>'DATOS MENSUALES'!E54</f>
        <v>0.0085805175</v>
      </c>
      <c r="C22" s="1">
        <f>'DATOS MENSUALES'!E55</f>
        <v>0.01032342375</v>
      </c>
      <c r="D22" s="1">
        <f>'DATOS MENSUALES'!E56</f>
        <v>0.009019946</v>
      </c>
      <c r="E22" s="1">
        <f>'DATOS MENSUALES'!E57</f>
        <v>0.03937412256</v>
      </c>
      <c r="F22" s="1">
        <f>'DATOS MENSUALES'!E58</f>
        <v>0.0161099602</v>
      </c>
      <c r="G22" s="1">
        <f>'DATOS MENSUALES'!E59</f>
        <v>0.01486153809</v>
      </c>
      <c r="H22" s="1">
        <f>'DATOS MENSUALES'!E60</f>
        <v>0.0126817628</v>
      </c>
      <c r="I22" s="1">
        <f>'DATOS MENSUALES'!E61</f>
        <v>0.0144271259</v>
      </c>
      <c r="J22" s="1">
        <f>'DATOS MENSUALES'!E62</f>
        <v>0.0102631575</v>
      </c>
      <c r="K22" s="1">
        <f>'DATOS MENSUALES'!E63</f>
        <v>0.04442553036</v>
      </c>
      <c r="L22" s="1">
        <f>'DATOS MENSUALES'!E64</f>
        <v>0.0332846712</v>
      </c>
      <c r="M22" s="1">
        <f>'DATOS MENSUALES'!E65</f>
        <v>0.04587287474</v>
      </c>
      <c r="N22" s="1">
        <f t="shared" si="11"/>
        <v>0.2592246306</v>
      </c>
      <c r="O22" s="10"/>
      <c r="P22" s="60">
        <f t="shared" si="12"/>
        <v>-7.845788532538551E-06</v>
      </c>
      <c r="Q22" s="60">
        <f t="shared" si="13"/>
        <v>-1.520897068118557E-05</v>
      </c>
      <c r="R22" s="60">
        <f t="shared" si="14"/>
        <v>-4.637632906834361E-05</v>
      </c>
      <c r="S22" s="60">
        <f t="shared" si="14"/>
        <v>-0.00010332395809626958</v>
      </c>
      <c r="T22" s="60">
        <f t="shared" si="14"/>
        <v>-0.00035819478926055117</v>
      </c>
      <c r="U22" s="60">
        <f t="shared" si="14"/>
        <v>-0.00026637148595659425</v>
      </c>
      <c r="V22" s="60">
        <f t="shared" si="14"/>
        <v>-9.477645967643944E-05</v>
      </c>
      <c r="W22" s="60">
        <f t="shared" si="14"/>
        <v>-3.103352662790089E-05</v>
      </c>
      <c r="X22" s="60">
        <f t="shared" si="14"/>
        <v>-1.345213354268227E-05</v>
      </c>
      <c r="Y22" s="60">
        <f t="shared" si="14"/>
        <v>1.4901449341948842E-06</v>
      </c>
      <c r="Z22" s="60">
        <f t="shared" si="14"/>
        <v>-8.932678443628613E-08</v>
      </c>
      <c r="AA22" s="60">
        <f t="shared" si="14"/>
        <v>2.950211162714633E-06</v>
      </c>
      <c r="AB22" s="60">
        <f t="shared" si="14"/>
        <v>-0.04013072048321352</v>
      </c>
    </row>
    <row r="23" spans="1:28" ht="12.75">
      <c r="A23" s="12" t="s">
        <v>34</v>
      </c>
      <c r="B23" s="11">
        <f>'DATOS MENSUALES'!E66</f>
        <v>0.01747334187</v>
      </c>
      <c r="C23" s="1">
        <f>'DATOS MENSUALES'!E67</f>
        <v>0.01039007007</v>
      </c>
      <c r="D23" s="1">
        <f>'DATOS MENSUALES'!E68</f>
        <v>0.04170723856</v>
      </c>
      <c r="E23" s="1">
        <f>'DATOS MENSUALES'!E69</f>
        <v>0.06611423046</v>
      </c>
      <c r="F23" s="1">
        <f>'DATOS MENSUALES'!E70</f>
        <v>0.02999999922</v>
      </c>
      <c r="G23" s="1">
        <f>'DATOS MENSUALES'!E71</f>
        <v>0.03235892634</v>
      </c>
      <c r="H23" s="1">
        <f>'DATOS MENSUALES'!E72</f>
        <v>0.059177999</v>
      </c>
      <c r="I23" s="1">
        <f>'DATOS MENSUALES'!E73</f>
        <v>0.24849039391</v>
      </c>
      <c r="J23" s="1">
        <f>'DATOS MENSUALES'!E74</f>
        <v>0.07775231148</v>
      </c>
      <c r="K23" s="1">
        <f>'DATOS MENSUALES'!E75</f>
        <v>0.03755266695</v>
      </c>
      <c r="L23" s="1">
        <f>'DATOS MENSUALES'!E76</f>
        <v>0.03746803968</v>
      </c>
      <c r="M23" s="1">
        <f>'DATOS MENSUALES'!E77</f>
        <v>0.04075525875</v>
      </c>
      <c r="N23" s="1">
        <f t="shared" si="11"/>
        <v>0.6992404762900001</v>
      </c>
      <c r="O23" s="10"/>
      <c r="P23" s="60">
        <f t="shared" si="12"/>
        <v>-1.3229689979293645E-06</v>
      </c>
      <c r="Q23" s="60">
        <f t="shared" si="13"/>
        <v>-1.508656678931739E-05</v>
      </c>
      <c r="R23" s="60">
        <f t="shared" si="14"/>
        <v>-3.403211268219999E-08</v>
      </c>
      <c r="S23" s="60">
        <f t="shared" si="14"/>
        <v>-8.223408087979991E-06</v>
      </c>
      <c r="T23" s="60">
        <f t="shared" si="14"/>
        <v>-0.00018645048324682432</v>
      </c>
      <c r="U23" s="60">
        <f t="shared" si="14"/>
        <v>-0.0001027979642182027</v>
      </c>
      <c r="V23" s="60">
        <f t="shared" si="14"/>
        <v>7.363808000300455E-10</v>
      </c>
      <c r="W23" s="60">
        <f t="shared" si="14"/>
        <v>0.008320771134662825</v>
      </c>
      <c r="X23" s="60">
        <f t="shared" si="14"/>
        <v>8.348962857566278E-05</v>
      </c>
      <c r="Y23" s="60">
        <f t="shared" si="14"/>
        <v>9.414387302603896E-08</v>
      </c>
      <c r="Z23" s="60">
        <f t="shared" si="14"/>
        <v>-2.3599004491057682E-11</v>
      </c>
      <c r="AA23" s="60">
        <f t="shared" si="14"/>
        <v>7.849633065602794E-07</v>
      </c>
      <c r="AB23" s="60">
        <f t="shared" si="14"/>
        <v>0.000931101243770005</v>
      </c>
    </row>
    <row r="24" spans="1:28" ht="12.75">
      <c r="A24" s="12" t="s">
        <v>33</v>
      </c>
      <c r="B24" s="1">
        <f>'DATOS MENSUALES'!E78</f>
        <v>0.0441753884</v>
      </c>
      <c r="C24" s="1">
        <f>'DATOS MENSUALES'!E79</f>
        <v>0.02125697294</v>
      </c>
      <c r="D24" s="1">
        <f>'DATOS MENSUALES'!E80</f>
        <v>0.01626283715</v>
      </c>
      <c r="E24" s="1">
        <f>'DATOS MENSUALES'!E81</f>
        <v>0.0288491402</v>
      </c>
      <c r="F24" s="1">
        <f>'DATOS MENSUALES'!E82</f>
        <v>0.41223507159</v>
      </c>
      <c r="G24" s="1">
        <f>'DATOS MENSUALES'!E83</f>
        <v>0.34396205976</v>
      </c>
      <c r="H24" s="1">
        <f>'DATOS MENSUALES'!E84</f>
        <v>0.1511705514</v>
      </c>
      <c r="I24" s="1">
        <f>'DATOS MENSUALES'!E85</f>
        <v>0.03624412442</v>
      </c>
      <c r="J24" s="1">
        <f>'DATOS MENSUALES'!E86</f>
        <v>0.02640926736</v>
      </c>
      <c r="K24" s="1">
        <f>'DATOS MENSUALES'!E87</f>
        <v>0.0247357056</v>
      </c>
      <c r="L24" s="1">
        <f>'DATOS MENSUALES'!E88</f>
        <v>0.02801638881</v>
      </c>
      <c r="M24" s="1">
        <f>'DATOS MENSUALES'!E89</f>
        <v>0.02379637589</v>
      </c>
      <c r="N24" s="1">
        <f t="shared" si="11"/>
        <v>1.1571138835199999</v>
      </c>
      <c r="O24" s="10"/>
      <c r="P24" s="60">
        <f t="shared" si="12"/>
        <v>3.887827009136195E-06</v>
      </c>
      <c r="Q24" s="60">
        <f t="shared" si="13"/>
        <v>-2.6524679529558354E-06</v>
      </c>
      <c r="R24" s="60">
        <f t="shared" si="14"/>
        <v>-2.3602937330120986E-05</v>
      </c>
      <c r="S24" s="60">
        <f t="shared" si="14"/>
        <v>-0.00018960948264954992</v>
      </c>
      <c r="T24" s="60">
        <f t="shared" si="14"/>
        <v>0.03436183598302671</v>
      </c>
      <c r="U24" s="60">
        <f t="shared" si="14"/>
        <v>0.018558755687310448</v>
      </c>
      <c r="V24" s="60">
        <f t="shared" si="14"/>
        <v>0.0008016506441504672</v>
      </c>
      <c r="W24" s="60">
        <f t="shared" si="14"/>
        <v>-8.869853110531324E-07</v>
      </c>
      <c r="X24" s="60">
        <f t="shared" si="14"/>
        <v>-4.453714958272259E-07</v>
      </c>
      <c r="Y24" s="60">
        <f t="shared" si="14"/>
        <v>-5.651594141291263E-07</v>
      </c>
      <c r="Z24" s="60">
        <f t="shared" si="14"/>
        <v>-9.235793932603876E-07</v>
      </c>
      <c r="AA24" s="60">
        <f t="shared" si="14"/>
        <v>-4.62649536113762E-07</v>
      </c>
      <c r="AB24" s="60">
        <f t="shared" si="14"/>
        <v>0.17143662241600646</v>
      </c>
    </row>
    <row r="25" spans="1:28" ht="12.75">
      <c r="A25" s="12" t="s">
        <v>35</v>
      </c>
      <c r="B25" s="1">
        <f>'DATOS MENSUALES'!E90</f>
        <v>0.0118773034</v>
      </c>
      <c r="C25" s="1">
        <f>'DATOS MENSUALES'!E91</f>
        <v>0.01205173706</v>
      </c>
      <c r="D25" s="1">
        <f>'DATOS MENSUALES'!E92</f>
        <v>0.01038461715</v>
      </c>
      <c r="E25" s="1">
        <f>'DATOS MENSUALES'!E93</f>
        <v>0.2396612604</v>
      </c>
      <c r="F25" s="1">
        <f>'DATOS MENSUALES'!E94</f>
        <v>0.06002216775</v>
      </c>
      <c r="G25" s="1">
        <f>'DATOS MENSUALES'!E95</f>
        <v>0.0340428605</v>
      </c>
      <c r="H25" s="1">
        <f>'DATOS MENSUALES'!E96</f>
        <v>0.01800378622</v>
      </c>
      <c r="I25" s="1">
        <f>'DATOS MENSUALES'!E97</f>
        <v>0.01671933204</v>
      </c>
      <c r="J25" s="1">
        <f>'DATOS MENSUALES'!E98</f>
        <v>0.0294071671</v>
      </c>
      <c r="K25" s="1">
        <f>'DATOS MENSUALES'!E99</f>
        <v>0.02944578294</v>
      </c>
      <c r="L25" s="1">
        <f>'DATOS MENSUALES'!E100</f>
        <v>0.03836887995</v>
      </c>
      <c r="M25" s="1">
        <f>'DATOS MENSUALES'!E101</f>
        <v>0.03973244184</v>
      </c>
      <c r="N25" s="1">
        <f t="shared" si="11"/>
        <v>0.53971733635</v>
      </c>
      <c r="O25" s="10"/>
      <c r="P25" s="60">
        <f t="shared" si="12"/>
        <v>-4.552728712686469E-06</v>
      </c>
      <c r="Q25" s="60">
        <f t="shared" si="13"/>
        <v>-1.22430250630439E-05</v>
      </c>
      <c r="R25" s="60">
        <f t="shared" si="14"/>
        <v>-4.128989934816643E-05</v>
      </c>
      <c r="S25" s="60">
        <f t="shared" si="14"/>
        <v>0.0036070991074529128</v>
      </c>
      <c r="T25" s="60">
        <f t="shared" si="14"/>
        <v>-1.9916952037544967E-05</v>
      </c>
      <c r="U25" s="60">
        <f t="shared" si="14"/>
        <v>-9.210583393493958E-05</v>
      </c>
      <c r="V25" s="60">
        <f t="shared" si="14"/>
        <v>-6.531053585363547E-05</v>
      </c>
      <c r="W25" s="60">
        <f t="shared" si="14"/>
        <v>-2.4725899208497777E-05</v>
      </c>
      <c r="X25" s="60">
        <f t="shared" si="14"/>
        <v>-9.982185247329304E-08</v>
      </c>
      <c r="Y25" s="60">
        <f t="shared" si="14"/>
        <v>-4.503174510102908E-08</v>
      </c>
      <c r="Z25" s="60">
        <f t="shared" si="14"/>
        <v>2.3148218844671432E-10</v>
      </c>
      <c r="AA25" s="60">
        <f t="shared" si="14"/>
        <v>5.517373738857603E-07</v>
      </c>
      <c r="AB25" s="60">
        <f t="shared" si="14"/>
        <v>-0.00023688511592583173</v>
      </c>
    </row>
    <row r="26" spans="1:28" ht="12.75">
      <c r="A26" s="12" t="s">
        <v>36</v>
      </c>
      <c r="B26" s="1">
        <f>'DATOS MENSUALES'!E102</f>
        <v>0.01155717364</v>
      </c>
      <c r="C26" s="1">
        <f>'DATOS MENSUALES'!E103</f>
        <v>0.02515095303</v>
      </c>
      <c r="D26" s="1">
        <f>'DATOS MENSUALES'!E104</f>
        <v>0.0056686032</v>
      </c>
      <c r="E26" s="1">
        <f>'DATOS MENSUALES'!E105</f>
        <v>0.01771257302</v>
      </c>
      <c r="F26" s="1">
        <f>'DATOS MENSUALES'!E106</f>
        <v>0.0157045129</v>
      </c>
      <c r="G26" s="1">
        <f>'DATOS MENSUALES'!E107</f>
        <v>0.01278327654</v>
      </c>
      <c r="H26" s="1">
        <f>'DATOS MENSUALES'!E108</f>
        <v>0.0137416104</v>
      </c>
      <c r="I26" s="1">
        <f>'DATOS MENSUALES'!E109</f>
        <v>0.00686223941</v>
      </c>
      <c r="J26" s="1">
        <f>'DATOS MENSUALES'!E110</f>
        <v>0.01127453899</v>
      </c>
      <c r="K26" s="1">
        <f>'DATOS MENSUALES'!E111</f>
        <v>0.0270633234</v>
      </c>
      <c r="L26" s="1">
        <f>'DATOS MENSUALES'!E112</f>
        <v>0.0312727261</v>
      </c>
      <c r="M26" s="1">
        <f>'DATOS MENSUALES'!E113</f>
        <v>0.00775739676</v>
      </c>
      <c r="N26" s="1">
        <f t="shared" si="11"/>
        <v>0.18654892739</v>
      </c>
      <c r="O26" s="10"/>
      <c r="P26" s="60">
        <f t="shared" si="12"/>
        <v>-4.821669511317014E-06</v>
      </c>
      <c r="Q26" s="60">
        <f t="shared" si="13"/>
        <v>-9.84656002111148E-07</v>
      </c>
      <c r="R26" s="60">
        <f t="shared" si="14"/>
        <v>-6.060244086406126E-05</v>
      </c>
      <c r="S26" s="60">
        <f t="shared" si="14"/>
        <v>-0.00032263299897109703</v>
      </c>
      <c r="T26" s="60">
        <f t="shared" si="14"/>
        <v>-0.0003643646999645228</v>
      </c>
      <c r="U26" s="60">
        <f t="shared" si="14"/>
        <v>-0.0002930256793842674</v>
      </c>
      <c r="V26" s="60">
        <f t="shared" si="14"/>
        <v>-8.831946551877444E-05</v>
      </c>
      <c r="W26" s="60">
        <f t="shared" si="14"/>
        <v>-5.9273443971383176E-05</v>
      </c>
      <c r="X26" s="60">
        <f t="shared" si="14"/>
        <v>-1.180789745503817E-05</v>
      </c>
      <c r="Y26" s="60">
        <f t="shared" si="14"/>
        <v>-2.0960459545796858E-07</v>
      </c>
      <c r="Z26" s="60">
        <f t="shared" si="14"/>
        <v>-2.7236846470953465E-07</v>
      </c>
      <c r="AA26" s="60">
        <f t="shared" si="14"/>
        <v>-1.3435805846228813E-05</v>
      </c>
      <c r="AB26" s="60">
        <f t="shared" si="14"/>
        <v>-0.07149561271763757</v>
      </c>
    </row>
    <row r="27" spans="1:28" ht="12.75">
      <c r="A27" s="12" t="s">
        <v>37</v>
      </c>
      <c r="B27" s="1">
        <f>'DATOS MENSUALES'!E114</f>
        <v>0.0226865662</v>
      </c>
      <c r="C27" s="1">
        <f>'DATOS MENSUALES'!E115</f>
        <v>0.00940761856</v>
      </c>
      <c r="D27" s="1">
        <f>'DATOS MENSUALES'!E116</f>
        <v>0.0121693803</v>
      </c>
      <c r="E27" s="1">
        <f>'DATOS MENSUALES'!E117</f>
        <v>0.01718120768</v>
      </c>
      <c r="F27" s="1">
        <f>'DATOS MENSUALES'!E118</f>
        <v>0.00616232583</v>
      </c>
      <c r="G27" s="1">
        <f>'DATOS MENSUALES'!E119</f>
        <v>0.01276745424</v>
      </c>
      <c r="H27" s="1">
        <f>'DATOS MENSUALES'!E120</f>
        <v>0.01104091608</v>
      </c>
      <c r="I27" s="1">
        <f>'DATOS MENSUALES'!E121</f>
        <v>0.00560287306</v>
      </c>
      <c r="J27" s="1">
        <f>'DATOS MENSUALES'!E122</f>
        <v>0.01561925475</v>
      </c>
      <c r="K27" s="1">
        <f>'DATOS MENSUALES'!E123</f>
        <v>0.0357287865</v>
      </c>
      <c r="L27" s="1">
        <f>'DATOS MENSUALES'!E124</f>
        <v>0.0427586224</v>
      </c>
      <c r="M27" s="1">
        <f>'DATOS MENSUALES'!E125</f>
        <v>0.02253308226</v>
      </c>
      <c r="N27" s="1">
        <f t="shared" si="11"/>
        <v>0.21365808786</v>
      </c>
      <c r="O27" s="10"/>
      <c r="P27" s="60">
        <f t="shared" si="12"/>
        <v>-1.91561895480675E-07</v>
      </c>
      <c r="Q27" s="60">
        <f t="shared" si="13"/>
        <v>-1.6958595595643018E-05</v>
      </c>
      <c r="R27" s="60">
        <f t="shared" si="14"/>
        <v>-3.5218172492535575E-05</v>
      </c>
      <c r="S27" s="60">
        <f t="shared" si="14"/>
        <v>-0.00033018996233891395</v>
      </c>
      <c r="T27" s="60">
        <f t="shared" si="14"/>
        <v>-0.0005307798236289639</v>
      </c>
      <c r="U27" s="60">
        <f t="shared" si="14"/>
        <v>-0.0002932351379416982</v>
      </c>
      <c r="V27" s="60">
        <f t="shared" si="14"/>
        <v>-0.00010538182453331509</v>
      </c>
      <c r="W27" s="60">
        <f t="shared" si="14"/>
        <v>-6.520450237578441E-05</v>
      </c>
      <c r="X27" s="60">
        <f t="shared" si="14"/>
        <v>-6.2567060858006694E-06</v>
      </c>
      <c r="Y27" s="60">
        <f t="shared" si="14"/>
        <v>2.0240933773975986E-08</v>
      </c>
      <c r="Z27" s="60">
        <f t="shared" si="14"/>
        <v>1.252813351653881E-07</v>
      </c>
      <c r="AA27" s="60">
        <f t="shared" si="14"/>
        <v>-7.283996795340033E-07</v>
      </c>
      <c r="AB27" s="60">
        <f t="shared" si="14"/>
        <v>-0.05838121297599152</v>
      </c>
    </row>
    <row r="28" spans="1:28" ht="12.75">
      <c r="A28" s="12" t="s">
        <v>38</v>
      </c>
      <c r="B28" s="1">
        <f>'DATOS MENSUALES'!E126</f>
        <v>0.01009795085</v>
      </c>
      <c r="C28" s="1">
        <f>'DATOS MENSUALES'!E127</f>
        <v>0.00666980292</v>
      </c>
      <c r="D28" s="1">
        <f>'DATOS MENSUALES'!E128</f>
        <v>0.0152520341</v>
      </c>
      <c r="E28" s="1">
        <f>'DATOS MENSUALES'!E129</f>
        <v>0.06598346211</v>
      </c>
      <c r="F28" s="1">
        <f>'DATOS MENSUALES'!E130</f>
        <v>0.19562715159</v>
      </c>
      <c r="G28" s="1">
        <f>'DATOS MENSUALES'!E131</f>
        <v>0.17785018458</v>
      </c>
      <c r="H28" s="1">
        <f>'DATOS MENSUALES'!E132</f>
        <v>0.04734232146</v>
      </c>
      <c r="I28" s="1">
        <f>'DATOS MENSUALES'!E133</f>
        <v>0.02817973859</v>
      </c>
      <c r="J28" s="1">
        <f>'DATOS MENSUALES'!E134</f>
        <v>0.02862690677</v>
      </c>
      <c r="K28" s="1">
        <f>'DATOS MENSUALES'!E135</f>
        <v>0.03027225096</v>
      </c>
      <c r="L28" s="1">
        <f>'DATOS MENSUALES'!E136</f>
        <v>0.0344458608</v>
      </c>
      <c r="M28" s="1">
        <f>'DATOS MENSUALES'!E137</f>
        <v>0.02082594891</v>
      </c>
      <c r="N28" s="1">
        <f t="shared" si="11"/>
        <v>0.6611736136399999</v>
      </c>
      <c r="O28" s="10"/>
      <c r="P28" s="60">
        <f t="shared" si="12"/>
        <v>-6.182113610723282E-06</v>
      </c>
      <c r="Q28" s="60">
        <f t="shared" si="13"/>
        <v>-2.2978339694406514E-05</v>
      </c>
      <c r="R28" s="60">
        <f t="shared" si="14"/>
        <v>-2.6187055127413886E-05</v>
      </c>
      <c r="S28" s="60">
        <f t="shared" si="14"/>
        <v>-8.384275868460863E-06</v>
      </c>
      <c r="T28" s="60">
        <f t="shared" si="14"/>
        <v>0.0012772337116962534</v>
      </c>
      <c r="U28" s="60">
        <f t="shared" si="14"/>
        <v>0.0009599405260013378</v>
      </c>
      <c r="V28" s="60">
        <f t="shared" si="14"/>
        <v>-1.3067014648794889E-06</v>
      </c>
      <c r="W28" s="60">
        <f t="shared" si="14"/>
        <v>-5.5194402727562755E-06</v>
      </c>
      <c r="X28" s="60">
        <f t="shared" si="14"/>
        <v>-1.5914001254836158E-07</v>
      </c>
      <c r="Y28" s="60">
        <f t="shared" si="14"/>
        <v>-2.037463525404064E-08</v>
      </c>
      <c r="Z28" s="60">
        <f t="shared" si="14"/>
        <v>-3.62322686988072E-08</v>
      </c>
      <c r="AA28" s="60">
        <f t="shared" si="14"/>
        <v>-1.2266450294980924E-06</v>
      </c>
      <c r="AB28" s="60">
        <f t="shared" si="14"/>
        <v>0.00021151325685624917</v>
      </c>
    </row>
    <row r="29" spans="1:28" ht="12.75">
      <c r="A29" s="12" t="s">
        <v>39</v>
      </c>
      <c r="B29" s="1">
        <f>'DATOS MENSUALES'!E138</f>
        <v>0.01540037548</v>
      </c>
      <c r="C29" s="1">
        <f>'DATOS MENSUALES'!E139</f>
        <v>0.03518647964</v>
      </c>
      <c r="D29" s="1">
        <f>'DATOS MENSUALES'!E140</f>
        <v>0.027072487</v>
      </c>
      <c r="E29" s="1">
        <f>'DATOS MENSUALES'!E141</f>
        <v>0.02799051899</v>
      </c>
      <c r="F29" s="1">
        <f>'DATOS MENSUALES'!E142</f>
        <v>0.03062476042</v>
      </c>
      <c r="G29" s="1">
        <f>'DATOS MENSUALES'!E143</f>
        <v>0.0161037802</v>
      </c>
      <c r="H29" s="1">
        <f>'DATOS MENSUALES'!E144</f>
        <v>0.03346102156</v>
      </c>
      <c r="I29" s="1">
        <f>'DATOS MENSUALES'!E145</f>
        <v>0.0176216876</v>
      </c>
      <c r="J29" s="1">
        <f>'DATOS MENSUALES'!E146</f>
        <v>0.0258025431</v>
      </c>
      <c r="K29" s="1">
        <f>'DATOS MENSUALES'!E147</f>
        <v>0.01554597966</v>
      </c>
      <c r="L29" s="1">
        <f>'DATOS MENSUALES'!E148</f>
        <v>0.04050423096</v>
      </c>
      <c r="M29" s="1">
        <f>'DATOS MENSUALES'!E149</f>
        <v>0.02589041232</v>
      </c>
      <c r="N29" s="1">
        <f t="shared" si="11"/>
        <v>0.31120427692999997</v>
      </c>
      <c r="O29" s="10"/>
      <c r="P29" s="60">
        <f t="shared" si="12"/>
        <v>-2.222855236748137E-06</v>
      </c>
      <c r="Q29" s="60">
        <f t="shared" si="13"/>
        <v>6.570762327353239E-13</v>
      </c>
      <c r="R29" s="60">
        <f t="shared" si="14"/>
        <v>-5.711708897548607E-06</v>
      </c>
      <c r="S29" s="60">
        <f t="shared" si="14"/>
        <v>-0.00019823868957631168</v>
      </c>
      <c r="T29" s="60">
        <f t="shared" si="14"/>
        <v>-0.00018040005379250614</v>
      </c>
      <c r="U29" s="60">
        <f t="shared" si="14"/>
        <v>-0.00025123909658571246</v>
      </c>
      <c r="V29" s="60">
        <f t="shared" si="14"/>
        <v>-1.5278746398566016E-05</v>
      </c>
      <c r="W29" s="60">
        <f t="shared" si="14"/>
        <v>-2.2498767705255477E-05</v>
      </c>
      <c r="X29" s="60">
        <f t="shared" si="14"/>
        <v>-5.601802580416802E-07</v>
      </c>
      <c r="Y29" s="60">
        <f t="shared" si="14"/>
        <v>-5.320452853725485E-06</v>
      </c>
      <c r="Z29" s="60">
        <f t="shared" si="14"/>
        <v>2.078228773691013E-08</v>
      </c>
      <c r="AA29" s="60">
        <f t="shared" si="14"/>
        <v>-1.7942511657930683E-07</v>
      </c>
      <c r="AB29" s="60">
        <f t="shared" si="14"/>
        <v>-0.024486944009252994</v>
      </c>
    </row>
    <row r="30" spans="1:28" ht="12.75">
      <c r="A30" s="12" t="s">
        <v>40</v>
      </c>
      <c r="B30" s="1">
        <f>'DATOS MENSUALES'!E150</f>
        <v>0.03571693164</v>
      </c>
      <c r="C30" s="1">
        <f>'DATOS MENSUALES'!E151</f>
        <v>0.01824746925</v>
      </c>
      <c r="D30" s="1">
        <f>'DATOS MENSUALES'!E152</f>
        <v>0.01385030562</v>
      </c>
      <c r="E30" s="1">
        <f>'DATOS MENSUALES'!E153</f>
        <v>0.03433549976</v>
      </c>
      <c r="F30" s="1">
        <f>'DATOS MENSUALES'!E154</f>
        <v>0.01660752042</v>
      </c>
      <c r="G30" s="1">
        <f>'DATOS MENSUALES'!E155</f>
        <v>0.014178129</v>
      </c>
      <c r="H30" s="1">
        <f>'DATOS MENSUALES'!E156</f>
        <v>0.0096562999</v>
      </c>
      <c r="I30" s="1">
        <f>'DATOS MENSUALES'!E157</f>
        <v>0.01579977256</v>
      </c>
      <c r="J30" s="1">
        <f>'DATOS MENSUALES'!E158</f>
        <v>0.00823070164</v>
      </c>
      <c r="K30" s="1">
        <f>'DATOS MENSUALES'!E159</f>
        <v>0.0340311122</v>
      </c>
      <c r="L30" s="1">
        <f>'DATOS MENSUALES'!E160</f>
        <v>0.0447720729</v>
      </c>
      <c r="M30" s="1">
        <f>'DATOS MENSUALES'!E161</f>
        <v>0.03667737815</v>
      </c>
      <c r="N30" s="1">
        <f t="shared" si="11"/>
        <v>0.28210319304000003</v>
      </c>
      <c r="O30" s="10"/>
      <c r="P30" s="60">
        <f t="shared" si="12"/>
        <v>3.8356843109746645E-07</v>
      </c>
      <c r="Q30" s="60">
        <f t="shared" si="13"/>
        <v>-4.785860285654766E-06</v>
      </c>
      <c r="R30" s="60">
        <f t="shared" si="14"/>
        <v>-3.007316419265367E-05</v>
      </c>
      <c r="S30" s="60">
        <f t="shared" si="14"/>
        <v>-0.0001403096691676045</v>
      </c>
      <c r="T30" s="60">
        <f t="shared" si="14"/>
        <v>-0.00035071883139988446</v>
      </c>
      <c r="U30" s="60">
        <f t="shared" si="14"/>
        <v>-0.0002749497322324888</v>
      </c>
      <c r="V30" s="60">
        <f t="shared" si="14"/>
        <v>-0.00011492361387329711</v>
      </c>
      <c r="W30" s="60">
        <f t="shared" si="14"/>
        <v>-2.7141945384295824E-05</v>
      </c>
      <c r="X30" s="60">
        <f t="shared" si="14"/>
        <v>-1.7204075727400414E-05</v>
      </c>
      <c r="Y30" s="60">
        <f t="shared" si="14"/>
        <v>1.0851055207645675E-09</v>
      </c>
      <c r="Z30" s="60">
        <f t="shared" si="14"/>
        <v>3.4553444413123275E-07</v>
      </c>
      <c r="AA30" s="60">
        <f t="shared" si="14"/>
        <v>1.3633379655673703E-07</v>
      </c>
      <c r="AB30" s="60">
        <f t="shared" si="14"/>
        <v>-0.032611200892861424</v>
      </c>
    </row>
    <row r="31" spans="1:28" ht="12.75">
      <c r="A31" s="12" t="s">
        <v>41</v>
      </c>
      <c r="B31" s="1">
        <f>'DATOS MENSUALES'!E162</f>
        <v>0.01231257897</v>
      </c>
      <c r="C31" s="1">
        <f>'DATOS MENSUALES'!E163</f>
        <v>0.04490290992</v>
      </c>
      <c r="D31" s="1">
        <f>'DATOS MENSUALES'!E164</f>
        <v>0.01479260244</v>
      </c>
      <c r="E31" s="1">
        <f>'DATOS MENSUALES'!E165</f>
        <v>0.02982329952</v>
      </c>
      <c r="F31" s="1">
        <f>'DATOS MENSUALES'!E166</f>
        <v>0.02187339</v>
      </c>
      <c r="G31" s="1">
        <f>'DATOS MENSUALES'!E167</f>
        <v>0.02736738682</v>
      </c>
      <c r="H31" s="1">
        <f>'DATOS MENSUALES'!E168</f>
        <v>0.03094365478</v>
      </c>
      <c r="I31" s="1">
        <f>'DATOS MENSUALES'!E169</f>
        <v>0.01649702664</v>
      </c>
      <c r="J31" s="1">
        <f>'DATOS MENSUALES'!E170</f>
        <v>0.02714601599</v>
      </c>
      <c r="K31" s="1">
        <f>'DATOS MENSUALES'!E171</f>
        <v>0.04076759774</v>
      </c>
      <c r="L31" s="1">
        <f>'DATOS MENSUALES'!E172</f>
        <v>0.06184629262</v>
      </c>
      <c r="M31" s="1">
        <f>'DATOS MENSUALES'!E173</f>
        <v>0.07335968064</v>
      </c>
      <c r="N31" s="1">
        <f t="shared" si="11"/>
        <v>0.40163243608</v>
      </c>
      <c r="O31" s="10"/>
      <c r="P31" s="60">
        <f t="shared" si="12"/>
        <v>-4.203365071421152E-06</v>
      </c>
      <c r="Q31" s="60">
        <f t="shared" si="13"/>
        <v>9.421625489224615E-07</v>
      </c>
      <c r="R31" s="60">
        <f t="shared" si="14"/>
        <v>-2.7421395789345637E-05</v>
      </c>
      <c r="S31" s="60">
        <f t="shared" si="14"/>
        <v>-0.00018012661765750957</v>
      </c>
      <c r="T31" s="60">
        <f t="shared" si="14"/>
        <v>-0.0002778740454161079</v>
      </c>
      <c r="U31" s="60">
        <f t="shared" si="14"/>
        <v>-0.00013928466073276648</v>
      </c>
      <c r="V31" s="60">
        <f t="shared" si="14"/>
        <v>-2.0416518200895672E-05</v>
      </c>
      <c r="W31" s="60">
        <f t="shared" si="14"/>
        <v>-2.5296259258584368E-05</v>
      </c>
      <c r="X31" s="60">
        <f t="shared" si="14"/>
        <v>-3.285064309710959E-07</v>
      </c>
      <c r="Y31" s="60">
        <f t="shared" si="14"/>
        <v>4.6802698414505927E-07</v>
      </c>
      <c r="Z31" s="60">
        <f t="shared" si="14"/>
        <v>1.3982573738739636E-05</v>
      </c>
      <c r="AA31" s="60">
        <f t="shared" si="14"/>
        <v>7.318711223999412E-05</v>
      </c>
      <c r="AB31" s="60">
        <f t="shared" si="14"/>
        <v>-0.007995144210376967</v>
      </c>
    </row>
    <row r="32" spans="1:28" ht="12.75">
      <c r="A32" s="12" t="s">
        <v>42</v>
      </c>
      <c r="B32" s="1">
        <f>'DATOS MENSUALES'!E174</f>
        <v>0.04441233321</v>
      </c>
      <c r="C32" s="1">
        <f>'DATOS MENSUALES'!E175</f>
        <v>0.01405528524</v>
      </c>
      <c r="D32" s="1">
        <f>'DATOS MENSUALES'!E176</f>
        <v>0.06271218036</v>
      </c>
      <c r="E32" s="1">
        <f>'DATOS MENSUALES'!E177</f>
        <v>0.09855291292</v>
      </c>
      <c r="F32" s="1">
        <f>'DATOS MENSUALES'!E178</f>
        <v>0.27110745746</v>
      </c>
      <c r="G32" s="1">
        <f>'DATOS MENSUALES'!E179</f>
        <v>0.13816951334</v>
      </c>
      <c r="H32" s="1">
        <f>'DATOS MENSUALES'!E180</f>
        <v>0.06787368574</v>
      </c>
      <c r="I32" s="1">
        <f>'DATOS MENSUALES'!E181</f>
        <v>0.03475322286</v>
      </c>
      <c r="J32" s="1">
        <f>'DATOS MENSUALES'!E182</f>
        <v>0.044648714</v>
      </c>
      <c r="K32" s="1">
        <f>'DATOS MENSUALES'!E183</f>
        <v>0.04594831528</v>
      </c>
      <c r="L32" s="1">
        <f>'DATOS MENSUALES'!E184</f>
        <v>0.15530085348</v>
      </c>
      <c r="M32" s="1">
        <f>'DATOS MENSUALES'!E185</f>
        <v>0.16623517368</v>
      </c>
      <c r="N32" s="1">
        <f t="shared" si="11"/>
        <v>1.14376964757</v>
      </c>
      <c r="O32" s="10"/>
      <c r="P32" s="60">
        <f t="shared" si="12"/>
        <v>4.066243200794244E-06</v>
      </c>
      <c r="Q32" s="60">
        <f t="shared" si="13"/>
        <v>-9.319675865651004E-06</v>
      </c>
      <c r="R32" s="60">
        <f t="shared" si="14"/>
        <v>5.605896286465147E-06</v>
      </c>
      <c r="S32" s="60">
        <f t="shared" si="14"/>
        <v>1.8401641263408055E-06</v>
      </c>
      <c r="T32" s="60">
        <f t="shared" si="14"/>
        <v>0.00622734458986511</v>
      </c>
      <c r="U32" s="60">
        <f t="shared" si="14"/>
        <v>0.0002050217907272581</v>
      </c>
      <c r="V32" s="60">
        <f t="shared" si="14"/>
        <v>8.843804702663805E-07</v>
      </c>
      <c r="W32" s="60">
        <f t="shared" si="14"/>
        <v>-1.3672725657119923E-06</v>
      </c>
      <c r="X32" s="60">
        <f t="shared" si="14"/>
        <v>1.1919317427535215E-06</v>
      </c>
      <c r="Y32" s="60">
        <f t="shared" si="14"/>
        <v>2.169133690309567E-06</v>
      </c>
      <c r="Z32" s="60">
        <f t="shared" si="14"/>
        <v>0.0016241395297940222</v>
      </c>
      <c r="AA32" s="60">
        <f t="shared" si="14"/>
        <v>0.0024442572815306343</v>
      </c>
      <c r="AB32" s="60">
        <f t="shared" si="14"/>
        <v>0.15937673135200847</v>
      </c>
    </row>
    <row r="33" spans="1:28" ht="12.75">
      <c r="A33" s="12" t="s">
        <v>43</v>
      </c>
      <c r="B33" s="1">
        <f>'DATOS MENSUALES'!E186</f>
        <v>0.04626588368</v>
      </c>
      <c r="C33" s="1">
        <f>'DATOS MENSUALES'!E187</f>
        <v>0.18236488296</v>
      </c>
      <c r="D33" s="1">
        <f>'DATOS MENSUALES'!E188</f>
        <v>0.20195135046</v>
      </c>
      <c r="E33" s="1">
        <f>'DATOS MENSUALES'!E189</f>
        <v>0.26689222686</v>
      </c>
      <c r="F33" s="1">
        <f>'DATOS MENSUALES'!E190</f>
        <v>0.2703966043</v>
      </c>
      <c r="G33" s="1">
        <f>'DATOS MENSUALES'!E191</f>
        <v>0.33108053886</v>
      </c>
      <c r="H33" s="1">
        <f>'DATOS MENSUALES'!E192</f>
        <v>0.20325056604</v>
      </c>
      <c r="I33" s="1">
        <f>'DATOS MENSUALES'!E193</f>
        <v>0.0887677484</v>
      </c>
      <c r="J33" s="1">
        <f>'DATOS MENSUALES'!E194</f>
        <v>0.04025898288</v>
      </c>
      <c r="K33" s="1">
        <f>'DATOS MENSUALES'!E195</f>
        <v>0.04214728587</v>
      </c>
      <c r="L33" s="1">
        <f>'DATOS MENSUALES'!E196</f>
        <v>0.04023734666</v>
      </c>
      <c r="M33" s="1">
        <f>'DATOS MENSUALES'!E197</f>
        <v>0.02150146836</v>
      </c>
      <c r="N33" s="1">
        <f t="shared" si="11"/>
        <v>1.73511488533</v>
      </c>
      <c r="O33" s="10"/>
      <c r="P33" s="60">
        <f t="shared" si="12"/>
        <v>5.653746116404855E-06</v>
      </c>
      <c r="Q33" s="60">
        <f t="shared" si="13"/>
        <v>0.003193755292281762</v>
      </c>
      <c r="R33" s="60">
        <f t="shared" si="14"/>
        <v>0.003870150377645338</v>
      </c>
      <c r="S33" s="60">
        <f t="shared" si="14"/>
        <v>0.005889881518322995</v>
      </c>
      <c r="T33" s="60">
        <f t="shared" si="14"/>
        <v>0.006155439883018869</v>
      </c>
      <c r="U33" s="60">
        <f t="shared" si="14"/>
        <v>0.01597954840428414</v>
      </c>
      <c r="V33" s="60">
        <f t="shared" si="14"/>
        <v>0.0030470858640672576</v>
      </c>
      <c r="W33" s="60">
        <f t="shared" si="14"/>
        <v>7.903917321793416E-05</v>
      </c>
      <c r="X33" s="60">
        <f t="shared" si="14"/>
        <v>2.398285542571524E-07</v>
      </c>
      <c r="Y33" s="60">
        <f t="shared" si="14"/>
        <v>7.644980251172044E-07</v>
      </c>
      <c r="Z33" s="60">
        <f t="shared" si="14"/>
        <v>1.529865965842121E-08</v>
      </c>
      <c r="AA33" s="60">
        <f t="shared" si="14"/>
        <v>-1.008768333867884E-06</v>
      </c>
      <c r="AB33" s="60">
        <f t="shared" si="14"/>
        <v>1.4564343756105067</v>
      </c>
    </row>
    <row r="34" spans="1:28" ht="12.75">
      <c r="A34" s="12" t="s">
        <v>44</v>
      </c>
      <c r="B34" s="1">
        <f>'DATOS MENSUALES'!E198</f>
        <v>0.0254663595</v>
      </c>
      <c r="C34" s="1">
        <f>'DATOS MENSUALES'!E199</f>
        <v>0.0314000883</v>
      </c>
      <c r="D34" s="1">
        <f>'DATOS MENSUALES'!E200</f>
        <v>0.01448497875</v>
      </c>
      <c r="E34" s="1">
        <f>'DATOS MENSUALES'!E201</f>
        <v>0.02705634467</v>
      </c>
      <c r="F34" s="1">
        <f>'DATOS MENSUALES'!E202</f>
        <v>0.00603629143</v>
      </c>
      <c r="G34" s="1">
        <f>'DATOS MENSUALES'!E203</f>
        <v>0.01181013579</v>
      </c>
      <c r="H34" s="1">
        <f>'DATOS MENSUALES'!E204</f>
        <v>0.01332216178</v>
      </c>
      <c r="I34" s="1">
        <f>'DATOS MENSUALES'!E205</f>
        <v>0.01438752466</v>
      </c>
      <c r="J34" s="1">
        <f>'DATOS MENSUALES'!E206</f>
        <v>0.02291545272</v>
      </c>
      <c r="K34" s="1">
        <f>'DATOS MENSUALES'!E207</f>
        <v>0.02510257125</v>
      </c>
      <c r="L34" s="1">
        <f>'DATOS MENSUALES'!E208</f>
        <v>0.02267789192</v>
      </c>
      <c r="M34" s="1">
        <f>'DATOS MENSUALES'!E209</f>
        <v>0.00989619045</v>
      </c>
      <c r="N34" s="1">
        <f t="shared" si="11"/>
        <v>0.22455599122000003</v>
      </c>
      <c r="O34" s="10"/>
      <c r="P34" s="60">
        <f t="shared" si="12"/>
        <v>-2.6592043355514923E-08</v>
      </c>
      <c r="Q34" s="60">
        <f t="shared" si="13"/>
        <v>-5.06305880905543E-08</v>
      </c>
      <c r="R34" s="60">
        <f aca="true" t="shared" si="15" ref="R34:R50">(D34-D$6)^3</f>
        <v>-2.8269189616762446E-05</v>
      </c>
      <c r="S34" s="60">
        <f aca="true" t="shared" si="16" ref="S34:S50">(E34-E$6)^3</f>
        <v>-0.00020792029813711835</v>
      </c>
      <c r="T34" s="60">
        <f aca="true" t="shared" si="17" ref="T34:T50">(F34-F$6)^3</f>
        <v>-0.0005332623611179401</v>
      </c>
      <c r="U34" s="60">
        <f aca="true" t="shared" si="18" ref="U34:U50">(G34-G$6)^3</f>
        <v>-0.00030609485241879665</v>
      </c>
      <c r="V34" s="60">
        <f aca="true" t="shared" si="19" ref="V34:V50">(H34-H$6)^3</f>
        <v>-9.083862156154748E-05</v>
      </c>
      <c r="W34" s="60">
        <f aca="true" t="shared" si="20" ref="W34:W50">(I34-I$6)^3</f>
        <v>-3.1150997799524433E-05</v>
      </c>
      <c r="X34" s="60">
        <f aca="true" t="shared" si="21" ref="X34:X50">(J34-J$6)^3</f>
        <v>-1.3789525509550045E-06</v>
      </c>
      <c r="Y34" s="60">
        <f aca="true" t="shared" si="22" ref="Y34:Y50">(K34-K$6)^3</f>
        <v>-4.93215241389281E-07</v>
      </c>
      <c r="Z34" s="60">
        <f aca="true" t="shared" si="23" ref="Z34:Z50">(L34-L$6)^3</f>
        <v>-3.427230092292468E-06</v>
      </c>
      <c r="AA34" s="60">
        <f aca="true" t="shared" si="24" ref="AA34:AA50">(M34-M$6)^3</f>
        <v>-1.0125950747860565E-05</v>
      </c>
      <c r="AB34" s="60">
        <f aca="true" t="shared" si="25" ref="AB34:AB50">(N34-N$6)^3</f>
        <v>-0.053597972352933385</v>
      </c>
    </row>
    <row r="35" spans="1:28" ht="12.75">
      <c r="A35" s="12" t="s">
        <v>45</v>
      </c>
      <c r="B35" s="1">
        <f>'DATOS MENSUALES'!E210</f>
        <v>0.01827463268</v>
      </c>
      <c r="C35" s="1">
        <f>'DATOS MENSUALES'!E211</f>
        <v>0.0407427072</v>
      </c>
      <c r="D35" s="1">
        <f>'DATOS MENSUALES'!E212</f>
        <v>0.01584611385</v>
      </c>
      <c r="E35" s="1">
        <f>'DATOS MENSUALES'!E213</f>
        <v>0.01022960997</v>
      </c>
      <c r="F35" s="1">
        <f>'DATOS MENSUALES'!E214</f>
        <v>0.01554446433</v>
      </c>
      <c r="G35" s="1">
        <f>'DATOS MENSUALES'!E215</f>
        <v>0.03752243561</v>
      </c>
      <c r="H35" s="1">
        <f>'DATOS MENSUALES'!E216</f>
        <v>0.0712941515</v>
      </c>
      <c r="I35" s="1">
        <f>'DATOS MENSUALES'!E217</f>
        <v>0.01391277146</v>
      </c>
      <c r="J35" s="1">
        <f>'DATOS MENSUALES'!E218</f>
        <v>0.01078661034</v>
      </c>
      <c r="K35" s="1">
        <f>'DATOS MENSUALES'!E219</f>
        <v>0.02119211143</v>
      </c>
      <c r="L35" s="1">
        <f>'DATOS MENSUALES'!E220</f>
        <v>0.02332344174</v>
      </c>
      <c r="M35" s="1">
        <f>'DATOS MENSUALES'!E221</f>
        <v>0.0144454376</v>
      </c>
      <c r="N35" s="1">
        <f t="shared" si="11"/>
        <v>0.29311448771000004</v>
      </c>
      <c r="O35" s="10"/>
      <c r="P35" s="60">
        <f t="shared" si="12"/>
        <v>-1.0539026704443668E-06</v>
      </c>
      <c r="Q35" s="60">
        <f t="shared" si="13"/>
        <v>1.7970831517603072E-07</v>
      </c>
      <c r="R35" s="60">
        <f t="shared" si="15"/>
        <v>-2.4646632564162005E-05</v>
      </c>
      <c r="S35" s="60">
        <f t="shared" si="16"/>
        <v>-0.0004401742327341609</v>
      </c>
      <c r="T35" s="60">
        <f t="shared" si="17"/>
        <v>-0.00036681961647907634</v>
      </c>
      <c r="U35" s="60">
        <f t="shared" si="18"/>
        <v>-7.241422168115956E-05</v>
      </c>
      <c r="V35" s="60">
        <f t="shared" si="19"/>
        <v>2.2067384477392008E-06</v>
      </c>
      <c r="W35" s="60">
        <f t="shared" si="20"/>
        <v>-3.2582438864303155E-05</v>
      </c>
      <c r="X35" s="60">
        <f t="shared" si="21"/>
        <v>-1.2583308129052724E-05</v>
      </c>
      <c r="Y35" s="60">
        <f t="shared" si="22"/>
        <v>-1.647799035885615E-06</v>
      </c>
      <c r="Z35" s="60">
        <f t="shared" si="23"/>
        <v>-3.0055801393470795E-06</v>
      </c>
      <c r="AA35" s="60">
        <f t="shared" si="24"/>
        <v>-4.987216046791123E-06</v>
      </c>
      <c r="AB35" s="60">
        <f t="shared" si="25"/>
        <v>-0.029354208405897652</v>
      </c>
    </row>
    <row r="36" spans="1:28" ht="12.75">
      <c r="A36" s="12" t="s">
        <v>46</v>
      </c>
      <c r="B36" s="1">
        <f>'DATOS MENSUALES'!E222</f>
        <v>0.03259488582</v>
      </c>
      <c r="C36" s="1">
        <f>'DATOS MENSUALES'!E223</f>
        <v>0.0522151246</v>
      </c>
      <c r="D36" s="1">
        <f>'DATOS MENSUALES'!E224</f>
        <v>0.03309894384</v>
      </c>
      <c r="E36" s="1">
        <f>'DATOS MENSUALES'!E225</f>
        <v>0.06699889377</v>
      </c>
      <c r="F36" s="1">
        <f>'DATOS MENSUALES'!E226</f>
        <v>0.04359921496</v>
      </c>
      <c r="G36" s="1">
        <f>'DATOS MENSUALES'!E227</f>
        <v>0.03673205655</v>
      </c>
      <c r="H36" s="1">
        <f>'DATOS MENSUALES'!E228</f>
        <v>0.0386143241</v>
      </c>
      <c r="I36" s="1">
        <f>'DATOS MENSUALES'!E229</f>
        <v>0.0248552955</v>
      </c>
      <c r="J36" s="1">
        <f>'DATOS MENSUALES'!E230</f>
        <v>0.02116092214</v>
      </c>
      <c r="K36" s="1">
        <f>'DATOS MENSUALES'!E231</f>
        <v>0.0465008676</v>
      </c>
      <c r="L36" s="1">
        <f>'DATOS MENSUALES'!E232</f>
        <v>0.04963127484</v>
      </c>
      <c r="M36" s="1">
        <f>'DATOS MENSUALES'!E233</f>
        <v>0.06038240975</v>
      </c>
      <c r="N36" s="1">
        <f t="shared" si="11"/>
        <v>0.50638421347</v>
      </c>
      <c r="O36" s="10"/>
      <c r="P36" s="60">
        <f t="shared" si="12"/>
        <v>7.114901111692293E-08</v>
      </c>
      <c r="Q36" s="60">
        <f t="shared" si="13"/>
        <v>5.0138925281899755E-06</v>
      </c>
      <c r="R36" s="60">
        <f t="shared" si="15"/>
        <v>-1.6635542786350608E-06</v>
      </c>
      <c r="S36" s="60">
        <f t="shared" si="16"/>
        <v>-7.188837381624463E-06</v>
      </c>
      <c r="T36" s="60">
        <f t="shared" si="17"/>
        <v>-8.248048506369559E-05</v>
      </c>
      <c r="U36" s="60">
        <f t="shared" si="18"/>
        <v>-7.661228045700375E-05</v>
      </c>
      <c r="V36" s="60">
        <f t="shared" si="19"/>
        <v>-7.599647790656016E-06</v>
      </c>
      <c r="W36" s="60">
        <f t="shared" si="20"/>
        <v>-9.256975440618736E-06</v>
      </c>
      <c r="X36" s="60">
        <f t="shared" si="21"/>
        <v>-2.1392470395732442E-06</v>
      </c>
      <c r="Y36" s="60">
        <f t="shared" si="22"/>
        <v>2.45892921295862E-06</v>
      </c>
      <c r="Z36" s="60">
        <f t="shared" si="23"/>
        <v>1.6751532059708275E-06</v>
      </c>
      <c r="AA36" s="60">
        <f t="shared" si="24"/>
        <v>2.401699550825037E-05</v>
      </c>
      <c r="AB36" s="60">
        <f t="shared" si="25"/>
        <v>-0.0008630121274188353</v>
      </c>
    </row>
    <row r="37" spans="1:28" ht="12.75">
      <c r="A37" s="12" t="s">
        <v>47</v>
      </c>
      <c r="B37" s="1">
        <f>'DATOS MENSUALES'!E234</f>
        <v>0.08342990136</v>
      </c>
      <c r="C37" s="1">
        <f>'DATOS MENSUALES'!E235</f>
        <v>0.06964549701</v>
      </c>
      <c r="D37" s="1">
        <f>'DATOS MENSUALES'!E236</f>
        <v>0.17373288965</v>
      </c>
      <c r="E37" s="1">
        <f>'DATOS MENSUALES'!E237</f>
        <v>0.22963225592</v>
      </c>
      <c r="F37" s="1">
        <f>'DATOS MENSUALES'!E238</f>
        <v>0.35555817298</v>
      </c>
      <c r="G37" s="1">
        <f>'DATOS MENSUALES'!E239</f>
        <v>0.18779556777</v>
      </c>
      <c r="H37" s="1">
        <f>'DATOS MENSUALES'!E240</f>
        <v>0.07117989586</v>
      </c>
      <c r="I37" s="1">
        <f>'DATOS MENSUALES'!E241</f>
        <v>0.02451074157</v>
      </c>
      <c r="J37" s="1">
        <f>'DATOS MENSUALES'!E242</f>
        <v>0.0256922931</v>
      </c>
      <c r="K37" s="1">
        <f>'DATOS MENSUALES'!E243</f>
        <v>0.03522039444</v>
      </c>
      <c r="L37" s="1">
        <f>'DATOS MENSUALES'!E244</f>
        <v>0.03348658005</v>
      </c>
      <c r="M37" s="1">
        <f>'DATOS MENSUALES'!E245</f>
        <v>0.01520666576</v>
      </c>
      <c r="N37" s="1">
        <f t="shared" si="11"/>
        <v>1.3050908554700003</v>
      </c>
      <c r="O37" s="10"/>
      <c r="P37" s="60">
        <f t="shared" si="12"/>
        <v>0.00016618203224727182</v>
      </c>
      <c r="Q37" s="60">
        <f t="shared" si="13"/>
        <v>4.122793566779539E-05</v>
      </c>
      <c r="R37" s="60">
        <f t="shared" si="15"/>
        <v>0.002135974413447201</v>
      </c>
      <c r="S37" s="60">
        <f t="shared" si="16"/>
        <v>0.0029447175928252224</v>
      </c>
      <c r="T37" s="60">
        <f t="shared" si="17"/>
        <v>0.0193415153127808</v>
      </c>
      <c r="U37" s="60">
        <f t="shared" si="18"/>
        <v>0.0012805349710486285</v>
      </c>
      <c r="V37" s="60">
        <f t="shared" si="19"/>
        <v>2.1491481633775317E-06</v>
      </c>
      <c r="W37" s="60">
        <f t="shared" si="20"/>
        <v>-9.720207233746773E-06</v>
      </c>
      <c r="X37" s="60">
        <f t="shared" si="21"/>
        <v>-5.829581642628617E-07</v>
      </c>
      <c r="Y37" s="60">
        <f t="shared" si="22"/>
        <v>1.0895012354640056E-08</v>
      </c>
      <c r="Z37" s="60">
        <f t="shared" si="23"/>
        <v>-7.776120567017585E-08</v>
      </c>
      <c r="AA37" s="60">
        <f t="shared" si="24"/>
        <v>-4.349861185691647E-06</v>
      </c>
      <c r="AB37" s="60">
        <f t="shared" si="25"/>
        <v>0.34816912352174006</v>
      </c>
    </row>
    <row r="38" spans="1:28" ht="12.75">
      <c r="A38" s="12" t="s">
        <v>48</v>
      </c>
      <c r="B38" s="1">
        <f>'DATOS MENSUALES'!E246</f>
        <v>0.05079591825</v>
      </c>
      <c r="C38" s="1">
        <f>'DATOS MENSUALES'!E247</f>
        <v>0.22305700909</v>
      </c>
      <c r="D38" s="1">
        <f>'DATOS MENSUALES'!E248</f>
        <v>0.2157786944</v>
      </c>
      <c r="E38" s="1">
        <f>'DATOS MENSUALES'!E249</f>
        <v>0.39475494096</v>
      </c>
      <c r="F38" s="1">
        <f>'DATOS MENSUALES'!E250</f>
        <v>0.13327174025</v>
      </c>
      <c r="G38" s="1">
        <f>'DATOS MENSUALES'!E251</f>
        <v>0.083199312</v>
      </c>
      <c r="H38" s="1">
        <f>'DATOS MENSUALES'!E252</f>
        <v>0.0397606514</v>
      </c>
      <c r="I38" s="1">
        <f>'DATOS MENSUALES'!E253</f>
        <v>0.03863877666</v>
      </c>
      <c r="J38" s="1">
        <f>'DATOS MENSUALES'!E254</f>
        <v>0.046538113</v>
      </c>
      <c r="K38" s="1">
        <f>'DATOS MENSUALES'!E255</f>
        <v>0.04064833755</v>
      </c>
      <c r="L38" s="1">
        <f>'DATOS MENSUALES'!E256</f>
        <v>0.02437295917</v>
      </c>
      <c r="M38" s="1">
        <f>'DATOS MENSUALES'!E257</f>
        <v>0.01598765294</v>
      </c>
      <c r="N38" s="1">
        <f t="shared" si="11"/>
        <v>1.3068041056700002</v>
      </c>
      <c r="O38" s="10"/>
      <c r="P38" s="60">
        <f t="shared" si="12"/>
        <v>1.1156454753775892E-05</v>
      </c>
      <c r="Q38" s="60">
        <f t="shared" si="13"/>
        <v>0.0066401631156818505</v>
      </c>
      <c r="R38" s="60">
        <f t="shared" si="15"/>
        <v>0.0049853850890550664</v>
      </c>
      <c r="S38" s="60">
        <f t="shared" si="16"/>
        <v>0.02934814774711317</v>
      </c>
      <c r="T38" s="60">
        <f t="shared" si="17"/>
        <v>9.824671408086731E-05</v>
      </c>
      <c r="U38" s="60">
        <f t="shared" si="18"/>
        <v>6.378774826557649E-08</v>
      </c>
      <c r="V38" s="60">
        <f t="shared" si="19"/>
        <v>-6.3463398831255765E-06</v>
      </c>
      <c r="W38" s="60">
        <f t="shared" si="20"/>
        <v>-3.7534777568625906E-07</v>
      </c>
      <c r="X38" s="60">
        <f t="shared" si="21"/>
        <v>1.9494312356951746E-06</v>
      </c>
      <c r="Y38" s="60">
        <f t="shared" si="22"/>
        <v>4.467891956488662E-07</v>
      </c>
      <c r="Z38" s="60">
        <f t="shared" si="23"/>
        <v>-2.3963750634322705E-06</v>
      </c>
      <c r="AA38" s="60">
        <f t="shared" si="24"/>
        <v>-3.7549230039046832E-06</v>
      </c>
      <c r="AB38" s="60">
        <f t="shared" si="25"/>
        <v>0.35071904086057426</v>
      </c>
    </row>
    <row r="39" spans="1:28" ht="12.75">
      <c r="A39" s="12" t="s">
        <v>49</v>
      </c>
      <c r="B39" s="1">
        <f>'DATOS MENSUALES'!E258</f>
        <v>0.0342315838</v>
      </c>
      <c r="C39" s="1">
        <f>'DATOS MENSUALES'!E259</f>
        <v>0.0300372069</v>
      </c>
      <c r="D39" s="1">
        <f>'DATOS MENSUALES'!E260</f>
        <v>0.09778381623</v>
      </c>
      <c r="E39" s="1">
        <f>'DATOS MENSUALES'!E261</f>
        <v>0.35301584318</v>
      </c>
      <c r="F39" s="1">
        <f>'DATOS MENSUALES'!E262</f>
        <v>0.0642200523</v>
      </c>
      <c r="G39" s="1">
        <f>'DATOS MENSUALES'!E263</f>
        <v>0.15083192449</v>
      </c>
      <c r="H39" s="1">
        <f>'DATOS MENSUALES'!E264</f>
        <v>0.07141061686</v>
      </c>
      <c r="I39" s="1">
        <f>'DATOS MENSUALES'!E265</f>
        <v>0.10698591104</v>
      </c>
      <c r="J39" s="1">
        <f>'DATOS MENSUALES'!E266</f>
        <v>0.0534143808</v>
      </c>
      <c r="K39" s="1">
        <f>'DATOS MENSUALES'!E267</f>
        <v>0.05508861705</v>
      </c>
      <c r="L39" s="1">
        <f>'DATOS MENSUALES'!E268</f>
        <v>0.05486731503</v>
      </c>
      <c r="M39" s="1">
        <f>'DATOS MENSUALES'!E269</f>
        <v>0.02861391241</v>
      </c>
      <c r="N39" s="1">
        <f t="shared" si="11"/>
        <v>1.1005011800900002</v>
      </c>
      <c r="O39" s="10"/>
      <c r="P39" s="60">
        <f t="shared" si="12"/>
        <v>1.9314170234823166E-07</v>
      </c>
      <c r="Q39" s="60">
        <f t="shared" si="13"/>
        <v>-1.2973369960392645E-07</v>
      </c>
      <c r="R39" s="60">
        <f t="shared" si="15"/>
        <v>0.0001474987940013422</v>
      </c>
      <c r="S39" s="60">
        <f t="shared" si="16"/>
        <v>0.018973733914070062</v>
      </c>
      <c r="T39" s="60">
        <f t="shared" si="17"/>
        <v>-1.2022631471298492E-05</v>
      </c>
      <c r="U39" s="60">
        <f t="shared" si="18"/>
        <v>0.0003674953534288079</v>
      </c>
      <c r="V39" s="60">
        <f t="shared" si="19"/>
        <v>2.266492110903342E-06</v>
      </c>
      <c r="W39" s="60">
        <f t="shared" si="20"/>
        <v>0.0002284762955662792</v>
      </c>
      <c r="X39" s="60">
        <f t="shared" si="21"/>
        <v>7.265743795941561E-06</v>
      </c>
      <c r="Y39" s="60">
        <f t="shared" si="22"/>
        <v>1.0772050523698099E-05</v>
      </c>
      <c r="Z39" s="60">
        <f t="shared" si="23"/>
        <v>5.011132520825762E-06</v>
      </c>
      <c r="AA39" s="60">
        <f t="shared" si="24"/>
        <v>-2.481273925572628E-08</v>
      </c>
      <c r="AB39" s="60">
        <f t="shared" si="25"/>
        <v>0.12418369624813742</v>
      </c>
    </row>
    <row r="40" spans="1:28" ht="12.75">
      <c r="A40" s="12" t="s">
        <v>50</v>
      </c>
      <c r="B40" s="1">
        <f>'DATOS MENSUALES'!E270</f>
        <v>0.02750272816</v>
      </c>
      <c r="C40" s="1">
        <f>'DATOS MENSUALES'!E271</f>
        <v>0.03261809</v>
      </c>
      <c r="D40" s="1">
        <f>'DATOS MENSUALES'!E272</f>
        <v>0.0170246384</v>
      </c>
      <c r="E40" s="1">
        <f>'DATOS MENSUALES'!E273</f>
        <v>0.08448112971</v>
      </c>
      <c r="F40" s="1">
        <f>'DATOS MENSUALES'!E274</f>
        <v>0.185408241</v>
      </c>
      <c r="G40" s="1">
        <f>'DATOS MENSUALES'!E275</f>
        <v>0.1249460254</v>
      </c>
      <c r="H40" s="1">
        <f>'DATOS MENSUALES'!E276</f>
        <v>0.08608097712</v>
      </c>
      <c r="I40" s="1">
        <f>'DATOS MENSUALES'!E277</f>
        <v>0.03527918968</v>
      </c>
      <c r="J40" s="1">
        <f>'DATOS MENSUALES'!E278</f>
        <v>0.03415019775</v>
      </c>
      <c r="K40" s="1">
        <f>'DATOS MENSUALES'!E279</f>
        <v>0.04553742939</v>
      </c>
      <c r="L40" s="1">
        <f>'DATOS MENSUALES'!E280</f>
        <v>0.04924886087</v>
      </c>
      <c r="M40" s="1">
        <f>'DATOS MENSUALES'!E281</f>
        <v>0.03511165304</v>
      </c>
      <c r="N40" s="1">
        <f t="shared" si="11"/>
        <v>0.75738916052</v>
      </c>
      <c r="O40" s="10"/>
      <c r="P40" s="60">
        <f t="shared" si="12"/>
        <v>-8.53171968806994E-10</v>
      </c>
      <c r="Q40" s="60">
        <f t="shared" si="13"/>
        <v>-1.527980842311258E-08</v>
      </c>
      <c r="R40" s="60">
        <f t="shared" si="15"/>
        <v>-2.1771935240521138E-05</v>
      </c>
      <c r="S40" s="60">
        <f t="shared" si="16"/>
        <v>-6.004428313513042E-09</v>
      </c>
      <c r="T40" s="60">
        <f t="shared" si="17"/>
        <v>0.000949268532857251</v>
      </c>
      <c r="U40" s="60">
        <f t="shared" si="18"/>
        <v>9.570918360231854E-05</v>
      </c>
      <c r="V40" s="60">
        <f t="shared" si="19"/>
        <v>2.1498878399561374E-05</v>
      </c>
      <c r="W40" s="60">
        <f t="shared" si="20"/>
        <v>-1.1819592595000696E-06</v>
      </c>
      <c r="X40" s="60">
        <f t="shared" si="21"/>
        <v>1.1313578362138423E-12</v>
      </c>
      <c r="Y40" s="60">
        <f t="shared" si="22"/>
        <v>1.9690667443113104E-06</v>
      </c>
      <c r="Z40" s="60">
        <f t="shared" si="23"/>
        <v>1.5184905081116578E-06</v>
      </c>
      <c r="AA40" s="60">
        <f t="shared" si="24"/>
        <v>4.5922784382774994E-08</v>
      </c>
      <c r="AB40" s="60">
        <f t="shared" si="25"/>
        <v>0.003781629038198099</v>
      </c>
    </row>
    <row r="41" spans="1:28" ht="12.75">
      <c r="A41" s="12" t="s">
        <v>51</v>
      </c>
      <c r="B41" s="1">
        <f>'DATOS MENSUALES'!E282</f>
        <v>0.06818632464</v>
      </c>
      <c r="C41" s="1">
        <f>'DATOS MENSUALES'!E283</f>
        <v>0.13845266724</v>
      </c>
      <c r="D41" s="1">
        <f>'DATOS MENSUALES'!E284</f>
        <v>0.10940522826</v>
      </c>
      <c r="E41" s="1">
        <f>'DATOS MENSUALES'!E285</f>
        <v>0.11204582184</v>
      </c>
      <c r="F41" s="1">
        <f>'DATOS MENSUALES'!E286</f>
        <v>0.10262259045</v>
      </c>
      <c r="G41" s="1">
        <f>'DATOS MENSUALES'!E287</f>
        <v>0.22537814208</v>
      </c>
      <c r="H41" s="1">
        <f>'DATOS MENSUALES'!E288</f>
        <v>0.15706931992</v>
      </c>
      <c r="I41" s="1">
        <f>'DATOS MENSUALES'!E289</f>
        <v>0.0476787514</v>
      </c>
      <c r="J41" s="1">
        <f>'DATOS MENSUALES'!E290</f>
        <v>0.02485004022</v>
      </c>
      <c r="K41" s="1">
        <f>'DATOS MENSUALES'!E291</f>
        <v>0.03885381664</v>
      </c>
      <c r="L41" s="1">
        <f>'DATOS MENSUALES'!E292</f>
        <v>0.06223048128</v>
      </c>
      <c r="M41" s="1">
        <f>'DATOS MENSUALES'!E293</f>
        <v>0.0401960802</v>
      </c>
      <c r="N41" s="1">
        <f t="shared" si="11"/>
        <v>1.1269692641700002</v>
      </c>
      <c r="O41" s="10"/>
      <c r="P41" s="60">
        <f t="shared" si="12"/>
        <v>6.273712546716174E-05</v>
      </c>
      <c r="Q41" s="60">
        <f t="shared" si="13"/>
        <v>0.0011040044759153078</v>
      </c>
      <c r="R41" s="60">
        <f t="shared" si="15"/>
        <v>0.0002678042762689684</v>
      </c>
      <c r="S41" s="60">
        <f t="shared" si="16"/>
        <v>1.7068140311469088E-05</v>
      </c>
      <c r="T41" s="60">
        <f t="shared" si="17"/>
        <v>3.7194584054503538E-06</v>
      </c>
      <c r="U41" s="60">
        <f t="shared" si="18"/>
        <v>0.0031233020681390765</v>
      </c>
      <c r="V41" s="60">
        <f t="shared" si="19"/>
        <v>0.0009642647692112899</v>
      </c>
      <c r="W41" s="60">
        <f t="shared" si="20"/>
        <v>6.093374103391434E-09</v>
      </c>
      <c r="X41" s="60">
        <f t="shared" si="21"/>
        <v>-7.776620512485804E-07</v>
      </c>
      <c r="Y41" s="60">
        <f t="shared" si="22"/>
        <v>2.002328573152557E-07</v>
      </c>
      <c r="Z41" s="60">
        <f t="shared" si="23"/>
        <v>1.4662243392738462E-05</v>
      </c>
      <c r="AA41" s="60">
        <f t="shared" si="24"/>
        <v>6.50693142485179E-07</v>
      </c>
      <c r="AB41" s="60">
        <f t="shared" si="25"/>
        <v>0.14501533018894883</v>
      </c>
    </row>
    <row r="42" spans="1:28" ht="12.75">
      <c r="A42" s="12" t="s">
        <v>52</v>
      </c>
      <c r="B42" s="1">
        <f>'DATOS MENSUALES'!E294</f>
        <v>0.02949374275</v>
      </c>
      <c r="C42" s="1">
        <f>'DATOS MENSUALES'!E295</f>
        <v>0.09479833664</v>
      </c>
      <c r="D42" s="1">
        <f>'DATOS MENSUALES'!E296</f>
        <v>0.0255892656</v>
      </c>
      <c r="E42" s="1">
        <f>'DATOS MENSUALES'!E297</f>
        <v>0.01974280558</v>
      </c>
      <c r="F42" s="1">
        <f>'DATOS MENSUALES'!E298</f>
        <v>0.06517010494</v>
      </c>
      <c r="G42" s="1">
        <f>'DATOS MENSUALES'!E299</f>
        <v>0.05168838884</v>
      </c>
      <c r="H42" s="1">
        <f>'DATOS MENSUALES'!E300</f>
        <v>0.04613978538</v>
      </c>
      <c r="I42" s="1">
        <f>'DATOS MENSUALES'!E301</f>
        <v>0.01406156212</v>
      </c>
      <c r="J42" s="1">
        <f>'DATOS MENSUALES'!E302</f>
        <v>0.01978395957</v>
      </c>
      <c r="K42" s="1">
        <f>'DATOS MENSUALES'!E303</f>
        <v>0.0207800974</v>
      </c>
      <c r="L42" s="1">
        <f>'DATOS MENSUALES'!E304</f>
        <v>0.02501270171</v>
      </c>
      <c r="M42" s="1">
        <f>'DATOS MENSUALES'!E305</f>
        <v>0.00901275388</v>
      </c>
      <c r="N42" s="1">
        <f t="shared" si="11"/>
        <v>0.42127350441</v>
      </c>
      <c r="O42" s="10"/>
      <c r="P42" s="60">
        <f t="shared" si="12"/>
        <v>1.1332221288468793E-09</v>
      </c>
      <c r="Q42" s="60">
        <f t="shared" si="13"/>
        <v>0.0002127632796739882</v>
      </c>
      <c r="R42" s="60">
        <f t="shared" si="15"/>
        <v>-7.254744680343907E-06</v>
      </c>
      <c r="S42" s="60">
        <f t="shared" si="16"/>
        <v>-0.00029482174901815904</v>
      </c>
      <c r="T42" s="60">
        <f t="shared" si="17"/>
        <v>-1.0588022975786308E-05</v>
      </c>
      <c r="U42" s="60">
        <f t="shared" si="18"/>
        <v>-2.0831719683393234E-05</v>
      </c>
      <c r="V42" s="60">
        <f t="shared" si="19"/>
        <v>-1.7870609292569094E-06</v>
      </c>
      <c r="W42" s="60">
        <f t="shared" si="20"/>
        <v>-3.212919919778316E-05</v>
      </c>
      <c r="X42" s="60">
        <f t="shared" si="21"/>
        <v>-2.9009804853466504E-06</v>
      </c>
      <c r="Y42" s="60">
        <f t="shared" si="22"/>
        <v>-1.8263233662922302E-06</v>
      </c>
      <c r="Z42" s="60">
        <f t="shared" si="23"/>
        <v>-2.068856778499138E-06</v>
      </c>
      <c r="AA42" s="60">
        <f t="shared" si="24"/>
        <v>-1.1417767224015238E-05</v>
      </c>
      <c r="AB42" s="60">
        <f t="shared" si="25"/>
        <v>-0.005863008969540445</v>
      </c>
    </row>
    <row r="43" spans="1:28" ht="12.75">
      <c r="A43" s="12" t="s">
        <v>53</v>
      </c>
      <c r="B43" s="1">
        <f>'DATOS MENSUALES'!E306</f>
        <v>0.00710362861</v>
      </c>
      <c r="C43" s="1">
        <f>'DATOS MENSUALES'!E307</f>
        <v>0.05967080739</v>
      </c>
      <c r="D43" s="1">
        <f>'DATOS MENSUALES'!E308</f>
        <v>0.08910337625</v>
      </c>
      <c r="E43" s="1">
        <f>'DATOS MENSUALES'!E309</f>
        <v>0.37115896416</v>
      </c>
      <c r="F43" s="1">
        <f>'DATOS MENSUALES'!E310</f>
        <v>0.39469998528</v>
      </c>
      <c r="G43" s="1">
        <f>'DATOS MENSUALES'!E311</f>
        <v>0.2270067611</v>
      </c>
      <c r="H43" s="1">
        <f>'DATOS MENSUALES'!E312</f>
        <v>0.12273648567</v>
      </c>
      <c r="I43" s="1">
        <f>'DATOS MENSUALES'!E313</f>
        <v>0.05923804428</v>
      </c>
      <c r="J43" s="1">
        <f>'DATOS MENSUALES'!E314</f>
        <v>0.03767511979</v>
      </c>
      <c r="K43" s="1">
        <f>'DATOS MENSUALES'!E315</f>
        <v>0.04462525262</v>
      </c>
      <c r="L43" s="1">
        <f>'DATOS MENSUALES'!E316</f>
        <v>0.0501905313</v>
      </c>
      <c r="M43" s="1">
        <f>'DATOS MENSUALES'!E317</f>
        <v>0.0220760658</v>
      </c>
      <c r="N43" s="1">
        <f t="shared" si="11"/>
        <v>1.48528502225</v>
      </c>
      <c r="O43" s="10"/>
      <c r="P43" s="60">
        <f t="shared" si="12"/>
        <v>-9.728453136542883E-06</v>
      </c>
      <c r="Q43" s="60">
        <f t="shared" si="13"/>
        <v>1.4834828861060915E-05</v>
      </c>
      <c r="R43" s="60">
        <f t="shared" si="15"/>
        <v>8.609037629705729E-05</v>
      </c>
      <c r="S43" s="60">
        <f t="shared" si="16"/>
        <v>0.023115092234085033</v>
      </c>
      <c r="T43" s="60">
        <f t="shared" si="17"/>
        <v>0.02909626710888254</v>
      </c>
      <c r="U43" s="60">
        <f t="shared" si="18"/>
        <v>0.0032288654204738975</v>
      </c>
      <c r="V43" s="60">
        <f t="shared" si="19"/>
        <v>0.00026785607544666467</v>
      </c>
      <c r="W43" s="60">
        <f t="shared" si="20"/>
        <v>2.39845812519558E-06</v>
      </c>
      <c r="X43" s="60">
        <f t="shared" si="21"/>
        <v>4.779743901051381E-08</v>
      </c>
      <c r="Y43" s="60">
        <f t="shared" si="22"/>
        <v>1.5696885308421567E-06</v>
      </c>
      <c r="Z43" s="60">
        <f t="shared" si="23"/>
        <v>1.9231193074958917E-06</v>
      </c>
      <c r="AA43" s="60">
        <f t="shared" si="24"/>
        <v>-8.451269379899618E-07</v>
      </c>
      <c r="AB43" s="60">
        <f t="shared" si="25"/>
        <v>0.690087771805429</v>
      </c>
    </row>
    <row r="44" spans="1:28" ht="12.75">
      <c r="A44" s="12" t="s">
        <v>54</v>
      </c>
      <c r="B44" s="1">
        <f>'DATOS MENSUALES'!E318</f>
        <v>0.08910282938</v>
      </c>
      <c r="C44" s="1">
        <f>'DATOS MENSUALES'!E319</f>
        <v>0.11678794002</v>
      </c>
      <c r="D44" s="1">
        <f>'DATOS MENSUALES'!E320</f>
        <v>0.10744843389</v>
      </c>
      <c r="E44" s="1">
        <f>'DATOS MENSUALES'!E321</f>
        <v>0.04276059357</v>
      </c>
      <c r="F44" s="1">
        <f>'DATOS MENSUALES'!E322</f>
        <v>0.103108582</v>
      </c>
      <c r="G44" s="1">
        <f>'DATOS MENSUALES'!E323</f>
        <v>0.07142768076</v>
      </c>
      <c r="H44" s="1">
        <f>'DATOS MENSUALES'!E324</f>
        <v>0.0339216132</v>
      </c>
      <c r="I44" s="1">
        <f>'DATOS MENSUALES'!E325</f>
        <v>0.01859675118</v>
      </c>
      <c r="J44" s="1">
        <f>'DATOS MENSUALES'!E326</f>
        <v>0.0241192403</v>
      </c>
      <c r="K44" s="1">
        <f>'DATOS MENSUALES'!E327</f>
        <v>0.03697137444</v>
      </c>
      <c r="L44" s="1">
        <f>'DATOS MENSUALES'!E328</f>
        <v>0.040590927</v>
      </c>
      <c r="M44" s="1">
        <f>'DATOS MENSUALES'!E329</f>
        <v>0.054147312</v>
      </c>
      <c r="N44" s="1">
        <f t="shared" si="11"/>
        <v>0.7389832777399999</v>
      </c>
      <c r="O44" s="10"/>
      <c r="P44" s="60">
        <f t="shared" si="12"/>
        <v>0.00022311460095827132</v>
      </c>
      <c r="Q44" s="60">
        <f t="shared" si="13"/>
        <v>0.0005451062097748022</v>
      </c>
      <c r="R44" s="60">
        <f t="shared" si="15"/>
        <v>0.00024414723352020914</v>
      </c>
      <c r="S44" s="60">
        <f t="shared" si="16"/>
        <v>-8.252936951405586E-05</v>
      </c>
      <c r="T44" s="60">
        <f t="shared" si="17"/>
        <v>4.0805529756471126E-06</v>
      </c>
      <c r="U44" s="60">
        <f t="shared" si="18"/>
        <v>-4.701955145643126E-07</v>
      </c>
      <c r="V44" s="60">
        <f t="shared" si="19"/>
        <v>-1.4443637915837172E-05</v>
      </c>
      <c r="W44" s="60">
        <f t="shared" si="20"/>
        <v>-2.0247087078552042E-05</v>
      </c>
      <c r="X44" s="60">
        <f t="shared" si="21"/>
        <v>-9.781878511171604E-07</v>
      </c>
      <c r="Y44" s="60">
        <f t="shared" si="22"/>
        <v>6.246973666810106E-08</v>
      </c>
      <c r="Z44" s="60">
        <f t="shared" si="23"/>
        <v>2.2810930086988006E-08</v>
      </c>
      <c r="AA44" s="60">
        <f t="shared" si="24"/>
        <v>1.1568785329104124E-05</v>
      </c>
      <c r="AB44" s="60">
        <f t="shared" si="25"/>
        <v>0.0025934497555972396</v>
      </c>
    </row>
    <row r="45" spans="1:28" ht="12.75">
      <c r="A45" s="12" t="s">
        <v>55</v>
      </c>
      <c r="B45" s="1">
        <f>'DATOS MENSUALES'!E330</f>
        <v>0.024596858</v>
      </c>
      <c r="C45" s="1">
        <f>'DATOS MENSUALES'!E331</f>
        <v>0.02426904428</v>
      </c>
      <c r="D45" s="1">
        <f>'DATOS MENSUALES'!E332</f>
        <v>0.09112405133</v>
      </c>
      <c r="E45" s="1">
        <f>'DATOS MENSUALES'!E333</f>
        <v>0.09904614876</v>
      </c>
      <c r="F45" s="1">
        <f>'DATOS MENSUALES'!E334</f>
        <v>0.04408407042</v>
      </c>
      <c r="G45" s="1">
        <f>'DATOS MENSUALES'!E335</f>
        <v>0.07028827036</v>
      </c>
      <c r="H45" s="1">
        <f>'DATOS MENSUALES'!E336</f>
        <v>0.0406846362</v>
      </c>
      <c r="I45" s="1">
        <f>'DATOS MENSUALES'!E337</f>
        <v>0.02474131085</v>
      </c>
      <c r="J45" s="1">
        <f>'DATOS MENSUALES'!E338</f>
        <v>0.023409195</v>
      </c>
      <c r="K45" s="1">
        <f>'DATOS MENSUALES'!E339</f>
        <v>0.04229548128</v>
      </c>
      <c r="L45" s="1">
        <f>'DATOS MENSUALES'!E340</f>
        <v>0.04592529524</v>
      </c>
      <c r="M45" s="1">
        <f>'DATOS MENSUALES'!E341</f>
        <v>0.06183702675</v>
      </c>
      <c r="N45" s="1">
        <f t="shared" si="11"/>
        <v>0.59230138847</v>
      </c>
      <c r="O45" s="10"/>
      <c r="P45" s="60">
        <f t="shared" si="12"/>
        <v>-5.725872855020545E-08</v>
      </c>
      <c r="Q45" s="60">
        <f t="shared" si="13"/>
        <v>-1.2704141088635578E-06</v>
      </c>
      <c r="R45" s="60">
        <f t="shared" si="15"/>
        <v>9.845868825680879E-05</v>
      </c>
      <c r="S45" s="60">
        <f t="shared" si="16"/>
        <v>2.0714292634142115E-06</v>
      </c>
      <c r="T45" s="60">
        <f t="shared" si="17"/>
        <v>-7.975493209562105E-05</v>
      </c>
      <c r="U45" s="60">
        <f t="shared" si="18"/>
        <v>-7.086511597010276E-07</v>
      </c>
      <c r="V45" s="60">
        <f t="shared" si="19"/>
        <v>-5.442800022193982E-06</v>
      </c>
      <c r="W45" s="60">
        <f t="shared" si="20"/>
        <v>-9.408553329957671E-06</v>
      </c>
      <c r="X45" s="60">
        <f t="shared" si="21"/>
        <v>-1.203464678073361E-06</v>
      </c>
      <c r="Y45" s="60">
        <f t="shared" si="22"/>
        <v>8.022749520106645E-07</v>
      </c>
      <c r="Z45" s="60">
        <f t="shared" si="23"/>
        <v>5.454228542187197E-07</v>
      </c>
      <c r="AA45" s="60">
        <f t="shared" si="24"/>
        <v>2.7835801099771657E-05</v>
      </c>
      <c r="AB45" s="60">
        <f t="shared" si="25"/>
        <v>-8.019138450413454E-07</v>
      </c>
    </row>
    <row r="46" spans="1:28" ht="12.75">
      <c r="A46" s="12" t="s">
        <v>56</v>
      </c>
      <c r="B46" s="1">
        <f>'DATOS MENSUALES'!E342</f>
        <v>0.05390262795</v>
      </c>
      <c r="C46" s="1">
        <f>'DATOS MENSUALES'!E343</f>
        <v>0.01833585805</v>
      </c>
      <c r="D46" s="1">
        <f>'DATOS MENSUALES'!E344</f>
        <v>0.01490025717</v>
      </c>
      <c r="E46" s="1">
        <f>'DATOS MENSUALES'!E345</f>
        <v>0.05128956175</v>
      </c>
      <c r="F46" s="1">
        <f>'DATOS MENSUALES'!E346</f>
        <v>0.03121823658</v>
      </c>
      <c r="G46" s="1">
        <f>'DATOS MENSUALES'!E347</f>
        <v>0.18018637664</v>
      </c>
      <c r="H46" s="1">
        <f>'DATOS MENSUALES'!E348</f>
        <v>0.0619081245</v>
      </c>
      <c r="I46" s="1">
        <f>'DATOS MENSUALES'!E349</f>
        <v>0.068617947</v>
      </c>
      <c r="J46" s="1">
        <f>'DATOS MENSUALES'!E350</f>
        <v>0.06171442368</v>
      </c>
      <c r="K46" s="1">
        <f>'DATOS MENSUALES'!E351</f>
        <v>0.0532413108</v>
      </c>
      <c r="L46" s="1">
        <f>'DATOS MENSUALES'!E352</f>
        <v>0.05395630887</v>
      </c>
      <c r="M46" s="1">
        <f>'DATOS MENSUALES'!E353</f>
        <v>0.03180463263</v>
      </c>
      <c r="N46" s="1">
        <f t="shared" si="11"/>
        <v>0.6810756656200001</v>
      </c>
      <c r="O46" s="10"/>
      <c r="P46" s="60">
        <f t="shared" si="12"/>
        <v>1.648685542446262E-05</v>
      </c>
      <c r="Q46" s="60">
        <f t="shared" si="13"/>
        <v>-4.710949334319192E-06</v>
      </c>
      <c r="R46" s="60">
        <f t="shared" si="15"/>
        <v>-2.7128758690687255E-05</v>
      </c>
      <c r="S46" s="60">
        <f t="shared" si="16"/>
        <v>-4.290858167558832E-05</v>
      </c>
      <c r="T46" s="60">
        <f t="shared" si="17"/>
        <v>-0.00017477517961577053</v>
      </c>
      <c r="U46" s="60">
        <f t="shared" si="18"/>
        <v>0.0010297697568904275</v>
      </c>
      <c r="V46" s="60">
        <f t="shared" si="19"/>
        <v>4.795688263658656E-08</v>
      </c>
      <c r="W46" s="60">
        <f t="shared" si="20"/>
        <v>1.179893146669103E-05</v>
      </c>
      <c r="X46" s="60">
        <f t="shared" si="21"/>
        <v>2.1181335826410056E-05</v>
      </c>
      <c r="Y46" s="60">
        <f t="shared" si="22"/>
        <v>8.288764353514844E-06</v>
      </c>
      <c r="Z46" s="60">
        <f t="shared" si="23"/>
        <v>4.252657742732786E-06</v>
      </c>
      <c r="AA46" s="60">
        <f t="shared" si="24"/>
        <v>2.0575667464597476E-11</v>
      </c>
      <c r="AB46" s="60">
        <f t="shared" si="25"/>
        <v>0.0005021509282367692</v>
      </c>
    </row>
    <row r="47" spans="1:28" ht="12.75">
      <c r="A47" s="12" t="s">
        <v>57</v>
      </c>
      <c r="B47" s="1">
        <f>'DATOS MENSUALES'!E354</f>
        <v>0.0649589476</v>
      </c>
      <c r="C47" s="1">
        <f>'DATOS MENSUALES'!E355</f>
        <v>0.01996143536</v>
      </c>
      <c r="D47" s="1">
        <f>'DATOS MENSUALES'!E356</f>
        <v>0.03230632416</v>
      </c>
      <c r="E47" s="1">
        <f>'DATOS MENSUALES'!E357</f>
        <v>0.14779758316</v>
      </c>
      <c r="F47" s="1">
        <f>'DATOS MENSUALES'!E358</f>
        <v>0.16537769325</v>
      </c>
      <c r="G47" s="1">
        <f>'DATOS MENSUALES'!E359</f>
        <v>0.07083806444</v>
      </c>
      <c r="H47" s="1">
        <f>'DATOS MENSUALES'!E360</f>
        <v>0.05649693985</v>
      </c>
      <c r="I47" s="1">
        <f>'DATOS MENSUALES'!E361</f>
        <v>0.0268931722</v>
      </c>
      <c r="J47" s="1">
        <f>'DATOS MENSUALES'!E362</f>
        <v>0.0245243275</v>
      </c>
      <c r="K47" s="1">
        <f>'DATOS MENSUALES'!E363</f>
        <v>0.02509839364</v>
      </c>
      <c r="L47" s="1">
        <f>'DATOS MENSUALES'!E364</f>
        <v>0.0554513466</v>
      </c>
      <c r="M47" s="1">
        <f>'DATOS MENSUALES'!E365</f>
        <v>0.04288288368</v>
      </c>
      <c r="N47" s="1">
        <f t="shared" si="11"/>
        <v>0.73258711144</v>
      </c>
      <c r="O47" s="10"/>
      <c r="P47" s="60">
        <f t="shared" si="12"/>
        <v>4.865820375085737E-05</v>
      </c>
      <c r="Q47" s="60">
        <f t="shared" si="13"/>
        <v>-3.469083278122138E-06</v>
      </c>
      <c r="R47" s="60">
        <f t="shared" si="15"/>
        <v>-2.020228754006419E-06</v>
      </c>
      <c r="S47" s="60">
        <f t="shared" si="16"/>
        <v>0.00023259573408473386</v>
      </c>
      <c r="T47" s="60">
        <f t="shared" si="17"/>
        <v>0.00047911076836676836</v>
      </c>
      <c r="U47" s="60">
        <f t="shared" si="18"/>
        <v>-5.85467601751003E-07</v>
      </c>
      <c r="V47" s="60">
        <f t="shared" si="19"/>
        <v>-5.621066223739115E-09</v>
      </c>
      <c r="W47" s="60">
        <f t="shared" si="20"/>
        <v>-6.814779946873799E-06</v>
      </c>
      <c r="X47" s="60">
        <f t="shared" si="21"/>
        <v>-8.63255682859569E-07</v>
      </c>
      <c r="Y47" s="60">
        <f t="shared" si="22"/>
        <v>-4.939980154400545E-07</v>
      </c>
      <c r="Z47" s="60">
        <f t="shared" si="23"/>
        <v>5.541918292613055E-06</v>
      </c>
      <c r="AA47" s="60">
        <f t="shared" si="24"/>
        <v>1.4630138187511083E-06</v>
      </c>
      <c r="AB47" s="60">
        <f t="shared" si="25"/>
        <v>0.0022478412375878734</v>
      </c>
    </row>
    <row r="48" spans="1:28" ht="12.75">
      <c r="A48" s="12" t="s">
        <v>58</v>
      </c>
      <c r="B48" s="1">
        <f>'DATOS MENSUALES'!E366</f>
        <v>0.1510869535</v>
      </c>
      <c r="C48" s="1">
        <f>'DATOS MENSUALES'!E367</f>
        <v>0.00651972284</v>
      </c>
      <c r="D48" s="1">
        <f>'DATOS MENSUALES'!E368</f>
        <v>0.0145136649</v>
      </c>
      <c r="E48" s="1">
        <f>'DATOS MENSUALES'!E369</f>
        <v>0.01538424278</v>
      </c>
      <c r="F48" s="1">
        <f>'DATOS MENSUALES'!E370</f>
        <v>0.02716060045</v>
      </c>
      <c r="G48" s="1">
        <f>'DATOS MENSUALES'!E371</f>
        <v>0.02265049565</v>
      </c>
      <c r="H48" s="1">
        <f>'DATOS MENSUALES'!E372</f>
        <v>0.03151757978</v>
      </c>
      <c r="I48" s="1">
        <f>'DATOS MENSUALES'!E373</f>
        <v>0.06151572025</v>
      </c>
      <c r="J48" s="1">
        <f>'DATOS MENSUALES'!E374</f>
        <v>0.09727530228</v>
      </c>
      <c r="K48" s="1">
        <f>'DATOS MENSUALES'!E375</f>
        <v>0.04502185584</v>
      </c>
      <c r="L48" s="1">
        <f>'DATOS MENSUALES'!E376</f>
        <v>0.04649572675</v>
      </c>
      <c r="M48" s="1">
        <f>'DATOS MENSUALES'!E377</f>
        <v>0.06164737012</v>
      </c>
      <c r="N48" s="1">
        <f t="shared" si="11"/>
        <v>0.5807892351399999</v>
      </c>
      <c r="O48" s="10"/>
      <c r="P48" s="60">
        <f t="shared" si="12"/>
        <v>0.0018443850599508336</v>
      </c>
      <c r="Q48" s="60">
        <f t="shared" si="13"/>
        <v>-2.334417084793172E-05</v>
      </c>
      <c r="R48" s="60">
        <f t="shared" si="15"/>
        <v>-2.818940360981723E-05</v>
      </c>
      <c r="S48" s="60">
        <f t="shared" si="16"/>
        <v>-0.00035661885285780327</v>
      </c>
      <c r="T48" s="60">
        <f t="shared" si="17"/>
        <v>-0.0002156558810671315</v>
      </c>
      <c r="U48" s="60">
        <f t="shared" si="18"/>
        <v>-0.0001808725020733057</v>
      </c>
      <c r="V48" s="60">
        <f t="shared" si="19"/>
        <v>-1.9157169675607853E-05</v>
      </c>
      <c r="W48" s="60">
        <f t="shared" si="20"/>
        <v>3.842940892944687E-06</v>
      </c>
      <c r="X48" s="60">
        <f t="shared" si="21"/>
        <v>0.0002527872757844877</v>
      </c>
      <c r="Y48" s="60">
        <f t="shared" si="22"/>
        <v>1.7359364650467556E-06</v>
      </c>
      <c r="Z48" s="60">
        <f t="shared" si="23"/>
        <v>6.678230444197558E-07</v>
      </c>
      <c r="AA48" s="60">
        <f t="shared" si="24"/>
        <v>2.7316477812538593E-05</v>
      </c>
      <c r="AB48" s="60">
        <f t="shared" si="25"/>
        <v>-9.002452978111083E-06</v>
      </c>
    </row>
    <row r="49" spans="1:28" ht="12.75">
      <c r="A49" s="12" t="s">
        <v>59</v>
      </c>
      <c r="B49" s="1">
        <f>'DATOS MENSUALES'!E378</f>
        <v>0.067528468</v>
      </c>
      <c r="C49" s="1">
        <f>'DATOS MENSUALES'!E379</f>
        <v>0.03304994283</v>
      </c>
      <c r="D49" s="1">
        <f>'DATOS MENSUALES'!E380</f>
        <v>0.0086503874</v>
      </c>
      <c r="E49" s="1">
        <f>'DATOS MENSUALES'!E381</f>
        <v>0.01706065068</v>
      </c>
      <c r="F49" s="1">
        <f>'DATOS MENSUALES'!E382</f>
        <v>0.06475806792</v>
      </c>
      <c r="G49" s="1">
        <f>'DATOS MENSUALES'!E383</f>
        <v>0.11027290776</v>
      </c>
      <c r="H49" s="1">
        <f>'DATOS MENSUALES'!E384</f>
        <v>0.10101391184</v>
      </c>
      <c r="I49" s="1">
        <f>'DATOS MENSUALES'!E385</f>
        <v>0.04779423168</v>
      </c>
      <c r="J49" s="1">
        <f>'DATOS MENSUALES'!E386</f>
        <v>0.03143805175</v>
      </c>
      <c r="K49" s="1">
        <f>'DATOS MENSUALES'!E387</f>
        <v>0.02535361928</v>
      </c>
      <c r="L49" s="1">
        <f>'DATOS MENSUALES'!E388</f>
        <v>0.0495689652</v>
      </c>
      <c r="M49" s="1">
        <f>'DATOS MENSUALES'!E389</f>
        <v>0.01278437083</v>
      </c>
      <c r="N49" s="1">
        <f t="shared" si="11"/>
        <v>0.5692735751699999</v>
      </c>
      <c r="O49" s="10"/>
      <c r="P49" s="60">
        <f t="shared" si="12"/>
        <v>5.967239541862768E-05</v>
      </c>
      <c r="Q49" s="60">
        <f t="shared" si="13"/>
        <v>-8.610079067589174E-09</v>
      </c>
      <c r="R49" s="60">
        <f t="shared" si="15"/>
        <v>-4.782219610533736E-05</v>
      </c>
      <c r="S49" s="60">
        <f t="shared" si="16"/>
        <v>-0.000331920762347288</v>
      </c>
      <c r="T49" s="60">
        <f t="shared" si="17"/>
        <v>-1.1195305993189873E-05</v>
      </c>
      <c r="U49" s="60">
        <f t="shared" si="18"/>
        <v>2.999085936212459E-05</v>
      </c>
      <c r="V49" s="60">
        <f t="shared" si="19"/>
        <v>7.806767410847269E-05</v>
      </c>
      <c r="W49" s="60">
        <f t="shared" si="20"/>
        <v>7.323746947377978E-09</v>
      </c>
      <c r="X49" s="60">
        <f t="shared" si="21"/>
        <v>-1.7737643034297567E-08</v>
      </c>
      <c r="Y49" s="60">
        <f t="shared" si="22"/>
        <v>-4.476783689336874E-07</v>
      </c>
      <c r="Z49" s="60">
        <f t="shared" si="23"/>
        <v>1.6489251764865447E-06</v>
      </c>
      <c r="AA49" s="60">
        <f t="shared" si="24"/>
        <v>-6.587832358271461E-06</v>
      </c>
      <c r="AB49" s="60">
        <f t="shared" si="25"/>
        <v>-3.3755851213667455E-05</v>
      </c>
    </row>
    <row r="50" spans="1:28" ht="12.75">
      <c r="A50" s="12" t="s">
        <v>60</v>
      </c>
      <c r="B50" s="1">
        <f>'DATOS MENSUALES'!E390</f>
        <v>0.02364789474</v>
      </c>
      <c r="C50" s="1">
        <f>'DATOS MENSUALES'!E391</f>
        <v>0.03144730006</v>
      </c>
      <c r="D50" s="1">
        <f>'DATOS MENSUALES'!E392</f>
        <v>0.0728611827</v>
      </c>
      <c r="E50" s="1">
        <f>'DATOS MENSUALES'!E393</f>
        <v>0.04800532012</v>
      </c>
      <c r="F50" s="1">
        <f>'DATOS MENSUALES'!E394</f>
        <v>0.04523693122</v>
      </c>
      <c r="G50" s="1">
        <f>'DATOS MENSUALES'!E395</f>
        <v>0.0649732671</v>
      </c>
      <c r="H50" s="1">
        <f>'DATOS MENSUALES'!E396</f>
        <v>0.0599478632</v>
      </c>
      <c r="I50" s="1">
        <f>'DATOS MENSUALES'!E397</f>
        <v>0.02068402732</v>
      </c>
      <c r="J50" s="1">
        <f>'DATOS MENSUALES'!E398</f>
        <v>0.0224606464</v>
      </c>
      <c r="K50" s="1">
        <f>'DATOS MENSUALES'!E399</f>
        <v>0.01918586064</v>
      </c>
      <c r="L50" s="1">
        <f>'DATOS MENSUALES'!E400</f>
        <v>0.04808223135</v>
      </c>
      <c r="M50" s="1">
        <f>'DATOS MENSUALES'!E401</f>
        <v>0.0813559296</v>
      </c>
      <c r="N50" s="1">
        <f aca="true" t="shared" si="26" ref="N50:N81">SUM(B50:M50)</f>
        <v>0.53788845445</v>
      </c>
      <c r="O50" s="10"/>
      <c r="P50" s="60">
        <f aca="true" t="shared" si="27" ref="P50:P83">(B50-B$6)^3</f>
        <v>-1.1081876544765512E-07</v>
      </c>
      <c r="Q50" s="60">
        <f aca="true" t="shared" si="28" ref="Q50:Q83">(C50-C$6)^3</f>
        <v>-4.871680556447452E-08</v>
      </c>
      <c r="R50" s="60">
        <f t="shared" si="15"/>
        <v>2.174874212749029E-05</v>
      </c>
      <c r="S50" s="60">
        <f t="shared" si="16"/>
        <v>-5.615274691352221E-05</v>
      </c>
      <c r="T50" s="60">
        <f t="shared" si="17"/>
        <v>-7.351682379772317E-05</v>
      </c>
      <c r="U50" s="60">
        <f t="shared" si="18"/>
        <v>-2.881760529356173E-06</v>
      </c>
      <c r="V50" s="60">
        <f t="shared" si="19"/>
        <v>4.681696157423034E-09</v>
      </c>
      <c r="W50" s="60">
        <f t="shared" si="20"/>
        <v>-1.5942550523803405E-05</v>
      </c>
      <c r="X50" s="60">
        <f t="shared" si="21"/>
        <v>-1.5549901993186774E-06</v>
      </c>
      <c r="Y50" s="60">
        <f t="shared" si="22"/>
        <v>-2.638169735790721E-06</v>
      </c>
      <c r="Z50" s="60">
        <f t="shared" si="23"/>
        <v>1.1014571465338253E-06</v>
      </c>
      <c r="AA50" s="60">
        <f t="shared" si="24"/>
        <v>0.00012369446026293848</v>
      </c>
      <c r="AB50" s="60">
        <f t="shared" si="25"/>
        <v>-0.0002585175648931492</v>
      </c>
    </row>
    <row r="51" spans="1:28" ht="12.75">
      <c r="A51" s="12" t="s">
        <v>61</v>
      </c>
      <c r="B51" s="1">
        <f>'DATOS MENSUALES'!E402</f>
        <v>0.01250700852</v>
      </c>
      <c r="C51" s="1">
        <f>'DATOS MENSUALES'!E403</f>
        <v>0.01267272936</v>
      </c>
      <c r="D51" s="1">
        <f>'DATOS MENSUALES'!E404</f>
        <v>0.00882440496</v>
      </c>
      <c r="E51" s="1">
        <f>'DATOS MENSUALES'!E405</f>
        <v>0.04290150361</v>
      </c>
      <c r="F51" s="1">
        <f>'DATOS MENSUALES'!E406</f>
        <v>0.0820731003</v>
      </c>
      <c r="G51" s="1">
        <f>'DATOS MENSUALES'!E407</f>
        <v>0.0962689986</v>
      </c>
      <c r="H51" s="1">
        <f>'DATOS MENSUALES'!E408</f>
        <v>0.0742595256</v>
      </c>
      <c r="I51" s="1">
        <f>'DATOS MENSUALES'!E409</f>
        <v>0.0594291828</v>
      </c>
      <c r="J51" s="1">
        <f>'DATOS MENSUALES'!E410</f>
        <v>0.02057975076</v>
      </c>
      <c r="K51" s="1">
        <f>'DATOS MENSUALES'!E411</f>
        <v>0.02625667616</v>
      </c>
      <c r="L51" s="1">
        <f>'DATOS MENSUALES'!E412</f>
        <v>0.03033717687</v>
      </c>
      <c r="M51" s="1">
        <f>'DATOS MENSUALES'!E413</f>
        <v>0.03152694636</v>
      </c>
      <c r="N51" s="1">
        <f t="shared" si="26"/>
        <v>0.4976370039</v>
      </c>
      <c r="O51" s="10"/>
      <c r="P51" s="60">
        <f t="shared" si="27"/>
        <v>-4.053267982514389E-06</v>
      </c>
      <c r="Q51" s="60">
        <f t="shared" si="28"/>
        <v>-1.1279833644759803E-05</v>
      </c>
      <c r="R51" s="60">
        <f aca="true" t="shared" si="29" ref="R51:R83">(D51-D$6)^3</f>
        <v>-4.7137680142960445E-05</v>
      </c>
      <c r="S51" s="60">
        <f aca="true" t="shared" si="30" ref="S51:S83">(E51-E$6)^3</f>
        <v>-8.173064710516269E-05</v>
      </c>
      <c r="T51" s="60">
        <f aca="true" t="shared" si="31" ref="T51:AB79">(F51-F$6)^3</f>
        <v>-1.2921810268004555E-07</v>
      </c>
      <c r="U51" s="60">
        <f t="shared" si="31"/>
        <v>4.969797718034484E-06</v>
      </c>
      <c r="V51" s="60">
        <f t="shared" si="31"/>
        <v>4.084148746010416E-06</v>
      </c>
      <c r="W51" s="60">
        <f t="shared" si="31"/>
        <v>2.5026764747716747E-06</v>
      </c>
      <c r="X51" s="60">
        <f t="shared" si="31"/>
        <v>-2.4419667814073112E-06</v>
      </c>
      <c r="Y51" s="60">
        <f t="shared" si="31"/>
        <v>-3.0711463768944997E-07</v>
      </c>
      <c r="Z51" s="60">
        <f t="shared" si="31"/>
        <v>-4.081382552466548E-07</v>
      </c>
      <c r="AA51" s="60">
        <f t="shared" si="31"/>
        <v>-4.921971487536656E-17</v>
      </c>
      <c r="AB51" s="60">
        <f t="shared" si="31"/>
        <v>-0.0011234031449779583</v>
      </c>
    </row>
    <row r="52" spans="1:28" ht="12.75">
      <c r="A52" s="12" t="s">
        <v>62</v>
      </c>
      <c r="B52" s="1">
        <f>'DATOS MENSUALES'!E414</f>
        <v>0.02610460357</v>
      </c>
      <c r="C52" s="1">
        <f>'DATOS MENSUALES'!E415</f>
        <v>0.01661832936</v>
      </c>
      <c r="D52" s="1">
        <f>'DATOS MENSUALES'!E416</f>
        <v>0.06743978892</v>
      </c>
      <c r="E52" s="1">
        <f>'DATOS MENSUALES'!E417</f>
        <v>0.00996932826</v>
      </c>
      <c r="F52" s="1">
        <f>'DATOS MENSUALES'!E418</f>
        <v>0.0280041258</v>
      </c>
      <c r="G52" s="1">
        <f>'DATOS MENSUALES'!E419</f>
        <v>0.0229784255</v>
      </c>
      <c r="H52" s="1">
        <f>'DATOS MENSUALES'!E420</f>
        <v>0.03008478359</v>
      </c>
      <c r="I52" s="1">
        <f>'DATOS MENSUALES'!E421</f>
        <v>0.05831750028</v>
      </c>
      <c r="J52" s="1">
        <f>'DATOS MENSUALES'!E422</f>
        <v>0.03937399857</v>
      </c>
      <c r="K52" s="1">
        <f>'DATOS MENSUALES'!E423</f>
        <v>0.04750289252</v>
      </c>
      <c r="L52" s="1">
        <f>'DATOS MENSUALES'!E424</f>
        <v>0.04860061741</v>
      </c>
      <c r="M52" s="1">
        <f>'DATOS MENSUALES'!E425</f>
        <v>0.02501548448</v>
      </c>
      <c r="N52" s="1">
        <f t="shared" si="26"/>
        <v>0.42000987826</v>
      </c>
      <c r="O52" s="10"/>
      <c r="P52" s="60">
        <f t="shared" si="27"/>
        <v>-1.2921126096063051E-08</v>
      </c>
      <c r="Q52" s="60">
        <f t="shared" si="28"/>
        <v>-6.312355193090327E-06</v>
      </c>
      <c r="R52" s="60">
        <f t="shared" si="29"/>
        <v>1.1378356315751523E-05</v>
      </c>
      <c r="S52" s="60">
        <f t="shared" si="30"/>
        <v>-0.00044470807568537007</v>
      </c>
      <c r="T52" s="60">
        <f t="shared" si="31"/>
        <v>-0.00020668289368050083</v>
      </c>
      <c r="U52" s="60">
        <f t="shared" si="31"/>
        <v>-0.0001777442877471133</v>
      </c>
      <c r="V52" s="60">
        <f t="shared" si="31"/>
        <v>-2.2402368024620642E-05</v>
      </c>
      <c r="W52" s="60">
        <f t="shared" si="31"/>
        <v>1.9368798812639492E-06</v>
      </c>
      <c r="X52" s="60">
        <f t="shared" si="31"/>
        <v>1.5124909581089832E-07</v>
      </c>
      <c r="Y52" s="60">
        <f t="shared" si="31"/>
        <v>3.0482339974944062E-06</v>
      </c>
      <c r="Z52" s="60">
        <f t="shared" si="31"/>
        <v>1.2757863989128774E-06</v>
      </c>
      <c r="AA52" s="60">
        <f t="shared" si="31"/>
        <v>-2.7654676786586566E-07</v>
      </c>
      <c r="AB52" s="60">
        <f t="shared" si="31"/>
        <v>-0.005987134210112857</v>
      </c>
    </row>
    <row r="53" spans="1:28" ht="12.75">
      <c r="A53" s="12" t="s">
        <v>63</v>
      </c>
      <c r="B53" s="1">
        <f>'DATOS MENSUALES'!E426</f>
        <v>0.02378509029</v>
      </c>
      <c r="C53" s="1">
        <f>'DATOS MENSUALES'!E427</f>
        <v>0.01371027148</v>
      </c>
      <c r="D53" s="1">
        <f>'DATOS MENSUALES'!E428</f>
        <v>0.01284492312</v>
      </c>
      <c r="E53" s="1">
        <f>'DATOS MENSUALES'!E429</f>
        <v>0.02064331337</v>
      </c>
      <c r="F53" s="1">
        <f>'DATOS MENSUALES'!E430</f>
        <v>0.02888985444</v>
      </c>
      <c r="G53" s="1">
        <f>'DATOS MENSUALES'!E431</f>
        <v>0.02688436048</v>
      </c>
      <c r="H53" s="1">
        <f>'DATOS MENSUALES'!E432</f>
        <v>0.0188460536</v>
      </c>
      <c r="I53" s="1">
        <f>'DATOS MENSUALES'!E433</f>
        <v>0.02983784112</v>
      </c>
      <c r="J53" s="1">
        <f>'DATOS MENSUALES'!E434</f>
        <v>0.02255102161</v>
      </c>
      <c r="K53" s="1">
        <f>'DATOS MENSUALES'!E435</f>
        <v>0.01795355416</v>
      </c>
      <c r="L53" s="1">
        <f>'DATOS MENSUALES'!E436</f>
        <v>0.0189514556</v>
      </c>
      <c r="M53" s="1">
        <f>'DATOS MENSUALES'!E437</f>
        <v>0.0129510745</v>
      </c>
      <c r="N53" s="1">
        <f t="shared" si="26"/>
        <v>0.24784881377</v>
      </c>
      <c r="O53" s="10"/>
      <c r="P53" s="60">
        <f t="shared" si="27"/>
        <v>-1.0159149891699107E-07</v>
      </c>
      <c r="Q53" s="60">
        <f t="shared" si="28"/>
        <v>-9.785611084259805E-06</v>
      </c>
      <c r="R53" s="60">
        <f t="shared" si="29"/>
        <v>-3.308527122132312E-05</v>
      </c>
      <c r="S53" s="60">
        <f t="shared" si="30"/>
        <v>-0.0002830160299723255</v>
      </c>
      <c r="T53" s="60">
        <f t="shared" si="31"/>
        <v>-0.0001975325793513999</v>
      </c>
      <c r="U53" s="60">
        <f t="shared" si="31"/>
        <v>-0.00014321474197066857</v>
      </c>
      <c r="V53" s="60">
        <f t="shared" si="31"/>
        <v>-6.129775736773312E-05</v>
      </c>
      <c r="W53" s="60">
        <f t="shared" si="31"/>
        <v>-4.107078345970173E-06</v>
      </c>
      <c r="X53" s="60">
        <f t="shared" si="31"/>
        <v>-1.518882754591745E-06</v>
      </c>
      <c r="Y53" s="60">
        <f t="shared" si="31"/>
        <v>-3.4088342810704867E-06</v>
      </c>
      <c r="Z53" s="60">
        <f t="shared" si="31"/>
        <v>-6.648297336701439E-06</v>
      </c>
      <c r="AA53" s="60">
        <f t="shared" si="31"/>
        <v>-6.41364083205995E-06</v>
      </c>
      <c r="AB53" s="60">
        <f t="shared" si="31"/>
        <v>-0.044265371503617396</v>
      </c>
    </row>
    <row r="54" spans="1:28" ht="12.75">
      <c r="A54" s="12" t="s">
        <v>64</v>
      </c>
      <c r="B54" s="1">
        <f>'DATOS MENSUALES'!E438</f>
        <v>0.01278037603</v>
      </c>
      <c r="C54" s="1">
        <f>'DATOS MENSUALES'!E439</f>
        <v>0.03390588252</v>
      </c>
      <c r="D54" s="1">
        <f>'DATOS MENSUALES'!E440</f>
        <v>0.05082720452</v>
      </c>
      <c r="E54" s="1">
        <f>'DATOS MENSUALES'!E441</f>
        <v>0.3149156264</v>
      </c>
      <c r="F54" s="1">
        <f>'DATOS MENSUALES'!E442</f>
        <v>0.23009539526</v>
      </c>
      <c r="G54" s="1">
        <f>'DATOS MENSUALES'!E443</f>
        <v>0.17581490628</v>
      </c>
      <c r="H54" s="1">
        <f>'DATOS MENSUALES'!E444</f>
        <v>0.10145128896</v>
      </c>
      <c r="I54" s="1">
        <f>'DATOS MENSUALES'!E445</f>
        <v>0.05256384428</v>
      </c>
      <c r="J54" s="1">
        <f>'DATOS MENSUALES'!E446</f>
        <v>0.06883930924</v>
      </c>
      <c r="K54" s="1">
        <f>'DATOS MENSUALES'!E447</f>
        <v>0.0444609411</v>
      </c>
      <c r="L54" s="1">
        <f>'DATOS MENSUALES'!E448</f>
        <v>0.03840909306</v>
      </c>
      <c r="M54" s="1">
        <f>'DATOS MENSUALES'!E449</f>
        <v>0.03766472904</v>
      </c>
      <c r="N54" s="1">
        <f t="shared" si="26"/>
        <v>1.1617285966900002</v>
      </c>
      <c r="O54" s="10"/>
      <c r="P54" s="60">
        <f t="shared" si="27"/>
        <v>-3.848338562583605E-06</v>
      </c>
      <c r="Q54" s="60">
        <f t="shared" si="28"/>
        <v>-1.700755646081631E-09</v>
      </c>
      <c r="R54" s="60">
        <f t="shared" si="29"/>
        <v>2.032284574119334E-07</v>
      </c>
      <c r="S54" s="60">
        <f t="shared" si="30"/>
        <v>0.011948823903244971</v>
      </c>
      <c r="T54" s="60">
        <f t="shared" si="31"/>
        <v>0.002922163063692882</v>
      </c>
      <c r="U54" s="60">
        <f t="shared" si="31"/>
        <v>0.0009017413619345271</v>
      </c>
      <c r="V54" s="60">
        <f t="shared" si="31"/>
        <v>8.048904693472205E-05</v>
      </c>
      <c r="W54" s="60">
        <f t="shared" si="31"/>
        <v>3.0232669114470827E-07</v>
      </c>
      <c r="X54" s="60">
        <f t="shared" si="31"/>
        <v>4.211989559066868E-05</v>
      </c>
      <c r="Y54" s="60">
        <f t="shared" si="31"/>
        <v>1.5040472657834853E-06</v>
      </c>
      <c r="Z54" s="60">
        <f t="shared" si="31"/>
        <v>2.8000734806733663E-10</v>
      </c>
      <c r="AA54" s="60">
        <f t="shared" si="31"/>
        <v>2.3081092413132383E-07</v>
      </c>
      <c r="AB54" s="60">
        <f t="shared" si="31"/>
        <v>0.1757445763635912</v>
      </c>
    </row>
    <row r="55" spans="1:28" ht="12.75">
      <c r="A55" s="12" t="s">
        <v>65</v>
      </c>
      <c r="B55" s="1">
        <f>'DATOS MENSUALES'!E450</f>
        <v>0.02388115225</v>
      </c>
      <c r="C55" s="1">
        <f>'DATOS MENSUALES'!E451</f>
        <v>0.03831270004</v>
      </c>
      <c r="D55" s="1">
        <f>'DATOS MENSUALES'!E452</f>
        <v>0.02216020695</v>
      </c>
      <c r="E55" s="1">
        <f>'DATOS MENSUALES'!E453</f>
        <v>0.06049600245</v>
      </c>
      <c r="F55" s="1">
        <f>'DATOS MENSUALES'!E454</f>
        <v>0.16791865156</v>
      </c>
      <c r="G55" s="1">
        <f>'DATOS MENSUALES'!E455</f>
        <v>0.18653456115</v>
      </c>
      <c r="H55" s="1">
        <f>'DATOS MENSUALES'!E456</f>
        <v>0.12088989234</v>
      </c>
      <c r="I55" s="1">
        <f>'DATOS MENSUALES'!E457</f>
        <v>0.15307953275</v>
      </c>
      <c r="J55" s="1">
        <f>'DATOS MENSUALES'!E458</f>
        <v>0.07822141138</v>
      </c>
      <c r="K55" s="1">
        <f>'DATOS MENSUALES'!E459</f>
        <v>0.05840589635</v>
      </c>
      <c r="L55" s="1">
        <f>'DATOS MENSUALES'!E460</f>
        <v>0.04628109096</v>
      </c>
      <c r="M55" s="1">
        <f>'DATOS MENSUALES'!E461</f>
        <v>0.03814948137</v>
      </c>
      <c r="N55" s="1">
        <f t="shared" si="26"/>
        <v>0.99433057955</v>
      </c>
      <c r="O55" s="10"/>
      <c r="P55" s="60">
        <f t="shared" si="27"/>
        <v>-9.544530877373356E-08</v>
      </c>
      <c r="Q55" s="60">
        <f t="shared" si="28"/>
        <v>3.317386327089148E-08</v>
      </c>
      <c r="R55" s="60">
        <f t="shared" si="29"/>
        <v>-1.1833122638557794E-05</v>
      </c>
      <c r="S55" s="60">
        <f t="shared" si="30"/>
        <v>-1.7178893834571205E-05</v>
      </c>
      <c r="T55" s="60">
        <f t="shared" si="31"/>
        <v>0.0005273169241809041</v>
      </c>
      <c r="U55" s="60">
        <f t="shared" si="31"/>
        <v>0.0012364409225086978</v>
      </c>
      <c r="V55" s="60">
        <f t="shared" si="31"/>
        <v>0.0002454898275388245</v>
      </c>
      <c r="W55" s="60">
        <f t="shared" si="31"/>
        <v>0.0012328659687009214</v>
      </c>
      <c r="X55" s="60">
        <f t="shared" si="31"/>
        <v>8.620686790968196E-05</v>
      </c>
      <c r="Y55" s="60">
        <f t="shared" si="31"/>
        <v>1.6391678428814828E-05</v>
      </c>
      <c r="Z55" s="60">
        <f t="shared" si="31"/>
        <v>6.198250545992363E-07</v>
      </c>
      <c r="AA55" s="60">
        <f t="shared" si="31"/>
        <v>2.899690205828577E-07</v>
      </c>
      <c r="AB55" s="60">
        <f t="shared" si="31"/>
        <v>0.06057742630635389</v>
      </c>
    </row>
    <row r="56" spans="1:28" ht="12.75">
      <c r="A56" s="12" t="s">
        <v>66</v>
      </c>
      <c r="B56" s="1">
        <f>'DATOS MENSUALES'!E462</f>
        <v>0.06129519054</v>
      </c>
      <c r="C56" s="1">
        <f>'DATOS MENSUALES'!E463</f>
        <v>0.03785112408</v>
      </c>
      <c r="D56" s="1">
        <f>'DATOS MENSUALES'!E464</f>
        <v>0.02664825388</v>
      </c>
      <c r="E56" s="1">
        <f>'DATOS MENSUALES'!E465</f>
        <v>0.0534465432</v>
      </c>
      <c r="F56" s="1">
        <f>'DATOS MENSUALES'!E466</f>
        <v>0.22780272408</v>
      </c>
      <c r="G56" s="1">
        <f>'DATOS MENSUALES'!E467</f>
        <v>0.14980871304</v>
      </c>
      <c r="H56" s="1">
        <f>'DATOS MENSUALES'!E468</f>
        <v>0.18307753356</v>
      </c>
      <c r="I56" s="1">
        <f>'DATOS MENSUALES'!E469</f>
        <v>0.03193562016</v>
      </c>
      <c r="J56" s="1">
        <f>'DATOS MENSUALES'!E470</f>
        <v>0.02337622365</v>
      </c>
      <c r="K56" s="1">
        <f>'DATOS MENSUALES'!E471</f>
        <v>0.0247680421</v>
      </c>
      <c r="L56" s="1">
        <f>'DATOS MENSUALES'!E472</f>
        <v>0.043875</v>
      </c>
      <c r="M56" s="1">
        <f>'DATOS MENSUALES'!E473</f>
        <v>0.03044950699</v>
      </c>
      <c r="N56" s="1">
        <f t="shared" si="26"/>
        <v>0.89433447528</v>
      </c>
      <c r="O56" s="10"/>
      <c r="P56" s="60">
        <f t="shared" si="27"/>
        <v>3.542980942027154E-05</v>
      </c>
      <c r="Q56" s="60">
        <f t="shared" si="28"/>
        <v>2.0832777299652705E-08</v>
      </c>
      <c r="R56" s="60">
        <f t="shared" si="29"/>
        <v>-6.128101303252964E-06</v>
      </c>
      <c r="S56" s="60">
        <f t="shared" si="30"/>
        <v>-3.545614798909629E-05</v>
      </c>
      <c r="T56" s="60">
        <f t="shared" si="31"/>
        <v>0.002783822505723634</v>
      </c>
      <c r="U56" s="60">
        <f t="shared" si="31"/>
        <v>0.0003519702013224707</v>
      </c>
      <c r="V56" s="60">
        <f t="shared" si="31"/>
        <v>0.0019438846917331778</v>
      </c>
      <c r="W56" s="60">
        <f t="shared" si="31"/>
        <v>-2.695271471338688E-06</v>
      </c>
      <c r="X56" s="60">
        <f t="shared" si="31"/>
        <v>-1.2146906957554551E-06</v>
      </c>
      <c r="Y56" s="60">
        <f t="shared" si="31"/>
        <v>-5.585540734897195E-07</v>
      </c>
      <c r="Z56" s="60">
        <f t="shared" si="31"/>
        <v>2.2923507761007322E-07</v>
      </c>
      <c r="AA56" s="60">
        <f t="shared" si="31"/>
        <v>-1.2635795473741908E-09</v>
      </c>
      <c r="AB56" s="60">
        <f t="shared" si="31"/>
        <v>0.025087500076739506</v>
      </c>
    </row>
    <row r="57" spans="1:28" ht="12.75">
      <c r="A57" s="12" t="s">
        <v>67</v>
      </c>
      <c r="B57" s="1">
        <f>'DATOS MENSUALES'!E474</f>
        <v>0.03106679202</v>
      </c>
      <c r="C57" s="1">
        <f>'DATOS MENSUALES'!E475</f>
        <v>0.0769839274</v>
      </c>
      <c r="D57" s="1">
        <f>'DATOS MENSUALES'!E476</f>
        <v>0.0369388682</v>
      </c>
      <c r="E57" s="1">
        <f>'DATOS MENSUALES'!E477</f>
        <v>0.06562881875</v>
      </c>
      <c r="F57" s="1">
        <f>'DATOS MENSUALES'!E478</f>
        <v>0.04841056682</v>
      </c>
      <c r="G57" s="1">
        <f>'DATOS MENSUALES'!E479</f>
        <v>0.08147152098</v>
      </c>
      <c r="H57" s="1">
        <f>'DATOS MENSUALES'!E480</f>
        <v>0.11637733151</v>
      </c>
      <c r="I57" s="1">
        <f>'DATOS MENSUALES'!E481</f>
        <v>0.10781620136</v>
      </c>
      <c r="J57" s="1">
        <f>'DATOS MENSUALES'!E482</f>
        <v>0.0735086075</v>
      </c>
      <c r="K57" s="1">
        <f>'DATOS MENSUALES'!E483</f>
        <v>0.04074222492</v>
      </c>
      <c r="L57" s="1">
        <f>'DATOS MENSUALES'!E484</f>
        <v>0.02366364338</v>
      </c>
      <c r="M57" s="1">
        <f>'DATOS MENSUALES'!E485</f>
        <v>0.0407505926</v>
      </c>
      <c r="N57" s="1">
        <f t="shared" si="26"/>
        <v>0.7433590954400001</v>
      </c>
      <c r="O57" s="10"/>
      <c r="P57" s="60">
        <f t="shared" si="27"/>
        <v>1.7894655238131536E-08</v>
      </c>
      <c r="Q57" s="60">
        <f t="shared" si="28"/>
        <v>7.347784746738896E-05</v>
      </c>
      <c r="R57" s="60">
        <f t="shared" si="29"/>
        <v>-5.137302849551103E-07</v>
      </c>
      <c r="S57" s="60">
        <f t="shared" si="30"/>
        <v>-8.831079014018987E-06</v>
      </c>
      <c r="T57" s="60">
        <f t="shared" si="31"/>
        <v>-5.804220769771769E-05</v>
      </c>
      <c r="U57" s="60">
        <f t="shared" si="31"/>
        <v>1.1662831740669515E-08</v>
      </c>
      <c r="V57" s="60">
        <f t="shared" si="31"/>
        <v>0.0001961468380779011</v>
      </c>
      <c r="W57" s="60">
        <f t="shared" si="31"/>
        <v>0.0002379124934487395</v>
      </c>
      <c r="X57" s="60">
        <f t="shared" si="31"/>
        <v>6.14550250181429E-05</v>
      </c>
      <c r="Y57" s="60">
        <f t="shared" si="31"/>
        <v>4.6345346445652196E-07</v>
      </c>
      <c r="Z57" s="60">
        <f t="shared" si="31"/>
        <v>-2.797993975734779E-06</v>
      </c>
      <c r="AA57" s="60">
        <f t="shared" si="31"/>
        <v>7.83772723165344E-07</v>
      </c>
      <c r="AB57" s="60">
        <f t="shared" si="31"/>
        <v>0.0028492244651695717</v>
      </c>
    </row>
    <row r="58" spans="1:28" ht="12.75">
      <c r="A58" s="12" t="s">
        <v>68</v>
      </c>
      <c r="B58" s="1">
        <f>'DATOS MENSUALES'!E486</f>
        <v>0.0382055674</v>
      </c>
      <c r="C58" s="1">
        <f>'DATOS MENSUALES'!E487</f>
        <v>0.04308977876</v>
      </c>
      <c r="D58" s="1">
        <f>'DATOS MENSUALES'!E488</f>
        <v>0.02106209907</v>
      </c>
      <c r="E58" s="1">
        <f>'DATOS MENSUALES'!E489</f>
        <v>0.04900755424</v>
      </c>
      <c r="F58" s="1">
        <f>'DATOS MENSUALES'!E490</f>
        <v>0.019725559</v>
      </c>
      <c r="G58" s="1">
        <f>'DATOS MENSUALES'!E491</f>
        <v>0.01980068015</v>
      </c>
      <c r="H58" s="1">
        <f>'DATOS MENSUALES'!E492</f>
        <v>0.03384631026</v>
      </c>
      <c r="I58" s="1">
        <f>'DATOS MENSUALES'!E493</f>
        <v>0.04299148516</v>
      </c>
      <c r="J58" s="1">
        <f>'DATOS MENSUALES'!E494</f>
        <v>0.03059875545</v>
      </c>
      <c r="K58" s="1">
        <f>'DATOS MENSUALES'!E495</f>
        <v>0.0278721723</v>
      </c>
      <c r="L58" s="1">
        <f>'DATOS MENSUALES'!E496</f>
        <v>0.01742019702</v>
      </c>
      <c r="M58" s="1">
        <f>'DATOS MENSUALES'!E497</f>
        <v>0.02503480528</v>
      </c>
      <c r="N58" s="1">
        <f t="shared" si="26"/>
        <v>0.3686549640900001</v>
      </c>
      <c r="O58" s="10"/>
      <c r="P58" s="60">
        <f t="shared" si="27"/>
        <v>9.281130964266784E-07</v>
      </c>
      <c r="Q58" s="60">
        <f t="shared" si="28"/>
        <v>5.101276452385366E-07</v>
      </c>
      <c r="R58" s="60">
        <f t="shared" si="29"/>
        <v>-1.3627550098019211E-05</v>
      </c>
      <c r="S58" s="60">
        <f t="shared" si="30"/>
        <v>-5.185815779507019E-05</v>
      </c>
      <c r="T58" s="60">
        <f t="shared" si="31"/>
        <v>-0.00030622511387475655</v>
      </c>
      <c r="U58" s="60">
        <f t="shared" si="31"/>
        <v>-0.00020961696181191433</v>
      </c>
      <c r="V58" s="60">
        <f t="shared" si="31"/>
        <v>-1.457803600808236E-05</v>
      </c>
      <c r="W58" s="60">
        <f t="shared" si="31"/>
        <v>-2.3412504508504838E-08</v>
      </c>
      <c r="X58" s="60">
        <f t="shared" si="31"/>
        <v>-4.0965242148533925E-08</v>
      </c>
      <c r="Y58" s="60">
        <f t="shared" si="31"/>
        <v>-1.351115302200188E-07</v>
      </c>
      <c r="Z58" s="60">
        <f t="shared" si="31"/>
        <v>-8.40837047680883E-06</v>
      </c>
      <c r="AA58" s="60">
        <f t="shared" si="31"/>
        <v>-2.7409373405256256E-07</v>
      </c>
      <c r="AB58" s="60">
        <f t="shared" si="31"/>
        <v>-0.012639078971853731</v>
      </c>
    </row>
    <row r="59" spans="1:28" ht="12.75">
      <c r="A59" s="12" t="s">
        <v>69</v>
      </c>
      <c r="B59" s="1">
        <f>'DATOS MENSUALES'!E498</f>
        <v>0.03786118848</v>
      </c>
      <c r="C59" s="1">
        <f>'DATOS MENSUALES'!E499</f>
        <v>0.06605706655</v>
      </c>
      <c r="D59" s="1">
        <f>'DATOS MENSUALES'!E500</f>
        <v>0.03611117427</v>
      </c>
      <c r="E59" s="1">
        <f>'DATOS MENSUALES'!E501</f>
        <v>0.07676318244</v>
      </c>
      <c r="F59" s="1">
        <f>'DATOS MENSUALES'!E502</f>
        <v>0.03939547192</v>
      </c>
      <c r="G59" s="1">
        <f>'DATOS MENSUALES'!E503</f>
        <v>0.08744164888</v>
      </c>
      <c r="H59" s="1">
        <f>'DATOS MENSUALES'!E504</f>
        <v>0.05309665181</v>
      </c>
      <c r="I59" s="1">
        <f>'DATOS MENSUALES'!E505</f>
        <v>0.01812667636</v>
      </c>
      <c r="J59" s="1">
        <f>'DATOS MENSUALES'!E506</f>
        <v>0.03347526634</v>
      </c>
      <c r="K59" s="1">
        <f>'DATOS MENSUALES'!E507</f>
        <v>0.06406100736</v>
      </c>
      <c r="L59" s="1">
        <f>'DATOS MENSUALES'!E508</f>
        <v>0.07114202654</v>
      </c>
      <c r="M59" s="1">
        <f>'DATOS MENSUALES'!E509</f>
        <v>0.04414634345</v>
      </c>
      <c r="N59" s="1">
        <f t="shared" si="26"/>
        <v>0.6276777044</v>
      </c>
      <c r="O59" s="10"/>
      <c r="P59" s="60">
        <f t="shared" si="27"/>
        <v>8.332416666887351E-07</v>
      </c>
      <c r="Q59" s="60">
        <f t="shared" si="28"/>
        <v>2.96687094953792E-05</v>
      </c>
      <c r="R59" s="60">
        <f t="shared" si="29"/>
        <v>-6.90032743540185E-07</v>
      </c>
      <c r="S59" s="60">
        <f t="shared" si="30"/>
        <v>-8.670266229406449E-07</v>
      </c>
      <c r="T59" s="60">
        <f t="shared" si="31"/>
        <v>-0.0001087584427403452</v>
      </c>
      <c r="U59" s="60">
        <f t="shared" si="31"/>
        <v>5.590506285780336E-07</v>
      </c>
      <c r="V59" s="60">
        <f t="shared" si="31"/>
        <v>-1.3885664193666923E-07</v>
      </c>
      <c r="W59" s="60">
        <f t="shared" si="31"/>
        <v>-2.131286162627014E-05</v>
      </c>
      <c r="X59" s="60">
        <f t="shared" si="31"/>
        <v>-1.8590706805908863E-10</v>
      </c>
      <c r="Y59" s="60">
        <f t="shared" si="31"/>
        <v>2.995706544985725E-05</v>
      </c>
      <c r="Z59" s="60">
        <f t="shared" si="31"/>
        <v>3.721672394786632E-05</v>
      </c>
      <c r="AA59" s="60">
        <f t="shared" si="31"/>
        <v>2.0078783504330633E-06</v>
      </c>
      <c r="AB59" s="60">
        <f t="shared" si="31"/>
        <v>1.775045766100655E-05</v>
      </c>
    </row>
    <row r="60" spans="1:28" ht="12.75">
      <c r="A60" s="12" t="s">
        <v>70</v>
      </c>
      <c r="B60" s="1">
        <f>'DATOS MENSUALES'!E510</f>
        <v>0.01606968832</v>
      </c>
      <c r="C60" s="1">
        <f>'DATOS MENSUALES'!E511</f>
        <v>0.00946681452</v>
      </c>
      <c r="D60" s="1">
        <f>'DATOS MENSUALES'!E512</f>
        <v>0.02367382952</v>
      </c>
      <c r="E60" s="1">
        <f>'DATOS MENSUALES'!E513</f>
        <v>0.0836923056</v>
      </c>
      <c r="F60" s="1">
        <f>'DATOS MENSUALES'!E514</f>
        <v>0.0322869936</v>
      </c>
      <c r="G60" s="1">
        <f>'DATOS MENSUALES'!E515</f>
        <v>0.04832269677</v>
      </c>
      <c r="H60" s="1">
        <f>'DATOS MENSUALES'!E516</f>
        <v>0.02002146159</v>
      </c>
      <c r="I60" s="1">
        <f>'DATOS MENSUALES'!E517</f>
        <v>0.04589464268</v>
      </c>
      <c r="J60" s="1">
        <f>'DATOS MENSUALES'!E518</f>
        <v>0.0294966527</v>
      </c>
      <c r="K60" s="1">
        <f>'DATOS MENSUALES'!E519</f>
        <v>0.03170154309</v>
      </c>
      <c r="L60" s="1">
        <f>'DATOS MENSUALES'!E520</f>
        <v>0.02380952502</v>
      </c>
      <c r="M60" s="1">
        <f>'DATOS MENSUALES'!E521</f>
        <v>0.05322529134</v>
      </c>
      <c r="N60" s="1">
        <f t="shared" si="26"/>
        <v>0.41766144475000005</v>
      </c>
      <c r="O60" s="10"/>
      <c r="P60" s="60">
        <f t="shared" si="27"/>
        <v>-1.898096114753457E-06</v>
      </c>
      <c r="Q60" s="60">
        <f t="shared" si="28"/>
        <v>-1.6841644161970777E-05</v>
      </c>
      <c r="R60" s="60">
        <f t="shared" si="29"/>
        <v>-9.628307277210326E-06</v>
      </c>
      <c r="S60" s="60">
        <f t="shared" si="30"/>
        <v>-1.770594129700425E-08</v>
      </c>
      <c r="T60" s="60">
        <f t="shared" si="31"/>
        <v>-0.00016494280231923406</v>
      </c>
      <c r="U60" s="60">
        <f t="shared" si="31"/>
        <v>-2.9449358556262665E-05</v>
      </c>
      <c r="V60" s="60">
        <f t="shared" si="31"/>
        <v>-5.5977549127860163E-05</v>
      </c>
      <c r="W60" s="60">
        <f t="shared" si="31"/>
        <v>7.616903258818025E-14</v>
      </c>
      <c r="X60" s="60">
        <f t="shared" si="31"/>
        <v>-9.415571927726243E-08</v>
      </c>
      <c r="Y60" s="60">
        <f t="shared" si="31"/>
        <v>-2.2069997754165974E-09</v>
      </c>
      <c r="Z60" s="60">
        <f t="shared" si="31"/>
        <v>-2.7119905236841617E-06</v>
      </c>
      <c r="AA60" s="60">
        <f t="shared" si="31"/>
        <v>1.021079973872966E-05</v>
      </c>
      <c r="AB60" s="60">
        <f t="shared" si="31"/>
        <v>-0.00622244953981033</v>
      </c>
    </row>
    <row r="61" spans="1:28" ht="12.75">
      <c r="A61" s="12" t="s">
        <v>71</v>
      </c>
      <c r="B61" s="1">
        <f>'DATOS MENSUALES'!E522</f>
        <v>0.07149321144</v>
      </c>
      <c r="C61" s="1">
        <f>'DATOS MENSUALES'!E523</f>
        <v>0.0113856756</v>
      </c>
      <c r="D61" s="1">
        <f>'DATOS MENSUALES'!E524</f>
        <v>0.01731768988</v>
      </c>
      <c r="E61" s="1">
        <f>'DATOS MENSUALES'!E525</f>
        <v>0.05109639405</v>
      </c>
      <c r="F61" s="1">
        <f>'DATOS MENSUALES'!E526</f>
        <v>0.08560327335</v>
      </c>
      <c r="G61" s="1">
        <f>'DATOS MENSUALES'!E527</f>
        <v>0.0634316319</v>
      </c>
      <c r="H61" s="1">
        <f>'DATOS MENSUALES'!E528</f>
        <v>0.10999725412</v>
      </c>
      <c r="I61" s="1">
        <f>'DATOS MENSUALES'!E529</f>
        <v>0.13650879949</v>
      </c>
      <c r="J61" s="1">
        <f>'DATOS MENSUALES'!E530</f>
        <v>0.12032257248</v>
      </c>
      <c r="K61" s="1">
        <f>'DATOS MENSUALES'!E531</f>
        <v>0.0531079199</v>
      </c>
      <c r="L61" s="1">
        <f>'DATOS MENSUALES'!E532</f>
        <v>0.04862656071</v>
      </c>
      <c r="M61" s="1">
        <f>'DATOS MENSUALES'!E533</f>
        <v>0.04329124119</v>
      </c>
      <c r="N61" s="1">
        <f t="shared" si="26"/>
        <v>0.8121822241100001</v>
      </c>
      <c r="O61" s="10"/>
      <c r="P61" s="60">
        <f t="shared" si="27"/>
        <v>7.974041388255096E-05</v>
      </c>
      <c r="Q61" s="60">
        <f t="shared" si="28"/>
        <v>-1.3335433404196355E-05</v>
      </c>
      <c r="R61" s="60">
        <f t="shared" si="29"/>
        <v>-2.1093621396425715E-05</v>
      </c>
      <c r="S61" s="60">
        <f t="shared" si="30"/>
        <v>-4.362276977971779E-05</v>
      </c>
      <c r="T61" s="60">
        <f t="shared" si="31"/>
        <v>-3.549699797688601E-09</v>
      </c>
      <c r="U61" s="60">
        <f t="shared" si="31"/>
        <v>-3.923459162564848E-06</v>
      </c>
      <c r="V61" s="60">
        <f t="shared" si="31"/>
        <v>0.00013836716437174093</v>
      </c>
      <c r="W61" s="60">
        <f t="shared" si="31"/>
        <v>0.0007450707455188301</v>
      </c>
      <c r="X61" s="60">
        <f t="shared" si="31"/>
        <v>0.0006422123909522286</v>
      </c>
      <c r="Y61" s="60">
        <f t="shared" si="31"/>
        <v>8.125944136196999E-06</v>
      </c>
      <c r="Z61" s="60">
        <f t="shared" si="31"/>
        <v>1.2849634584070645E-06</v>
      </c>
      <c r="AA61" s="60">
        <f t="shared" si="31"/>
        <v>1.6266411986205064E-06</v>
      </c>
      <c r="AB61" s="60">
        <f t="shared" si="31"/>
        <v>0.009339311250761304</v>
      </c>
    </row>
    <row r="62" spans="1:28" ht="12.75">
      <c r="A62" s="12" t="s">
        <v>72</v>
      </c>
      <c r="B62" s="1">
        <f>'DATOS MENSUALES'!E534</f>
        <v>0.024478146</v>
      </c>
      <c r="C62" s="1">
        <f>'DATOS MENSUALES'!E535</f>
        <v>0.03888785316</v>
      </c>
      <c r="D62" s="1">
        <f>'DATOS MENSUALES'!E536</f>
        <v>0.09852337803</v>
      </c>
      <c r="E62" s="1">
        <f>'DATOS MENSUALES'!E537</f>
        <v>0.1116356813</v>
      </c>
      <c r="F62" s="1">
        <f>'DATOS MENSUALES'!E538</f>
        <v>0.12032584395</v>
      </c>
      <c r="G62" s="1">
        <f>'DATOS MENSUALES'!E539</f>
        <v>0.08211749247</v>
      </c>
      <c r="H62" s="1">
        <f>'DATOS MENSUALES'!E540</f>
        <v>0.10205963635</v>
      </c>
      <c r="I62" s="1">
        <f>'DATOS MENSUALES'!E541</f>
        <v>0.05841041934</v>
      </c>
      <c r="J62" s="1">
        <f>'DATOS MENSUALES'!E542</f>
        <v>0.0314169523</v>
      </c>
      <c r="K62" s="1">
        <f>'DATOS MENSUALES'!E543</f>
        <v>0.05363269972</v>
      </c>
      <c r="L62" s="1">
        <f>'DATOS MENSUALES'!E544</f>
        <v>0.0648125397</v>
      </c>
      <c r="M62" s="1">
        <f>'DATOS MENSUALES'!E545</f>
        <v>0.09934707566</v>
      </c>
      <c r="N62" s="1">
        <f t="shared" si="26"/>
        <v>0.88564771798</v>
      </c>
      <c r="O62" s="10"/>
      <c r="P62" s="60">
        <f t="shared" si="27"/>
        <v>-6.271401874179708E-08</v>
      </c>
      <c r="Q62" s="60">
        <f t="shared" si="28"/>
        <v>5.4367173069133604E-08</v>
      </c>
      <c r="R62" s="60">
        <f t="shared" si="29"/>
        <v>0.00015377965936714638</v>
      </c>
      <c r="S62" s="60">
        <f t="shared" si="30"/>
        <v>1.626540025636949E-05</v>
      </c>
      <c r="T62" s="60">
        <f t="shared" si="31"/>
        <v>3.6584856382281265E-05</v>
      </c>
      <c r="U62" s="60">
        <f t="shared" si="31"/>
        <v>2.4737653201597797E-08</v>
      </c>
      <c r="V62" s="60">
        <f t="shared" si="31"/>
        <v>8.393944232044745E-05</v>
      </c>
      <c r="W62" s="60">
        <f t="shared" si="31"/>
        <v>1.980517512892564E-06</v>
      </c>
      <c r="X62" s="60">
        <f t="shared" si="31"/>
        <v>-1.817165186057177E-08</v>
      </c>
      <c r="Y62" s="60">
        <f t="shared" si="31"/>
        <v>8.779026405062505E-06</v>
      </c>
      <c r="Z62" s="60">
        <f t="shared" si="31"/>
        <v>1.9809384264567983E-05</v>
      </c>
      <c r="AA62" s="60">
        <f t="shared" si="31"/>
        <v>0.00031189286161435276</v>
      </c>
      <c r="AB62" s="60">
        <f t="shared" si="31"/>
        <v>0.02291979757536444</v>
      </c>
    </row>
    <row r="63" spans="1:28" ht="12.75">
      <c r="A63" s="12" t="s">
        <v>73</v>
      </c>
      <c r="B63" s="1">
        <f>'DATOS MENSUALES'!E546</f>
        <v>0.05898442086</v>
      </c>
      <c r="C63" s="1">
        <f>'DATOS MENSUALES'!E547</f>
        <v>0.0104201118</v>
      </c>
      <c r="D63" s="1">
        <f>'DATOS MENSUALES'!E548</f>
        <v>0.01471460004</v>
      </c>
      <c r="E63" s="1">
        <f>'DATOS MENSUALES'!E549</f>
        <v>0.03386818358</v>
      </c>
      <c r="F63" s="1">
        <f>'DATOS MENSUALES'!E550</f>
        <v>0.09047708208</v>
      </c>
      <c r="G63" s="1">
        <f>'DATOS MENSUALES'!E551</f>
        <v>0.08050605078</v>
      </c>
      <c r="H63" s="1">
        <f>'DATOS MENSUALES'!E552</f>
        <v>0.0852831595</v>
      </c>
      <c r="I63" s="1">
        <f>'DATOS MENSUALES'!E553</f>
        <v>0.0588756318</v>
      </c>
      <c r="J63" s="1">
        <f>'DATOS MENSUALES'!E554</f>
        <v>0.02960688777</v>
      </c>
      <c r="K63" s="1">
        <f>'DATOS MENSUALES'!E555</f>
        <v>0.04223413881</v>
      </c>
      <c r="L63" s="1">
        <f>'DATOS MENSUALES'!E556</f>
        <v>0.05020183629</v>
      </c>
      <c r="M63" s="1">
        <f>'DATOS MENSUALES'!E557</f>
        <v>0.03375342784</v>
      </c>
      <c r="N63" s="1">
        <f t="shared" si="26"/>
        <v>0.5889255311499999</v>
      </c>
      <c r="O63" s="10"/>
      <c r="P63" s="60">
        <f t="shared" si="27"/>
        <v>2.846551194793867E-05</v>
      </c>
      <c r="Q63" s="60">
        <f t="shared" si="28"/>
        <v>-1.503160700516759E-05</v>
      </c>
      <c r="R63" s="60">
        <f t="shared" si="29"/>
        <v>-2.763473883637122E-05</v>
      </c>
      <c r="S63" s="60">
        <f t="shared" si="30"/>
        <v>-0.00014412931992473512</v>
      </c>
      <c r="T63" s="60">
        <f t="shared" si="31"/>
        <v>3.7540235418390054E-08</v>
      </c>
      <c r="U63" s="60">
        <f t="shared" si="31"/>
        <v>2.2087425542676903E-09</v>
      </c>
      <c r="V63" s="60">
        <f t="shared" si="31"/>
        <v>1.9700911871211774E-05</v>
      </c>
      <c r="W63" s="60">
        <f t="shared" si="31"/>
        <v>2.2088743478532353E-06</v>
      </c>
      <c r="X63" s="60">
        <f t="shared" si="31"/>
        <v>-8.747577303205576E-08</v>
      </c>
      <c r="Y63" s="60">
        <f t="shared" si="31"/>
        <v>7.86490562796707E-07</v>
      </c>
      <c r="Z63" s="60">
        <f t="shared" si="31"/>
        <v>1.928368876764105E-06</v>
      </c>
      <c r="AA63" s="60">
        <f t="shared" si="31"/>
        <v>1.0982746527432679E-08</v>
      </c>
      <c r="AB63" s="60">
        <f t="shared" si="31"/>
        <v>-2.0321832620720527E-06</v>
      </c>
    </row>
    <row r="64" spans="1:28" ht="12.75">
      <c r="A64" s="12" t="s">
        <v>74</v>
      </c>
      <c r="B64" s="1">
        <f>'DATOS MENSUALES'!E558</f>
        <v>0.0097966821</v>
      </c>
      <c r="C64" s="1">
        <f>'DATOS MENSUALES'!E559</f>
        <v>0.01914036597</v>
      </c>
      <c r="D64" s="1">
        <f>'DATOS MENSUALES'!E560</f>
        <v>0.01065319263</v>
      </c>
      <c r="E64" s="1">
        <f>'DATOS MENSUALES'!E561</f>
        <v>0.02647632636</v>
      </c>
      <c r="F64" s="1">
        <f>'DATOS MENSUALES'!E562</f>
        <v>0.06477689001</v>
      </c>
      <c r="G64" s="1">
        <f>'DATOS MENSUALES'!E563</f>
        <v>0.08770227975</v>
      </c>
      <c r="H64" s="1">
        <f>'DATOS MENSUALES'!E564</f>
        <v>0.05353522438</v>
      </c>
      <c r="I64" s="1">
        <f>'DATOS MENSUALES'!E565</f>
        <v>0.03389366704</v>
      </c>
      <c r="J64" s="1">
        <f>'DATOS MENSUALES'!E566</f>
        <v>0.0256346944</v>
      </c>
      <c r="K64" s="1">
        <f>'DATOS MENSUALES'!E567</f>
        <v>0.01832053977</v>
      </c>
      <c r="L64" s="1">
        <f>'DATOS MENSUALES'!E568</f>
        <v>0.03317898396</v>
      </c>
      <c r="M64" s="1">
        <f>'DATOS MENSUALES'!E569</f>
        <v>0.01610696772</v>
      </c>
      <c r="N64" s="1">
        <f t="shared" si="26"/>
        <v>0.39921581409</v>
      </c>
      <c r="O64" s="10"/>
      <c r="P64" s="60">
        <f t="shared" si="27"/>
        <v>-6.491577123005046E-06</v>
      </c>
      <c r="Q64" s="60">
        <f t="shared" si="28"/>
        <v>-4.064727516382011E-06</v>
      </c>
      <c r="R64" s="60">
        <f t="shared" si="29"/>
        <v>-4.0334823739339154E-05</v>
      </c>
      <c r="S64" s="60">
        <f t="shared" si="30"/>
        <v>-0.00021408727923752916</v>
      </c>
      <c r="T64" s="60">
        <f t="shared" si="31"/>
        <v>-1.1167071437542303E-05</v>
      </c>
      <c r="U64" s="60">
        <f t="shared" si="31"/>
        <v>6.138088033560183E-07</v>
      </c>
      <c r="V64" s="60">
        <f t="shared" si="31"/>
        <v>-1.0647940213579813E-07</v>
      </c>
      <c r="W64" s="60">
        <f t="shared" si="31"/>
        <v>-1.7101708356688684E-06</v>
      </c>
      <c r="X64" s="60">
        <f t="shared" si="31"/>
        <v>-5.950999680383738E-07</v>
      </c>
      <c r="Y64" s="60">
        <f t="shared" si="31"/>
        <v>-3.1654974785574777E-06</v>
      </c>
      <c r="Z64" s="60">
        <f t="shared" si="31"/>
        <v>-9.581351224942051E-08</v>
      </c>
      <c r="AA64" s="60">
        <f t="shared" si="31"/>
        <v>-3.669111650701736E-06</v>
      </c>
      <c r="AB64" s="60">
        <f t="shared" si="31"/>
        <v>-0.008288538932454069</v>
      </c>
    </row>
    <row r="65" spans="1:28" ht="12.75">
      <c r="A65" s="12" t="s">
        <v>75</v>
      </c>
      <c r="B65" s="1">
        <f>'DATOS MENSUALES'!E570</f>
        <v>0.00692424429</v>
      </c>
      <c r="C65" s="1">
        <f>'DATOS MENSUALES'!E571</f>
        <v>0.01240267469</v>
      </c>
      <c r="D65" s="1">
        <f>'DATOS MENSUALES'!E572</f>
        <v>0.0185810247</v>
      </c>
      <c r="E65" s="1">
        <f>'DATOS MENSUALES'!E573</f>
        <v>0.0405636415</v>
      </c>
      <c r="F65" s="1">
        <f>'DATOS MENSUALES'!E574</f>
        <v>0.08942637888</v>
      </c>
      <c r="G65" s="1">
        <f>'DATOS MENSUALES'!E575</f>
        <v>0.0419897076</v>
      </c>
      <c r="H65" s="1">
        <f>'DATOS MENSUALES'!E576</f>
        <v>0.05723596624</v>
      </c>
      <c r="I65" s="1">
        <f>'DATOS MENSUALES'!E577</f>
        <v>0.06239711016</v>
      </c>
      <c r="J65" s="1">
        <f>'DATOS MENSUALES'!E578</f>
        <v>0.03228667758</v>
      </c>
      <c r="K65" s="1">
        <f>'DATOS MENSUALES'!E579</f>
        <v>0.06000905632</v>
      </c>
      <c r="L65" s="1">
        <f>'DATOS MENSUALES'!E580</f>
        <v>0.02495049568</v>
      </c>
      <c r="M65" s="1">
        <f>'DATOS MENSUALES'!E581</f>
        <v>0.0245108688</v>
      </c>
      <c r="N65" s="1">
        <f t="shared" si="26"/>
        <v>0.47127784644</v>
      </c>
      <c r="O65" s="10"/>
      <c r="P65" s="60">
        <f t="shared" si="27"/>
        <v>-9.975765528622537E-06</v>
      </c>
      <c r="Q65" s="60">
        <f t="shared" si="28"/>
        <v>-1.1692241739254866E-05</v>
      </c>
      <c r="R65" s="60">
        <f t="shared" si="29"/>
        <v>-1.833050845708546E-05</v>
      </c>
      <c r="S65" s="60">
        <f t="shared" si="30"/>
        <v>-9.566380218947142E-05</v>
      </c>
      <c r="T65" s="60">
        <f t="shared" si="31"/>
        <v>1.2129873933676312E-08</v>
      </c>
      <c r="U65" s="60">
        <f t="shared" si="31"/>
        <v>-5.153712081664041E-05</v>
      </c>
      <c r="V65" s="60">
        <f t="shared" si="31"/>
        <v>-1.1216404133412998E-09</v>
      </c>
      <c r="W65" s="60">
        <f t="shared" si="31"/>
        <v>4.5288617250920775E-06</v>
      </c>
      <c r="X65" s="60">
        <f t="shared" si="31"/>
        <v>-5.445463268071184E-09</v>
      </c>
      <c r="Y65" s="60">
        <f t="shared" si="31"/>
        <v>1.9695126938989936E-05</v>
      </c>
      <c r="Z65" s="60">
        <f t="shared" si="31"/>
        <v>-2.099304805010019E-06</v>
      </c>
      <c r="AA65" s="60">
        <f t="shared" si="31"/>
        <v>-3.4591031470826167E-07</v>
      </c>
      <c r="AB65" s="60">
        <f t="shared" si="31"/>
        <v>-0.0022129642203900877</v>
      </c>
    </row>
    <row r="66" spans="1:28" ht="12.75">
      <c r="A66" s="12" t="s">
        <v>76</v>
      </c>
      <c r="B66" s="1">
        <f>'DATOS MENSUALES'!E582</f>
        <v>0.007928739</v>
      </c>
      <c r="C66" s="1">
        <f>'DATOS MENSUALES'!E583</f>
        <v>0.0105903226</v>
      </c>
      <c r="D66" s="1">
        <f>'DATOS MENSUALES'!E584</f>
        <v>0.02433384385</v>
      </c>
      <c r="E66" s="1">
        <f>'DATOS MENSUALES'!E585</f>
        <v>0.0109725684</v>
      </c>
      <c r="F66" s="1">
        <f>'DATOS MENSUALES'!E586</f>
        <v>0.0139915182</v>
      </c>
      <c r="G66" s="1">
        <f>'DATOS MENSUALES'!E587</f>
        <v>0.01600000024</v>
      </c>
      <c r="H66" s="1">
        <f>'DATOS MENSUALES'!E588</f>
        <v>0.02999206855</v>
      </c>
      <c r="I66" s="1">
        <f>'DATOS MENSUALES'!E589</f>
        <v>0.01395795984</v>
      </c>
      <c r="J66" s="1">
        <f>'DATOS MENSUALES'!E590</f>
        <v>0.03704133888</v>
      </c>
      <c r="K66" s="1">
        <f>'DATOS MENSUALES'!E591</f>
        <v>0.01720704755</v>
      </c>
      <c r="L66" s="1">
        <f>'DATOS MENSUALES'!E592</f>
        <v>0.0245099088</v>
      </c>
      <c r="M66" s="1">
        <f>'DATOS MENSUALES'!E593</f>
        <v>0.00640722236</v>
      </c>
      <c r="N66" s="1">
        <f t="shared" si="26"/>
        <v>0.21293253827</v>
      </c>
      <c r="O66" s="10"/>
      <c r="P66" s="60">
        <f t="shared" si="27"/>
        <v>-8.643439945039202E-06</v>
      </c>
      <c r="Q66" s="60">
        <f t="shared" si="28"/>
        <v>-1.4722734018367484E-05</v>
      </c>
      <c r="R66" s="60">
        <f t="shared" si="29"/>
        <v>-8.759684531138194E-06</v>
      </c>
      <c r="S66" s="60">
        <f t="shared" si="30"/>
        <v>-0.00042740238980215536</v>
      </c>
      <c r="T66" s="60">
        <f t="shared" si="31"/>
        <v>-0.00039121458072154184</v>
      </c>
      <c r="U66" s="60">
        <f t="shared" si="31"/>
        <v>-0.0002524807688694262</v>
      </c>
      <c r="V66" s="60">
        <f t="shared" si="31"/>
        <v>-2.262413402793798E-05</v>
      </c>
      <c r="W66" s="60">
        <f t="shared" si="31"/>
        <v>-3.244434030026776E-05</v>
      </c>
      <c r="X66" s="60">
        <f t="shared" si="31"/>
        <v>2.687439893573477E-08</v>
      </c>
      <c r="Y66" s="60">
        <f t="shared" si="31"/>
        <v>-3.941665083290226E-06</v>
      </c>
      <c r="Z66" s="60">
        <f t="shared" si="31"/>
        <v>-2.3235524058297972E-06</v>
      </c>
      <c r="AA66" s="60">
        <f t="shared" si="31"/>
        <v>-1.5857497675722042E-05</v>
      </c>
      <c r="AB66" s="60">
        <f t="shared" si="31"/>
        <v>-0.0587093957407247</v>
      </c>
    </row>
    <row r="67" spans="1:28" ht="12.75">
      <c r="A67" s="12" t="s">
        <v>77</v>
      </c>
      <c r="B67" s="1">
        <f>'DATOS MENSUALES'!E594</f>
        <v>0.020082694</v>
      </c>
      <c r="C67" s="1">
        <f>'DATOS MENSUALES'!E595</f>
        <v>0.00457540125</v>
      </c>
      <c r="D67" s="1">
        <f>'DATOS MENSUALES'!E596</f>
        <v>0.05955376519</v>
      </c>
      <c r="E67" s="1">
        <f>'DATOS MENSUALES'!E597</f>
        <v>0.04844768139</v>
      </c>
      <c r="F67" s="1">
        <f>'DATOS MENSUALES'!E598</f>
        <v>0.06361195456</v>
      </c>
      <c r="G67" s="1">
        <f>'DATOS MENSUALES'!E599</f>
        <v>0.04100622624</v>
      </c>
      <c r="H67" s="1">
        <f>'DATOS MENSUALES'!E600</f>
        <v>0.01836422637</v>
      </c>
      <c r="I67" s="1">
        <f>'DATOS MENSUALES'!E601</f>
        <v>0.01834942854</v>
      </c>
      <c r="J67" s="1">
        <f>'DATOS MENSUALES'!E602</f>
        <v>0.01101295734</v>
      </c>
      <c r="K67" s="1">
        <f>'DATOS MENSUALES'!E603</f>
        <v>0.01603498545</v>
      </c>
      <c r="L67" s="1">
        <f>'DATOS MENSUALES'!E604</f>
        <v>0.00949438282</v>
      </c>
      <c r="M67" s="1">
        <f>'DATOS MENSUALES'!E605</f>
        <v>0.00825259449</v>
      </c>
      <c r="N67" s="1">
        <f t="shared" si="26"/>
        <v>0.31878629764</v>
      </c>
      <c r="O67" s="10"/>
      <c r="P67" s="60">
        <f t="shared" si="27"/>
        <v>-5.860566940395346E-07</v>
      </c>
      <c r="Q67" s="60">
        <f t="shared" si="28"/>
        <v>-2.8440050587488407E-05</v>
      </c>
      <c r="R67" s="60">
        <f t="shared" si="29"/>
        <v>3.1159073989595914E-06</v>
      </c>
      <c r="S67" s="60">
        <f t="shared" si="30"/>
        <v>-5.422912771459829E-05</v>
      </c>
      <c r="T67" s="60">
        <f t="shared" si="31"/>
        <v>-1.3005672042246973E-05</v>
      </c>
      <c r="U67" s="60">
        <f t="shared" si="31"/>
        <v>-5.5732079430358505E-05</v>
      </c>
      <c r="V67" s="60">
        <f t="shared" si="31"/>
        <v>-6.357253344795769E-05</v>
      </c>
      <c r="W67" s="60">
        <f t="shared" si="31"/>
        <v>-2.0803283797577358E-05</v>
      </c>
      <c r="X67" s="60">
        <f t="shared" si="31"/>
        <v>-1.2219510895074912E-05</v>
      </c>
      <c r="Y67" s="60">
        <f t="shared" si="31"/>
        <v>-4.885763393635686E-06</v>
      </c>
      <c r="Z67" s="60">
        <f t="shared" si="31"/>
        <v>-2.2570392986228126E-05</v>
      </c>
      <c r="AA67" s="60">
        <f t="shared" si="31"/>
        <v>-1.2613567125960249E-05</v>
      </c>
      <c r="AB67" s="60">
        <f t="shared" si="31"/>
        <v>-0.022618526849406878</v>
      </c>
    </row>
    <row r="68" spans="1:28" ht="12.75">
      <c r="A68" s="12" t="s">
        <v>78</v>
      </c>
      <c r="B68" s="1">
        <f>'DATOS MENSUALES'!E606</f>
        <v>0.00334543585</v>
      </c>
      <c r="C68" s="1">
        <f>'DATOS MENSUALES'!E607</f>
        <v>0.00637265488</v>
      </c>
      <c r="D68" s="1">
        <f>'DATOS MENSUALES'!E608</f>
        <v>0.0219913785</v>
      </c>
      <c r="E68" s="1">
        <f>'DATOS MENSUALES'!E609</f>
        <v>0.02598674232</v>
      </c>
      <c r="F68" s="1">
        <f>'DATOS MENSUALES'!E610</f>
        <v>0.0529910927</v>
      </c>
      <c r="G68" s="1">
        <f>'DATOS MENSUALES'!E611</f>
        <v>0.0930142548</v>
      </c>
      <c r="H68" s="1">
        <f>'DATOS MENSUALES'!E612</f>
        <v>0.10798478544</v>
      </c>
      <c r="I68" s="1">
        <f>'DATOS MENSUALES'!E613</f>
        <v>0.0789708634</v>
      </c>
      <c r="J68" s="1">
        <f>'DATOS MENSUALES'!E614</f>
        <v>0.0489935988</v>
      </c>
      <c r="K68" s="1">
        <f>'DATOS MENSUALES'!E615</f>
        <v>0.03099242081</v>
      </c>
      <c r="L68" s="1">
        <f>'DATOS MENSUALES'!E616</f>
        <v>0.02300987539</v>
      </c>
      <c r="M68" s="1">
        <f>'DATOS MENSUALES'!E617</f>
        <v>0.02001867272</v>
      </c>
      <c r="N68" s="1">
        <f t="shared" si="26"/>
        <v>0.5136717756099999</v>
      </c>
      <c r="O68" s="10"/>
      <c r="P68" s="60">
        <f t="shared" si="27"/>
        <v>-1.5824097337591122E-05</v>
      </c>
      <c r="Q68" s="60">
        <f t="shared" si="28"/>
        <v>-2.3706406503717948E-05</v>
      </c>
      <c r="R68" s="60">
        <f t="shared" si="29"/>
        <v>-1.2098082493875202E-05</v>
      </c>
      <c r="S68" s="60">
        <f t="shared" si="30"/>
        <v>-0.00021938666030980964</v>
      </c>
      <c r="T68" s="60">
        <f t="shared" si="31"/>
        <v>-3.97832283661705E-05</v>
      </c>
      <c r="U68" s="60">
        <f t="shared" si="31"/>
        <v>2.6340845756989643E-06</v>
      </c>
      <c r="V68" s="60">
        <f t="shared" si="31"/>
        <v>0.00012283620888142583</v>
      </c>
      <c r="W68" s="60">
        <f t="shared" si="31"/>
        <v>3.632589440834212E-05</v>
      </c>
      <c r="X68" s="60">
        <f t="shared" si="31"/>
        <v>3.339753949321693E-06</v>
      </c>
      <c r="Y68" s="60">
        <f t="shared" si="31"/>
        <v>-8.133839160157671E-09</v>
      </c>
      <c r="Z68" s="60">
        <f t="shared" si="31"/>
        <v>-3.205783686021625E-06</v>
      </c>
      <c r="AA68" s="60">
        <f t="shared" si="31"/>
        <v>-1.5256164817986075E-06</v>
      </c>
      <c r="AB68" s="60">
        <f t="shared" si="31"/>
        <v>-0.0006796194740888933</v>
      </c>
    </row>
    <row r="69" spans="1:28" ht="12.75">
      <c r="A69" s="12" t="s">
        <v>79</v>
      </c>
      <c r="B69" s="1">
        <f>'DATOS MENSUALES'!E618</f>
        <v>0.0059252226</v>
      </c>
      <c r="C69" s="1">
        <f>'DATOS MENSUALES'!E619</f>
        <v>0.005785572</v>
      </c>
      <c r="D69" s="1">
        <f>'DATOS MENSUALES'!E620</f>
        <v>0.01824133437</v>
      </c>
      <c r="E69" s="1">
        <f>'DATOS MENSUALES'!E621</f>
        <v>0.01390895975</v>
      </c>
      <c r="F69" s="1">
        <f>'DATOS MENSUALES'!E622</f>
        <v>0.00919921875</v>
      </c>
      <c r="G69" s="1">
        <f>'DATOS MENSUALES'!E623</f>
        <v>0.00885518608</v>
      </c>
      <c r="H69" s="1">
        <f>'DATOS MENSUALES'!E624</f>
        <v>0.00958870336</v>
      </c>
      <c r="I69" s="1">
        <f>'DATOS MENSUALES'!E625</f>
        <v>0.00420147456</v>
      </c>
      <c r="J69" s="1">
        <f>'DATOS MENSUALES'!E626</f>
        <v>0.00761437392</v>
      </c>
      <c r="K69" s="1">
        <f>'DATOS MENSUALES'!E627</f>
        <v>0.01078476072</v>
      </c>
      <c r="L69" s="1">
        <f>'DATOS MENSUALES'!E628</f>
        <v>0.0061580673</v>
      </c>
      <c r="M69" s="1">
        <f>'DATOS MENSUALES'!E629</f>
        <v>0.0092485552</v>
      </c>
      <c r="N69" s="1">
        <f t="shared" si="26"/>
        <v>0.10951142861</v>
      </c>
      <c r="O69" s="10"/>
      <c r="P69" s="60">
        <f t="shared" si="27"/>
        <v>-1.1430083024570809E-05</v>
      </c>
      <c r="Q69" s="60">
        <f t="shared" si="28"/>
        <v>-2.5189754811838327E-05</v>
      </c>
      <c r="R69" s="60">
        <f t="shared" si="29"/>
        <v>-1.904814390911335E-05</v>
      </c>
      <c r="S69" s="60">
        <f t="shared" si="30"/>
        <v>-0.0003793420659714286</v>
      </c>
      <c r="T69" s="60">
        <f t="shared" si="31"/>
        <v>-0.00047326643130699903</v>
      </c>
      <c r="U69" s="60">
        <f t="shared" si="31"/>
        <v>-0.00034814928014500373</v>
      </c>
      <c r="V69" s="60">
        <f t="shared" si="31"/>
        <v>-0.00011540362972765569</v>
      </c>
      <c r="W69" s="60">
        <f t="shared" si="31"/>
        <v>-7.225524366720582E-05</v>
      </c>
      <c r="X69" s="60">
        <f t="shared" si="31"/>
        <v>-1.84659454015323E-05</v>
      </c>
      <c r="Y69" s="60">
        <f t="shared" si="31"/>
        <v>-1.0968796229001849E-05</v>
      </c>
      <c r="Z69" s="60">
        <f t="shared" si="31"/>
        <v>-3.1544931086799046E-05</v>
      </c>
      <c r="AA69" s="60">
        <f t="shared" si="31"/>
        <v>-1.1062818311105203E-05</v>
      </c>
      <c r="AB69" s="60">
        <f t="shared" si="31"/>
        <v>-0.11915398098633827</v>
      </c>
    </row>
    <row r="70" spans="1:28" ht="12.75">
      <c r="A70" s="12" t="s">
        <v>80</v>
      </c>
      <c r="B70" s="1">
        <f>'DATOS MENSUALES'!E630</f>
        <v>0.01082651346</v>
      </c>
      <c r="C70" s="1">
        <f>'DATOS MENSUALES'!E631</f>
        <v>0.05367679488</v>
      </c>
      <c r="D70" s="1">
        <f>'DATOS MENSUALES'!E632</f>
        <v>0.032942693</v>
      </c>
      <c r="E70" s="1">
        <f>'DATOS MENSUALES'!E633</f>
        <v>0.03745473182</v>
      </c>
      <c r="F70" s="1">
        <f>'DATOS MENSUALES'!E634</f>
        <v>0.02220833388</v>
      </c>
      <c r="G70" s="1">
        <f>'DATOS MENSUALES'!E635</f>
        <v>0.01911858394</v>
      </c>
      <c r="H70" s="1">
        <f>'DATOS MENSUALES'!E636</f>
        <v>0.02100000261</v>
      </c>
      <c r="I70" s="1">
        <f>'DATOS MENSUALES'!E637</f>
        <v>0.0400061599</v>
      </c>
      <c r="J70" s="1">
        <f>'DATOS MENSUALES'!E638</f>
        <v>0.02078071908</v>
      </c>
      <c r="K70" s="1">
        <f>'DATOS MENSUALES'!E639</f>
        <v>0.0233477124</v>
      </c>
      <c r="L70" s="1">
        <f>'DATOS MENSUALES'!E640</f>
        <v>0.021752838</v>
      </c>
      <c r="M70" s="1">
        <f>'DATOS MENSUALES'!E641</f>
        <v>0.02345413386</v>
      </c>
      <c r="N70" s="1">
        <f t="shared" si="26"/>
        <v>0.32656921683</v>
      </c>
      <c r="O70" s="10"/>
      <c r="P70" s="60">
        <f t="shared" si="27"/>
        <v>-5.474723972886175E-06</v>
      </c>
      <c r="Q70" s="60">
        <f t="shared" si="28"/>
        <v>6.411275542406286E-06</v>
      </c>
      <c r="R70" s="60">
        <f t="shared" si="29"/>
        <v>-1.7302374151637627E-06</v>
      </c>
      <c r="S70" s="60">
        <f t="shared" si="30"/>
        <v>-0.00011652865807236104</v>
      </c>
      <c r="T70" s="60">
        <f t="shared" si="31"/>
        <v>-0.0002736171377690026</v>
      </c>
      <c r="U70" s="60">
        <f t="shared" si="31"/>
        <v>-0.00021692097844041715</v>
      </c>
      <c r="V70" s="60">
        <f t="shared" si="31"/>
        <v>-5.179071186041912E-05</v>
      </c>
      <c r="W70" s="60">
        <f t="shared" si="31"/>
        <v>-1.99800787752295E-07</v>
      </c>
      <c r="X70" s="60">
        <f t="shared" si="31"/>
        <v>-2.3342596259584726E-06</v>
      </c>
      <c r="Y70" s="60">
        <f t="shared" si="31"/>
        <v>-9.002534438378345E-07</v>
      </c>
      <c r="Z70" s="60">
        <f t="shared" si="31"/>
        <v>-4.097563904713698E-06</v>
      </c>
      <c r="AA70" s="60">
        <f t="shared" si="31"/>
        <v>-5.268244530930219E-07</v>
      </c>
      <c r="AB70" s="60">
        <f t="shared" si="31"/>
        <v>-0.02080203595888121</v>
      </c>
    </row>
    <row r="71" spans="1:28" ht="12.75">
      <c r="A71" s="12" t="s">
        <v>81</v>
      </c>
      <c r="B71" s="1">
        <f>'DATOS MENSUALES'!E642</f>
        <v>0.01922703584</v>
      </c>
      <c r="C71" s="1">
        <f>'DATOS MENSUALES'!E643</f>
        <v>0.02877637248</v>
      </c>
      <c r="D71" s="1">
        <f>'DATOS MENSUALES'!E644</f>
        <v>0.0319999988</v>
      </c>
      <c r="E71" s="1">
        <f>'DATOS MENSUALES'!E645</f>
        <v>0.05491755942</v>
      </c>
      <c r="F71" s="1">
        <f>'DATOS MENSUALES'!E646</f>
        <v>0.03700707916</v>
      </c>
      <c r="G71" s="1">
        <f>'DATOS MENSUALES'!E647</f>
        <v>0.06521593533</v>
      </c>
      <c r="H71" s="1">
        <f>'DATOS MENSUALES'!E648</f>
        <v>0.03970834125</v>
      </c>
      <c r="I71" s="1">
        <f>'DATOS MENSUALES'!E649</f>
        <v>0.01853025076</v>
      </c>
      <c r="J71" s="1">
        <f>'DATOS MENSUALES'!E650</f>
        <v>0.025212362</v>
      </c>
      <c r="K71" s="1">
        <f>'DATOS MENSUALES'!E651</f>
        <v>0.0261356833</v>
      </c>
      <c r="L71" s="1">
        <f>'DATOS MENSUALES'!E652</f>
        <v>0.03028037292</v>
      </c>
      <c r="M71" s="1">
        <f>'DATOS MENSUALES'!E653</f>
        <v>0.01792307764</v>
      </c>
      <c r="N71" s="1">
        <f t="shared" si="26"/>
        <v>0.3949340689</v>
      </c>
      <c r="O71" s="10"/>
      <c r="P71" s="60">
        <f t="shared" si="27"/>
        <v>-7.848330654492578E-07</v>
      </c>
      <c r="Q71" s="60">
        <f t="shared" si="28"/>
        <v>-2.5281601549002646E-07</v>
      </c>
      <c r="R71" s="60">
        <f t="shared" si="29"/>
        <v>-2.1706765197254633E-06</v>
      </c>
      <c r="S71" s="60">
        <f t="shared" si="30"/>
        <v>-3.0903385431768924E-05</v>
      </c>
      <c r="T71" s="60">
        <f t="shared" si="31"/>
        <v>-0.0001259145324738424</v>
      </c>
      <c r="U71" s="60">
        <f t="shared" si="31"/>
        <v>-2.736834691250557E-06</v>
      </c>
      <c r="V71" s="60">
        <f t="shared" si="31"/>
        <v>-6.40028464055087E-06</v>
      </c>
      <c r="W71" s="60">
        <f t="shared" si="31"/>
        <v>-2.0395650950541866E-05</v>
      </c>
      <c r="X71" s="60">
        <f t="shared" si="31"/>
        <v>-6.893162228005391E-07</v>
      </c>
      <c r="Y71" s="60">
        <f t="shared" si="31"/>
        <v>-3.239354275806759E-07</v>
      </c>
      <c r="Z71" s="60">
        <f t="shared" si="31"/>
        <v>-4.1758668265218943E-07</v>
      </c>
      <c r="AA71" s="60">
        <f t="shared" si="31"/>
        <v>-2.5196384972170714E-06</v>
      </c>
      <c r="AB71" s="60">
        <f t="shared" si="31"/>
        <v>-0.008825838949477798</v>
      </c>
    </row>
    <row r="72" spans="1:28" ht="12.75">
      <c r="A72" s="12" t="s">
        <v>82</v>
      </c>
      <c r="B72" s="1">
        <f>'DATOS MENSUALES'!E654</f>
        <v>0.004627124</v>
      </c>
      <c r="C72" s="1">
        <f>'DATOS MENSUALES'!E655</f>
        <v>0.01069364862</v>
      </c>
      <c r="D72" s="1">
        <f>'DATOS MENSUALES'!E656</f>
        <v>0.0119372373</v>
      </c>
      <c r="E72" s="1">
        <f>'DATOS MENSUALES'!E657</f>
        <v>0.02337568494</v>
      </c>
      <c r="F72" s="1">
        <f>'DATOS MENSUALES'!E658</f>
        <v>0.03192261884</v>
      </c>
      <c r="G72" s="1">
        <f>'DATOS MENSUALES'!E659</f>
        <v>0.03987218172</v>
      </c>
      <c r="H72" s="1">
        <f>'DATOS MENSUALES'!E660</f>
        <v>0.01799700973</v>
      </c>
      <c r="I72" s="1">
        <f>'DATOS MENSUALES'!E661</f>
        <v>0.01745185302</v>
      </c>
      <c r="J72" s="1">
        <f>'DATOS MENSUALES'!E662</f>
        <v>0.01524609854</v>
      </c>
      <c r="K72" s="1">
        <f>'DATOS MENSUALES'!E663</f>
        <v>0.02568127198</v>
      </c>
      <c r="L72" s="1">
        <f>'DATOS MENSUALES'!E664</f>
        <v>0.02552083415</v>
      </c>
      <c r="M72" s="1">
        <f>'DATOS MENSUALES'!E665</f>
        <v>0.0110130108</v>
      </c>
      <c r="N72" s="1">
        <f t="shared" si="26"/>
        <v>0.23533857364</v>
      </c>
      <c r="O72" s="10"/>
      <c r="P72" s="60">
        <f t="shared" si="27"/>
        <v>-1.3522180681298077E-05</v>
      </c>
      <c r="Q72" s="60">
        <f t="shared" si="28"/>
        <v>-1.4537313518588776E-05</v>
      </c>
      <c r="R72" s="60">
        <f t="shared" si="29"/>
        <v>-3.597174811996635E-05</v>
      </c>
      <c r="S72" s="60">
        <f t="shared" si="30"/>
        <v>-0.0002491314271778183</v>
      </c>
      <c r="T72" s="60">
        <f t="shared" si="31"/>
        <v>-0.00016825239154467337</v>
      </c>
      <c r="U72" s="60">
        <f t="shared" si="31"/>
        <v>-6.0844793264903454E-05</v>
      </c>
      <c r="V72" s="60">
        <f t="shared" si="31"/>
        <v>-6.534351109363943E-05</v>
      </c>
      <c r="W72" s="60">
        <f t="shared" si="31"/>
        <v>-2.2907271992687592E-05</v>
      </c>
      <c r="X72" s="60">
        <f t="shared" si="31"/>
        <v>-6.644565399531663E-06</v>
      </c>
      <c r="Y72" s="60">
        <f t="shared" si="31"/>
        <v>-3.92583427108871E-07</v>
      </c>
      <c r="Z72" s="60">
        <f t="shared" si="31"/>
        <v>-1.8310899558453332E-06</v>
      </c>
      <c r="AA72" s="60">
        <f t="shared" si="31"/>
        <v>-8.63733366862695E-06</v>
      </c>
      <c r="AB72" s="60">
        <f t="shared" si="31"/>
        <v>-0.04912979558057596</v>
      </c>
    </row>
    <row r="73" spans="1:28" ht="12.75">
      <c r="A73" s="12" t="s">
        <v>83</v>
      </c>
      <c r="B73" s="1">
        <f>'DATOS MENSUALES'!E666</f>
        <v>0.014972478</v>
      </c>
      <c r="C73" s="1">
        <f>'DATOS MENSUALES'!E667</f>
        <v>0.00524654334</v>
      </c>
      <c r="D73" s="1">
        <f>'DATOS MENSUALES'!E668</f>
        <v>0.0243391897</v>
      </c>
      <c r="E73" s="1">
        <f>'DATOS MENSUALES'!E669</f>
        <v>0.06261011694</v>
      </c>
      <c r="F73" s="1">
        <f>'DATOS MENSUALES'!E670</f>
        <v>0.07372438398</v>
      </c>
      <c r="G73" s="1">
        <f>'DATOS MENSUALES'!E671</f>
        <v>0.05594262376</v>
      </c>
      <c r="H73" s="1">
        <f>'DATOS MENSUALES'!E672</f>
        <v>0.09876101455</v>
      </c>
      <c r="I73" s="1">
        <f>'DATOS MENSUALES'!E673</f>
        <v>0.056171325</v>
      </c>
      <c r="J73" s="1">
        <f>'DATOS MENSUALES'!E674</f>
        <v>0.03198025575</v>
      </c>
      <c r="K73" s="1">
        <f>'DATOS MENSUALES'!E675</f>
        <v>0.0243865526</v>
      </c>
      <c r="L73" s="1">
        <f>'DATOS MENSUALES'!E676</f>
        <v>0.02490309954</v>
      </c>
      <c r="M73" s="1">
        <f>'DATOS MENSUALES'!E677</f>
        <v>0.0261043119</v>
      </c>
      <c r="N73" s="1">
        <f t="shared" si="26"/>
        <v>0.49914189506</v>
      </c>
      <c r="O73" s="10"/>
      <c r="P73" s="60">
        <f t="shared" si="27"/>
        <v>-2.4487450010736936E-06</v>
      </c>
      <c r="Q73" s="60">
        <f t="shared" si="28"/>
        <v>-2.660503943909563E-05</v>
      </c>
      <c r="R73" s="60">
        <f t="shared" si="29"/>
        <v>-8.752871332725924E-06</v>
      </c>
      <c r="S73" s="60">
        <f t="shared" si="30"/>
        <v>-1.3292819270373924E-05</v>
      </c>
      <c r="T73" s="60">
        <f t="shared" si="31"/>
        <v>-2.408440833588456E-06</v>
      </c>
      <c r="U73" s="60">
        <f t="shared" si="31"/>
        <v>-1.2586111878778116E-05</v>
      </c>
      <c r="V73" s="60">
        <f t="shared" si="31"/>
        <v>6.636146839476542E-05</v>
      </c>
      <c r="W73" s="60">
        <f t="shared" si="31"/>
        <v>1.0988082714576316E-06</v>
      </c>
      <c r="X73" s="60">
        <f t="shared" si="31"/>
        <v>-8.815123444143247E-09</v>
      </c>
      <c r="Y73" s="60">
        <f t="shared" si="31"/>
        <v>-6.398264768445167E-07</v>
      </c>
      <c r="Z73" s="60">
        <f t="shared" si="31"/>
        <v>-2.12270329344024E-06</v>
      </c>
      <c r="AA73" s="60">
        <f t="shared" si="31"/>
        <v>-1.597758792844467E-07</v>
      </c>
      <c r="AB73" s="60">
        <f t="shared" si="31"/>
        <v>-0.0010753175946869287</v>
      </c>
    </row>
    <row r="74" spans="1:28" s="24" customFormat="1" ht="12.75">
      <c r="A74" s="21" t="s">
        <v>84</v>
      </c>
      <c r="B74" s="22">
        <f>'DATOS MENSUALES'!E678</f>
        <v>0.02018823664</v>
      </c>
      <c r="C74" s="22">
        <f>'DATOS MENSUALES'!E679</f>
        <v>0.00969815379</v>
      </c>
      <c r="D74" s="22">
        <f>'DATOS MENSUALES'!E680</f>
        <v>0.04019949424</v>
      </c>
      <c r="E74" s="22">
        <f>'DATOS MENSUALES'!E681</f>
        <v>0.13363581</v>
      </c>
      <c r="F74" s="22">
        <f>'DATOS MENSUALES'!E682</f>
        <v>0.06652351018</v>
      </c>
      <c r="G74" s="22">
        <f>'DATOS MENSUALES'!E683</f>
        <v>0.04227277676</v>
      </c>
      <c r="H74" s="22">
        <f>'DATOS MENSUALES'!E684</f>
        <v>0.01919557668</v>
      </c>
      <c r="I74" s="22">
        <f>'DATOS MENSUALES'!E685</f>
        <v>0.01450927756</v>
      </c>
      <c r="J74" s="22">
        <f>'DATOS MENSUALES'!E686</f>
        <v>0.02709605022</v>
      </c>
      <c r="K74" s="22">
        <f>'DATOS MENSUALES'!E687</f>
        <v>0.01577824579</v>
      </c>
      <c r="L74" s="22">
        <f>'DATOS MENSUALES'!E688</f>
        <v>0.01710375072</v>
      </c>
      <c r="M74" s="22">
        <f>'DATOS MENSUALES'!E689</f>
        <v>0.01756978734</v>
      </c>
      <c r="N74" s="22">
        <f t="shared" si="26"/>
        <v>0.42377066991999995</v>
      </c>
      <c r="O74" s="23"/>
      <c r="P74" s="60">
        <f t="shared" si="27"/>
        <v>-5.641612633394529E-07</v>
      </c>
      <c r="Q74" s="60">
        <f t="shared" si="28"/>
        <v>-1.638975200463374E-05</v>
      </c>
      <c r="R74" s="60">
        <f t="shared" si="29"/>
        <v>-1.0706196968196224E-07</v>
      </c>
      <c r="S74" s="60">
        <f t="shared" si="30"/>
        <v>0.00010607310854399428</v>
      </c>
      <c r="T74" s="60">
        <f t="shared" si="31"/>
        <v>-8.748451023290152E-06</v>
      </c>
      <c r="U74" s="60">
        <f t="shared" si="31"/>
        <v>-5.036998985657714E-05</v>
      </c>
      <c r="V74" s="60">
        <f t="shared" si="31"/>
        <v>-5.9682018076746645E-05</v>
      </c>
      <c r="W74" s="60">
        <f t="shared" si="31"/>
        <v>-3.0790778517968294E-05</v>
      </c>
      <c r="X74" s="60">
        <f t="shared" si="31"/>
        <v>-3.356948084702231E-07</v>
      </c>
      <c r="Y74" s="60">
        <f t="shared" si="31"/>
        <v>-5.110905621572732E-06</v>
      </c>
      <c r="Z74" s="60">
        <f t="shared" si="31"/>
        <v>-8.807061774914066E-06</v>
      </c>
      <c r="AA74" s="60">
        <f t="shared" si="31"/>
        <v>-2.7210287871895107E-06</v>
      </c>
      <c r="AB74" s="60">
        <f t="shared" si="31"/>
        <v>-0.0056227825958307075</v>
      </c>
    </row>
    <row r="75" spans="1:28" s="24" customFormat="1" ht="12.75">
      <c r="A75" s="21" t="s">
        <v>85</v>
      </c>
      <c r="B75" s="22">
        <f>'DATOS MENSUALES'!E690</f>
        <v>0.00758314062</v>
      </c>
      <c r="C75" s="22">
        <f>'DATOS MENSUALES'!E691</f>
        <v>0.0471989316</v>
      </c>
      <c r="D75" s="22">
        <f>'DATOS MENSUALES'!E692</f>
        <v>0.32098740696</v>
      </c>
      <c r="E75" s="22">
        <f>'DATOS MENSUALES'!E693</f>
        <v>0.23304011675</v>
      </c>
      <c r="F75" s="22">
        <f>'DATOS MENSUALES'!E694</f>
        <v>0.06756267319</v>
      </c>
      <c r="G75" s="22">
        <f>'DATOS MENSUALES'!E695</f>
        <v>0.04004382565</v>
      </c>
      <c r="H75" s="22">
        <f>'DATOS MENSUALES'!E696</f>
        <v>0.02876647878</v>
      </c>
      <c r="I75" s="22">
        <f>'DATOS MENSUALES'!E697</f>
        <v>0.03799910364</v>
      </c>
      <c r="J75" s="22">
        <f>'DATOS MENSUALES'!E698</f>
        <v>0.050902084</v>
      </c>
      <c r="K75" s="22">
        <f>'DATOS MENSUALES'!E699</f>
        <v>0.03285846568</v>
      </c>
      <c r="L75" s="22">
        <f>'DATOS MENSUALES'!E700</f>
        <v>0.02421052742</v>
      </c>
      <c r="M75" s="22">
        <f>'DATOS MENSUALES'!E701</f>
        <v>0.00741164116</v>
      </c>
      <c r="N75" s="22">
        <f t="shared" si="26"/>
        <v>0.8985643954499999</v>
      </c>
      <c r="O75" s="23"/>
      <c r="P75" s="60">
        <f t="shared" si="27"/>
        <v>-9.087502040988039E-06</v>
      </c>
      <c r="Q75" s="60">
        <f t="shared" si="28"/>
        <v>1.7712926794888955E-06</v>
      </c>
      <c r="R75" s="60">
        <f t="shared" si="29"/>
        <v>0.02103361260407051</v>
      </c>
      <c r="S75" s="60">
        <f t="shared" si="30"/>
        <v>0.0031597894724963577</v>
      </c>
      <c r="T75" s="60">
        <f t="shared" si="31"/>
        <v>-7.490474120903589E-06</v>
      </c>
      <c r="U75" s="60">
        <f t="shared" si="31"/>
        <v>-6.00516797810366E-05</v>
      </c>
      <c r="V75" s="60">
        <f t="shared" si="31"/>
        <v>-2.5694554607052962E-05</v>
      </c>
      <c r="W75" s="60">
        <f t="shared" si="31"/>
        <v>-4.843190848068366E-07</v>
      </c>
      <c r="X75" s="60">
        <f t="shared" si="31"/>
        <v>4.789279851730618E-06</v>
      </c>
      <c r="Y75" s="60">
        <f t="shared" si="31"/>
        <v>-3.0515758068150532E-12</v>
      </c>
      <c r="Z75" s="60">
        <f t="shared" si="31"/>
        <v>-2.4847012692632027E-06</v>
      </c>
      <c r="AA75" s="60">
        <f t="shared" si="31"/>
        <v>-1.4030600864225992E-05</v>
      </c>
      <c r="AB75" s="60">
        <f t="shared" si="31"/>
        <v>0.02619077856523174</v>
      </c>
    </row>
    <row r="76" spans="1:28" s="24" customFormat="1" ht="12.75">
      <c r="A76" s="21" t="s">
        <v>86</v>
      </c>
      <c r="B76" s="22">
        <f>'DATOS MENSUALES'!E702</f>
        <v>0.01128025409</v>
      </c>
      <c r="C76" s="22">
        <f>'DATOS MENSUALES'!E703</f>
        <v>0.00657168336</v>
      </c>
      <c r="D76" s="22">
        <f>'DATOS MENSUALES'!E704</f>
        <v>0.00443480913</v>
      </c>
      <c r="E76" s="22">
        <f>'DATOS MENSUALES'!E705</f>
        <v>0.00649641655</v>
      </c>
      <c r="F76" s="22">
        <f>'DATOS MENSUALES'!E706</f>
        <v>0.0069177992</v>
      </c>
      <c r="G76" s="22">
        <f>'DATOS MENSUALES'!E707</f>
        <v>0.0126072918</v>
      </c>
      <c r="H76" s="22">
        <f>'DATOS MENSUALES'!E708</f>
        <v>0.01576660822</v>
      </c>
      <c r="I76" s="22">
        <f>'DATOS MENSUALES'!E709</f>
        <v>0.01643413664</v>
      </c>
      <c r="J76" s="22">
        <f>'DATOS MENSUALES'!E710</f>
        <v>0.02324053312</v>
      </c>
      <c r="K76" s="22">
        <f>'DATOS MENSUALES'!E711</f>
        <v>0.01855048026</v>
      </c>
      <c r="L76" s="22">
        <f>'DATOS MENSUALES'!E712</f>
        <v>0.02648381792</v>
      </c>
      <c r="M76" s="22">
        <f>'DATOS MENSUALES'!E713</f>
        <v>0.0105223159</v>
      </c>
      <c r="N76" s="22">
        <f t="shared" si="26"/>
        <v>0.15930614619000003</v>
      </c>
      <c r="O76" s="23"/>
      <c r="P76" s="60">
        <f t="shared" si="27"/>
        <v>-5.062681786432884E-06</v>
      </c>
      <c r="Q76" s="60">
        <f t="shared" si="28"/>
        <v>-2.3217077187256805E-05</v>
      </c>
      <c r="R76" s="60">
        <f t="shared" si="29"/>
        <v>-6.64944148471026E-05</v>
      </c>
      <c r="S76" s="60">
        <f t="shared" si="30"/>
        <v>-0.0005082131637483367</v>
      </c>
      <c r="T76" s="60">
        <f t="shared" si="31"/>
        <v>-0.0005160603783123055</v>
      </c>
      <c r="U76" s="60">
        <f t="shared" si="31"/>
        <v>-0.0002953610200010454</v>
      </c>
      <c r="V76" s="60">
        <f t="shared" si="31"/>
        <v>-7.681095421528836E-05</v>
      </c>
      <c r="W76" s="60">
        <f t="shared" si="31"/>
        <v>-2.545919029098622E-05</v>
      </c>
      <c r="X76" s="60">
        <f t="shared" si="31"/>
        <v>-1.2616252397635815E-06</v>
      </c>
      <c r="Y76" s="60">
        <f t="shared" si="31"/>
        <v>-3.0190959085386918E-06</v>
      </c>
      <c r="Z76" s="60">
        <f t="shared" si="31"/>
        <v>-1.4318378567009362E-06</v>
      </c>
      <c r="AA76" s="60">
        <f t="shared" si="31"/>
        <v>-9.2719789209315E-06</v>
      </c>
      <c r="AB76" s="60">
        <f t="shared" si="31"/>
        <v>-0.0865185112780581</v>
      </c>
    </row>
    <row r="77" spans="1:28" s="24" customFormat="1" ht="12.75">
      <c r="A77" s="21" t="s">
        <v>87</v>
      </c>
      <c r="B77" s="22">
        <f>'DATOS MENSUALES'!E714</f>
        <v>0.00713678455</v>
      </c>
      <c r="C77" s="22">
        <f>'DATOS MENSUALES'!E715</f>
        <v>0.0128274078</v>
      </c>
      <c r="D77" s="22">
        <f>'DATOS MENSUALES'!E716</f>
        <v>0.01170791314</v>
      </c>
      <c r="E77" s="22">
        <f>'DATOS MENSUALES'!E717</f>
        <v>0.0218636124</v>
      </c>
      <c r="F77" s="22">
        <f>'DATOS MENSUALES'!E718</f>
        <v>0.01618276256</v>
      </c>
      <c r="G77" s="22">
        <f>'DATOS MENSUALES'!E719</f>
        <v>0.01131773012</v>
      </c>
      <c r="H77" s="22">
        <f>'DATOS MENSUALES'!E720</f>
        <v>0.02573915996</v>
      </c>
      <c r="I77" s="22">
        <f>'DATOS MENSUALES'!E721</f>
        <v>0.03338310443</v>
      </c>
      <c r="J77" s="22">
        <f>'DATOS MENSUALES'!E722</f>
        <v>0.03133661905</v>
      </c>
      <c r="K77" s="22">
        <f>'DATOS MENSUALES'!E723</f>
        <v>0.02943396144</v>
      </c>
      <c r="L77" s="22">
        <f>'DATOS MENSUALES'!E724</f>
        <v>0.05716826764</v>
      </c>
      <c r="M77" s="22">
        <f>'DATOS MENSUALES'!E725</f>
        <v>0.03366738674</v>
      </c>
      <c r="N77" s="22">
        <f t="shared" si="26"/>
        <v>0.29176470983</v>
      </c>
      <c r="O77" s="23"/>
      <c r="P77" s="60">
        <f t="shared" si="27"/>
        <v>-9.683194260817526E-06</v>
      </c>
      <c r="Q77" s="60">
        <f t="shared" si="28"/>
        <v>-1.104804754806154E-05</v>
      </c>
      <c r="R77" s="60">
        <f t="shared" si="29"/>
        <v>-3.672665312236873E-05</v>
      </c>
      <c r="S77" s="60">
        <f t="shared" si="30"/>
        <v>-0.00026752675020084104</v>
      </c>
      <c r="T77" s="60">
        <f t="shared" si="31"/>
        <v>-0.0003570943461119994</v>
      </c>
      <c r="U77" s="60">
        <f t="shared" si="31"/>
        <v>-0.00031285336182535335</v>
      </c>
      <c r="V77" s="60">
        <f t="shared" si="31"/>
        <v>-3.444172894262676E-05</v>
      </c>
      <c r="W77" s="60">
        <f t="shared" si="31"/>
        <v>-1.9386990856904413E-06</v>
      </c>
      <c r="X77" s="60">
        <f t="shared" si="31"/>
        <v>-1.9888831049018895E-08</v>
      </c>
      <c r="Y77" s="60">
        <f t="shared" si="31"/>
        <v>-4.548212806254848E-08</v>
      </c>
      <c r="Z77" s="60">
        <f t="shared" si="31"/>
        <v>7.316516848958888E-06</v>
      </c>
      <c r="AA77" s="60">
        <f t="shared" si="31"/>
        <v>9.756111505407838E-09</v>
      </c>
      <c r="AB77" s="60">
        <f t="shared" si="31"/>
        <v>-0.02974122482960105</v>
      </c>
    </row>
    <row r="78" spans="1:28" s="24" customFormat="1" ht="12.75">
      <c r="A78" s="21" t="s">
        <v>88</v>
      </c>
      <c r="B78" s="22">
        <f>'DATOS MENSUALES'!E726</f>
        <v>0.01804992708</v>
      </c>
      <c r="C78" s="22">
        <f>'DATOS MENSUALES'!E727</f>
        <v>0.0234189864</v>
      </c>
      <c r="D78" s="22">
        <f>'DATOS MENSUALES'!E728</f>
        <v>0.03832220435</v>
      </c>
      <c r="E78" s="22">
        <f>'DATOS MENSUALES'!E729</f>
        <v>0.2651558526</v>
      </c>
      <c r="F78" s="22">
        <f>'DATOS MENSUALES'!E730</f>
        <v>0.14651511975</v>
      </c>
      <c r="G78" s="22">
        <f>'DATOS MENSUALES'!E731</f>
        <v>0.1347366475</v>
      </c>
      <c r="H78" s="22">
        <f>'DATOS MENSUALES'!E732</f>
        <v>0.05997280308</v>
      </c>
      <c r="I78" s="22">
        <f>'DATOS MENSUALES'!E733</f>
        <v>0.02668885056</v>
      </c>
      <c r="J78" s="22">
        <f>'DATOS MENSUALES'!E734</f>
        <v>0.02268993168</v>
      </c>
      <c r="K78" s="22">
        <f>'DATOS MENSUALES'!E735</f>
        <v>0.02197332047</v>
      </c>
      <c r="L78" s="22">
        <f>'DATOS MENSUALES'!E736</f>
        <v>0.03335786622</v>
      </c>
      <c r="M78" s="22">
        <f>'DATOS MENSUALES'!E737</f>
        <v>0.02876864496</v>
      </c>
      <c r="N78" s="22">
        <f t="shared" si="26"/>
        <v>0.81965015465</v>
      </c>
      <c r="O78" s="23"/>
      <c r="P78" s="60">
        <f t="shared" si="27"/>
        <v>-1.1252684057936088E-06</v>
      </c>
      <c r="Q78" s="60">
        <f t="shared" si="28"/>
        <v>-1.5936412442021541E-06</v>
      </c>
      <c r="R78" s="60">
        <f t="shared" si="29"/>
        <v>-2.908630426049442E-07</v>
      </c>
      <c r="S78" s="60">
        <f t="shared" si="30"/>
        <v>0.005721619299383579</v>
      </c>
      <c r="T78" s="60">
        <f t="shared" si="31"/>
        <v>0.00020944065034554313</v>
      </c>
      <c r="U78" s="60">
        <f t="shared" si="31"/>
        <v>0.00017125815634325728</v>
      </c>
      <c r="V78" s="60">
        <f t="shared" si="31"/>
        <v>4.894220939925341E-09</v>
      </c>
      <c r="W78" s="60">
        <f t="shared" si="31"/>
        <v>-7.037491196571623E-06</v>
      </c>
      <c r="X78" s="60">
        <f t="shared" si="31"/>
        <v>-1.4644810650855575E-06</v>
      </c>
      <c r="Y78" s="60">
        <f t="shared" si="31"/>
        <v>-1.3419897966581896E-06</v>
      </c>
      <c r="Z78" s="60">
        <f t="shared" si="31"/>
        <v>-8.501033437909793E-08</v>
      </c>
      <c r="AA78" s="60">
        <f t="shared" si="31"/>
        <v>-2.1069540437053762E-08</v>
      </c>
      <c r="AB78" s="60">
        <f t="shared" si="31"/>
        <v>0.01036853071806866</v>
      </c>
    </row>
    <row r="79" spans="1:28" s="24" customFormat="1" ht="12.75">
      <c r="A79" s="21" t="s">
        <v>89</v>
      </c>
      <c r="B79" s="22">
        <f>'DATOS MENSUALES'!E738</f>
        <v>0.00845096091</v>
      </c>
      <c r="C79" s="22">
        <f>'DATOS MENSUALES'!E739</f>
        <v>0.03903049479</v>
      </c>
      <c r="D79" s="22">
        <f>'DATOS MENSUALES'!E740</f>
        <v>0.0417525768</v>
      </c>
      <c r="E79" s="22">
        <f>'DATOS MENSUALES'!E741</f>
        <v>0.0149597125</v>
      </c>
      <c r="F79" s="22">
        <f>'DATOS MENSUALES'!E742</f>
        <v>0.01781218173</v>
      </c>
      <c r="G79" s="22">
        <f>'DATOS MENSUALES'!E743</f>
        <v>0.01412624502</v>
      </c>
      <c r="H79" s="22">
        <f>'DATOS MENSUALES'!E744</f>
        <v>0.01515107103</v>
      </c>
      <c r="I79" s="22">
        <f>'DATOS MENSUALES'!E745</f>
        <v>0.01909736015</v>
      </c>
      <c r="J79" s="22">
        <f>'DATOS MENSUALES'!E746</f>
        <v>0.01762986879</v>
      </c>
      <c r="K79" s="22">
        <f>'DATOS MENSUALES'!E747</f>
        <v>0.03333140547</v>
      </c>
      <c r="L79" s="22">
        <f>'DATOS MENSUALES'!E748</f>
        <v>0.0206241504</v>
      </c>
      <c r="M79" s="22">
        <f>'DATOS MENSUALES'!E749</f>
        <v>0.01512355734</v>
      </c>
      <c r="N79" s="22">
        <f t="shared" si="26"/>
        <v>0.25708958492999995</v>
      </c>
      <c r="O79" s="23"/>
      <c r="P79" s="60">
        <f t="shared" si="27"/>
        <v>-8.00025481106897E-06</v>
      </c>
      <c r="Q79" s="60">
        <f t="shared" si="28"/>
        <v>6.074259087213801E-08</v>
      </c>
      <c r="R79" s="60">
        <f t="shared" si="29"/>
        <v>-3.262361869857922E-08</v>
      </c>
      <c r="S79" s="60">
        <f t="shared" si="30"/>
        <v>-0.0003630619810874376</v>
      </c>
      <c r="T79" s="60">
        <f t="shared" si="31"/>
        <v>-0.00033305089786854925</v>
      </c>
      <c r="U79" s="60">
        <f t="shared" si="31"/>
        <v>-0.00027560840526543254</v>
      </c>
      <c r="V79" s="60">
        <f t="shared" si="31"/>
        <v>-8.019625995525395E-05</v>
      </c>
      <c r="W79" s="60">
        <f aca="true" t="shared" si="32" ref="W79:AB82">(I79-I$6)^3</f>
        <v>-1.9151802354193865E-05</v>
      </c>
      <c r="X79" s="60">
        <f t="shared" si="32"/>
        <v>-4.423971143305355E-06</v>
      </c>
      <c r="Y79" s="60">
        <f t="shared" si="32"/>
        <v>3.5253036082208876E-11</v>
      </c>
      <c r="Z79" s="60">
        <f t="shared" si="32"/>
        <v>-5.027211182892816E-06</v>
      </c>
      <c r="AA79" s="60">
        <f t="shared" si="32"/>
        <v>-4.416638007971875E-06</v>
      </c>
      <c r="AB79" s="60">
        <f t="shared" si="32"/>
        <v>-0.04088619281236334</v>
      </c>
    </row>
    <row r="80" spans="1:28" s="24" customFormat="1" ht="12.75">
      <c r="A80" s="21" t="s">
        <v>90</v>
      </c>
      <c r="B80" s="22">
        <f>'DATOS MENSUALES'!E750</f>
        <v>0.01861635094</v>
      </c>
      <c r="C80" s="22">
        <f>'DATOS MENSUALES'!E751</f>
        <v>0.0270427796</v>
      </c>
      <c r="D80" s="22">
        <f>'DATOS MENSUALES'!E752</f>
        <v>0.0553983162</v>
      </c>
      <c r="E80" s="22">
        <f>'DATOS MENSUALES'!E753</f>
        <v>0.13865415314</v>
      </c>
      <c r="F80" s="22">
        <f>'DATOS MENSUALES'!E754</f>
        <v>0.07315889238</v>
      </c>
      <c r="G80" s="22">
        <f>'DATOS MENSUALES'!E755</f>
        <v>0.0645326766</v>
      </c>
      <c r="H80" s="22">
        <f>'DATOS MENSUALES'!E756</f>
        <v>0.05871130765</v>
      </c>
      <c r="I80" s="22">
        <f>'DATOS MENSUALES'!E757</f>
        <v>0.0686640528</v>
      </c>
      <c r="J80" s="22">
        <f>'DATOS MENSUALES'!E758</f>
        <v>0.03636429654</v>
      </c>
      <c r="K80" s="22">
        <f>'DATOS MENSUALES'!E759</f>
        <v>0.03579335793</v>
      </c>
      <c r="L80" s="22">
        <f>'DATOS MENSUALES'!E760</f>
        <v>0.02378797025</v>
      </c>
      <c r="M80" s="22">
        <f>'DATOS MENSUALES'!E761</f>
        <v>0.017701863</v>
      </c>
      <c r="N80" s="22">
        <f t="shared" si="26"/>
        <v>0.61842601703</v>
      </c>
      <c r="O80" s="23"/>
      <c r="P80" s="60">
        <f t="shared" si="27"/>
        <v>-9.512606965126812E-07</v>
      </c>
      <c r="Q80" s="60">
        <f t="shared" si="28"/>
        <v>-5.229759920823381E-07</v>
      </c>
      <c r="R80" s="60">
        <f t="shared" si="29"/>
        <v>1.1413123201826082E-06</v>
      </c>
      <c r="S80" s="60">
        <f t="shared" si="30"/>
        <v>0.0001435112136313176</v>
      </c>
      <c r="T80" s="60">
        <f aca="true" t="shared" si="33" ref="T80:V83">(F80-F$6)^3</f>
        <v>-2.7262972293806236E-06</v>
      </c>
      <c r="U80" s="60">
        <f t="shared" si="33"/>
        <v>-3.157800402815891E-06</v>
      </c>
      <c r="V80" s="60">
        <f t="shared" si="33"/>
        <v>8.307351930810354E-11</v>
      </c>
      <c r="W80" s="60">
        <f t="shared" si="32"/>
        <v>1.1870763449141027E-05</v>
      </c>
      <c r="X80" s="60">
        <f t="shared" si="32"/>
        <v>1.2459714275381626E-08</v>
      </c>
      <c r="Y80" s="60">
        <f t="shared" si="32"/>
        <v>2.1714030862589202E-08</v>
      </c>
      <c r="Z80" s="60">
        <f t="shared" si="32"/>
        <v>-2.7245854179221327E-06</v>
      </c>
      <c r="AA80" s="60">
        <f t="shared" si="32"/>
        <v>-2.6445306188882476E-06</v>
      </c>
      <c r="AB80" s="60">
        <f t="shared" si="32"/>
        <v>4.770524735328941E-06</v>
      </c>
    </row>
    <row r="81" spans="1:28" s="24" customFormat="1" ht="12.75">
      <c r="A81" s="21" t="s">
        <v>91</v>
      </c>
      <c r="B81" s="22">
        <f>'DATOS MENSUALES'!E762</f>
        <v>0.01556007276</v>
      </c>
      <c r="C81" s="22">
        <f>'DATOS MENSUALES'!E763</f>
        <v>0.0266207043</v>
      </c>
      <c r="D81" s="22">
        <f>'DATOS MENSUALES'!E764</f>
        <v>0.05462946</v>
      </c>
      <c r="E81" s="22">
        <f>'DATOS MENSUALES'!E765</f>
        <v>0.04074182613</v>
      </c>
      <c r="F81" s="22">
        <f>'DATOS MENSUALES'!E766</f>
        <v>0.04420106696</v>
      </c>
      <c r="G81" s="22">
        <f>'DATOS MENSUALES'!E767</f>
        <v>0.03535164782</v>
      </c>
      <c r="H81" s="22">
        <f>'DATOS MENSUALES'!E768</f>
        <v>0.05700682444</v>
      </c>
      <c r="I81" s="22">
        <f>'DATOS MENSUALES'!E769</f>
        <v>0.0456456528</v>
      </c>
      <c r="J81" s="22">
        <f>'DATOS MENSUALES'!E770</f>
        <v>0.03144061634</v>
      </c>
      <c r="K81" s="22">
        <f>'DATOS MENSUALES'!E771</f>
        <v>0.02442160314</v>
      </c>
      <c r="L81" s="22">
        <f>'DATOS MENSUALES'!E772</f>
        <v>0.01745594526</v>
      </c>
      <c r="M81" s="22">
        <f>'DATOS MENSUALES'!E773</f>
        <v>0.02702283078</v>
      </c>
      <c r="N81" s="22">
        <f t="shared" si="26"/>
        <v>0.42009825073</v>
      </c>
      <c r="O81" s="23"/>
      <c r="P81" s="60">
        <f t="shared" si="27"/>
        <v>-2.142249162158396E-06</v>
      </c>
      <c r="Q81" s="60">
        <f t="shared" si="28"/>
        <v>-6.095495939787083E-07</v>
      </c>
      <c r="R81" s="60">
        <f t="shared" si="29"/>
        <v>9.074862748579096E-07</v>
      </c>
      <c r="S81" s="60">
        <f t="shared" si="30"/>
        <v>-9.455002889189793E-05</v>
      </c>
      <c r="T81" s="60">
        <f t="shared" si="33"/>
        <v>-7.910636982513366E-05</v>
      </c>
      <c r="U81" s="60">
        <f t="shared" si="33"/>
        <v>-8.432782899929416E-05</v>
      </c>
      <c r="V81" s="60">
        <f t="shared" si="33"/>
        <v>-2.0394318322896255E-09</v>
      </c>
      <c r="W81" s="60">
        <f t="shared" si="32"/>
        <v>-8.818457332465839E-12</v>
      </c>
      <c r="X81" s="60">
        <f t="shared" si="32"/>
        <v>-1.7685366194207092E-08</v>
      </c>
      <c r="Y81" s="60">
        <f t="shared" si="32"/>
        <v>-6.320504748581656E-07</v>
      </c>
      <c r="Z81" s="60">
        <f t="shared" si="32"/>
        <v>-8.36410279618504E-06</v>
      </c>
      <c r="AA81" s="60">
        <f t="shared" si="32"/>
        <v>-9.159847375566883E-08</v>
      </c>
      <c r="AB81" s="60">
        <f t="shared" si="32"/>
        <v>-0.0059783969983002875</v>
      </c>
    </row>
    <row r="82" spans="1:28" s="24" customFormat="1" ht="12.75">
      <c r="A82" s="21" t="s">
        <v>92</v>
      </c>
      <c r="B82" s="22">
        <f>'DATOS MENSUALES'!E774</f>
        <v>0.00593229312</v>
      </c>
      <c r="C82" s="22">
        <f>'DATOS MENSUALES'!E775</f>
        <v>0.0171986976</v>
      </c>
      <c r="D82" s="22">
        <f>'DATOS MENSUALES'!E776</f>
        <v>0.01852468776</v>
      </c>
      <c r="E82" s="22">
        <f>'DATOS MENSUALES'!E777</f>
        <v>0.03983646828</v>
      </c>
      <c r="F82" s="22">
        <f>'DATOS MENSUALES'!E778</f>
        <v>0.02997824478</v>
      </c>
      <c r="G82" s="22">
        <f>'DATOS MENSUALES'!E779</f>
        <v>0.01611815394</v>
      </c>
      <c r="H82" s="22">
        <f>'DATOS MENSUALES'!E780</f>
        <v>0.01984108472</v>
      </c>
      <c r="I82" s="22">
        <f>'DATOS MENSUALES'!E781</f>
        <v>0.01384898616</v>
      </c>
      <c r="J82" s="22">
        <f>'DATOS MENSUALES'!E782</f>
        <v>0.02477298423</v>
      </c>
      <c r="K82" s="22">
        <f>'DATOS MENSUALES'!E783</f>
        <v>0.03362616784</v>
      </c>
      <c r="L82" s="22">
        <f>'DATOS MENSUALES'!E784</f>
        <v>0.03158771993</v>
      </c>
      <c r="M82" s="22">
        <f>'DATOS MENSUALES'!E785</f>
        <v>0.03566920536</v>
      </c>
      <c r="N82" s="22">
        <f>SUM(B82:M82)</f>
        <v>0.28693469371999997</v>
      </c>
      <c r="O82" s="23"/>
      <c r="P82" s="60">
        <f t="shared" si="27"/>
        <v>-1.1419323265631864E-05</v>
      </c>
      <c r="Q82" s="60">
        <f t="shared" si="28"/>
        <v>-5.736151200059807E-06</v>
      </c>
      <c r="R82" s="60">
        <f t="shared" si="29"/>
        <v>-1.8448257790834568E-05</v>
      </c>
      <c r="S82" s="60">
        <f t="shared" si="30"/>
        <v>-0.00010029981264574175</v>
      </c>
      <c r="T82" s="60">
        <f t="shared" si="33"/>
        <v>-0.0001866635636644526</v>
      </c>
      <c r="U82" s="60">
        <f t="shared" si="33"/>
        <v>-0.0002510674440374145</v>
      </c>
      <c r="V82" s="60">
        <f t="shared" si="33"/>
        <v>-5.677314204525425E-05</v>
      </c>
      <c r="W82" s="60">
        <f t="shared" si="32"/>
        <v>-3.277803695444328E-05</v>
      </c>
      <c r="X82" s="60">
        <f t="shared" si="32"/>
        <v>-7.973751824682943E-07</v>
      </c>
      <c r="Y82" s="60">
        <f t="shared" si="32"/>
        <v>2.4140333250592703E-10</v>
      </c>
      <c r="Z82" s="60">
        <f t="shared" si="32"/>
        <v>-2.345602471964772E-07</v>
      </c>
      <c r="AA82" s="60">
        <f t="shared" si="32"/>
        <v>7.088568569072583E-08</v>
      </c>
      <c r="AB82" s="60">
        <f t="shared" si="32"/>
        <v>-0.031153963589542123</v>
      </c>
    </row>
    <row r="83" spans="1:28" s="24" customFormat="1" ht="12.75">
      <c r="A83" s="21" t="s">
        <v>93</v>
      </c>
      <c r="B83" s="22">
        <f>'DATOS MENSUALES'!E786</f>
        <v>0.0167903766</v>
      </c>
      <c r="C83" s="22">
        <f>'DATOS MENSUALES'!E787</f>
        <v>0.0288224573</v>
      </c>
      <c r="D83" s="22">
        <f>'DATOS MENSUALES'!E788</f>
        <v>0.0258378099</v>
      </c>
      <c r="E83" s="22">
        <f>'DATOS MENSUALES'!E789</f>
        <v>0.05806975169</v>
      </c>
      <c r="F83" s="22">
        <f>'DATOS MENSUALES'!E790</f>
        <v>0.04058649306</v>
      </c>
      <c r="G83" s="22">
        <f>'DATOS MENSUALES'!E791</f>
        <v>0.10146066896</v>
      </c>
      <c r="H83" s="22">
        <f>'DATOS MENSUALES'!E792</f>
        <v>0.06230794982</v>
      </c>
      <c r="I83" s="22">
        <f>'DATOS MENSUALES'!E793</f>
        <v>0.03772445014</v>
      </c>
      <c r="J83" s="22">
        <f>'DATOS MENSUALES'!E794</f>
        <v>0.01536416769</v>
      </c>
      <c r="K83" s="22">
        <f>'DATOS MENSUALES'!E795</f>
        <v>0.0282668176</v>
      </c>
      <c r="L83" s="22">
        <f>'DATOS MENSUALES'!E796</f>
        <v>0.0333966534</v>
      </c>
      <c r="M83" s="22">
        <f>'DATOS MENSUALES'!E797</f>
        <v>0.02029349345</v>
      </c>
      <c r="N83" s="22">
        <f>SUM(B83:M83)</f>
        <v>0.4689210896099999</v>
      </c>
      <c r="O83" s="23"/>
      <c r="P83" s="60">
        <f t="shared" si="27"/>
        <v>-1.5855672454104444E-06</v>
      </c>
      <c r="Q83" s="60">
        <f t="shared" si="28"/>
        <v>-2.473284491705856E-07</v>
      </c>
      <c r="R83" s="60">
        <f t="shared" si="29"/>
        <v>-6.978886840317236E-06</v>
      </c>
      <c r="S83" s="60">
        <f t="shared" si="30"/>
        <v>-2.249489487441805E-05</v>
      </c>
      <c r="T83" s="60">
        <f t="shared" si="33"/>
        <v>-0.00010081879364784163</v>
      </c>
      <c r="U83" s="60">
        <f t="shared" si="33"/>
        <v>1.102543640553848E-05</v>
      </c>
      <c r="V83" s="60">
        <f t="shared" si="33"/>
        <v>6.559603009950485E-08</v>
      </c>
      <c r="W83" s="60">
        <f aca="true" t="shared" si="34" ref="W83:AB83">(I83-I$6)^3</f>
        <v>-5.369322550334632E-07</v>
      </c>
      <c r="X83" s="60">
        <f t="shared" si="34"/>
        <v>-6.52016024152461E-06</v>
      </c>
      <c r="Y83" s="60">
        <f t="shared" si="34"/>
        <v>-1.0627380276561812E-07</v>
      </c>
      <c r="Z83" s="60">
        <f t="shared" si="34"/>
        <v>-8.278042464468699E-08</v>
      </c>
      <c r="AA83" s="60">
        <f t="shared" si="34"/>
        <v>-1.418942466792379E-06</v>
      </c>
      <c r="AB83" s="60">
        <f t="shared" si="34"/>
        <v>-0.00233521442270845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0.002402615224561454</v>
      </c>
      <c r="Q84" s="61">
        <f t="shared" si="35"/>
        <v>0.011440803552545642</v>
      </c>
      <c r="R84" s="61">
        <f t="shared" si="35"/>
        <v>0.03204954156745483</v>
      </c>
      <c r="S84" s="61">
        <f t="shared" si="35"/>
        <v>0.1048628555903509</v>
      </c>
      <c r="T84" s="61">
        <f t="shared" si="35"/>
        <v>0.10460950944069704</v>
      </c>
      <c r="U84" s="61">
        <f t="shared" si="35"/>
        <v>0.04448668839690882</v>
      </c>
      <c r="V84" s="61">
        <f t="shared" si="35"/>
        <v>0.006862578824444958</v>
      </c>
      <c r="W84" s="61">
        <f t="shared" si="35"/>
        <v>0.0188033362591935</v>
      </c>
      <c r="X84" s="61">
        <f t="shared" si="35"/>
        <v>0.0018259961149175096</v>
      </c>
      <c r="Y84" s="61">
        <f t="shared" si="35"/>
        <v>6.074321740984649E-05</v>
      </c>
      <c r="Z84" s="61">
        <f t="shared" si="35"/>
        <v>0.001611420201444633</v>
      </c>
      <c r="AA84" s="61">
        <f t="shared" si="35"/>
        <v>0.0028917059729167524</v>
      </c>
      <c r="AB84" s="61">
        <f t="shared" si="35"/>
        <v>3.5090092124034156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200675 - Embalse de Las Vencias.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0.00334543585</v>
      </c>
      <c r="C4" s="1">
        <f t="shared" si="0"/>
        <v>0.00457540125</v>
      </c>
      <c r="D4" s="1">
        <f t="shared" si="0"/>
        <v>0.00443480913</v>
      </c>
      <c r="E4" s="1">
        <f t="shared" si="0"/>
        <v>0.00649641655</v>
      </c>
      <c r="F4" s="1">
        <f t="shared" si="0"/>
        <v>0.0069177992</v>
      </c>
      <c r="G4" s="1">
        <f t="shared" si="0"/>
        <v>0.00885518608</v>
      </c>
      <c r="H4" s="1">
        <f t="shared" si="0"/>
        <v>0.00958870336</v>
      </c>
      <c r="I4" s="1">
        <f t="shared" si="0"/>
        <v>0.00420147456</v>
      </c>
      <c r="J4" s="1">
        <f t="shared" si="0"/>
        <v>0.00761437392</v>
      </c>
      <c r="K4" s="1">
        <f t="shared" si="0"/>
        <v>0.01078476072</v>
      </c>
      <c r="L4" s="1">
        <f t="shared" si="0"/>
        <v>0.0061580673</v>
      </c>
      <c r="M4" s="1">
        <f t="shared" si="0"/>
        <v>0.00640722236</v>
      </c>
      <c r="N4" s="1">
        <f>MIN(N18:N43)</f>
        <v>0.10951142861</v>
      </c>
    </row>
    <row r="5" spans="1:14" ht="12.75">
      <c r="A5" s="13" t="s">
        <v>94</v>
      </c>
      <c r="B5" s="1">
        <f aca="true" t="shared" si="1" ref="B5:M5">MAX(B18:B43)</f>
        <v>0.07149321144</v>
      </c>
      <c r="C5" s="1">
        <f t="shared" si="1"/>
        <v>0.06605706655</v>
      </c>
      <c r="D5" s="1">
        <f t="shared" si="1"/>
        <v>0.32098740696</v>
      </c>
      <c r="E5" s="1">
        <f t="shared" si="1"/>
        <v>0.2651558526</v>
      </c>
      <c r="F5" s="1">
        <f t="shared" si="1"/>
        <v>0.14651511975</v>
      </c>
      <c r="G5" s="1">
        <f t="shared" si="1"/>
        <v>0.1347366475</v>
      </c>
      <c r="H5" s="1">
        <f t="shared" si="1"/>
        <v>0.10999725412</v>
      </c>
      <c r="I5" s="1">
        <f t="shared" si="1"/>
        <v>0.13650879949</v>
      </c>
      <c r="J5" s="1">
        <f t="shared" si="1"/>
        <v>0.12032257248</v>
      </c>
      <c r="K5" s="1">
        <f t="shared" si="1"/>
        <v>0.06406100736</v>
      </c>
      <c r="L5" s="1">
        <f t="shared" si="1"/>
        <v>0.07114202654</v>
      </c>
      <c r="M5" s="1">
        <f t="shared" si="1"/>
        <v>0.09934707566</v>
      </c>
      <c r="N5" s="1">
        <f>MAX(N18:N43)</f>
        <v>0.8985643954499999</v>
      </c>
    </row>
    <row r="6" spans="1:14" ht="12.75">
      <c r="A6" s="13" t="s">
        <v>16</v>
      </c>
      <c r="B6" s="1">
        <f aca="true" t="shared" si="2" ref="B6:M6">AVERAGE(B18:B43)</f>
        <v>0.018474491882692307</v>
      </c>
      <c r="C6" s="1">
        <f t="shared" si="2"/>
        <v>0.02211530567846154</v>
      </c>
      <c r="D6" s="1">
        <f t="shared" si="2"/>
        <v>0.041452734897307705</v>
      </c>
      <c r="E6" s="1">
        <f t="shared" si="2"/>
        <v>0.06550888592653846</v>
      </c>
      <c r="F6" s="1">
        <f t="shared" si="2"/>
        <v>0.052158170640384624</v>
      </c>
      <c r="G6" s="1">
        <f t="shared" si="2"/>
        <v>0.05088095556076922</v>
      </c>
      <c r="H6" s="1">
        <f t="shared" si="2"/>
        <v>0.04695887232653846</v>
      </c>
      <c r="I6" s="1">
        <f t="shared" si="2"/>
        <v>0.03918202776653846</v>
      </c>
      <c r="J6" s="1">
        <f t="shared" si="2"/>
        <v>0.031213742884230757</v>
      </c>
      <c r="K6" s="1">
        <f t="shared" si="2"/>
        <v>0.03075166683461538</v>
      </c>
      <c r="L6" s="1">
        <f t="shared" si="2"/>
        <v>0.030190315884615387</v>
      </c>
      <c r="M6" s="1">
        <f t="shared" si="2"/>
        <v>0.025984166395384613</v>
      </c>
      <c r="N6" s="1">
        <f>SUM(B6:M6)</f>
        <v>0.4548713366780769</v>
      </c>
    </row>
    <row r="7" spans="1:14" ht="12.75">
      <c r="A7" s="13" t="s">
        <v>17</v>
      </c>
      <c r="B7" s="1">
        <f aca="true" t="shared" si="3" ref="B7:M7">PERCENTILE(B18:B43,0.1)</f>
        <v>0.00592875786</v>
      </c>
      <c r="C7" s="1">
        <f t="shared" si="3"/>
        <v>0.0060791134400000005</v>
      </c>
      <c r="D7" s="1">
        <f t="shared" si="3"/>
        <v>0.01182257522</v>
      </c>
      <c r="E7" s="1">
        <f t="shared" si="3"/>
        <v>0.014434336124999999</v>
      </c>
      <c r="F7" s="1">
        <f t="shared" si="3"/>
        <v>0.01508714038</v>
      </c>
      <c r="G7" s="1">
        <f t="shared" si="3"/>
        <v>0.01336676841</v>
      </c>
      <c r="H7" s="1">
        <f t="shared" si="3"/>
        <v>0.016881808975</v>
      </c>
      <c r="I7" s="1">
        <f t="shared" si="3"/>
        <v>0.0142336187</v>
      </c>
      <c r="J7" s="1">
        <f t="shared" si="3"/>
        <v>0.015305133115</v>
      </c>
      <c r="K7" s="1">
        <f t="shared" si="3"/>
        <v>0.016621016500000002</v>
      </c>
      <c r="L7" s="1">
        <f t="shared" si="3"/>
        <v>0.017261973870000002</v>
      </c>
      <c r="M7" s="1">
        <f t="shared" si="3"/>
        <v>0.008750574845</v>
      </c>
      <c r="N7" s="1">
        <f>PERCENTILE(N18:N43,0.1)</f>
        <v>0.224135555955</v>
      </c>
    </row>
    <row r="8" spans="1:14" ht="12.75">
      <c r="A8" s="13" t="s">
        <v>18</v>
      </c>
      <c r="B8" s="1">
        <f aca="true" t="shared" si="4" ref="B8:M8">PERCENTILE(B18:B43,0.25)</f>
        <v>0.0076695402149999994</v>
      </c>
      <c r="C8" s="1">
        <f t="shared" si="4"/>
        <v>0.0098786432925</v>
      </c>
      <c r="D8" s="1">
        <f t="shared" si="4"/>
        <v>0.0183121727175</v>
      </c>
      <c r="E8" s="1">
        <f t="shared" si="4"/>
        <v>0.02610913833</v>
      </c>
      <c r="F8" s="1">
        <f t="shared" si="4"/>
        <v>0.024150811605</v>
      </c>
      <c r="G8" s="1">
        <f t="shared" si="4"/>
        <v>0.0192891079925</v>
      </c>
      <c r="H8" s="1">
        <f t="shared" si="4"/>
        <v>0.0198861789375</v>
      </c>
      <c r="I8" s="1">
        <f t="shared" si="4"/>
        <v>0.018182364405</v>
      </c>
      <c r="J8" s="1">
        <f t="shared" si="4"/>
        <v>0.022827582040000002</v>
      </c>
      <c r="K8" s="1">
        <f t="shared" si="4"/>
        <v>0.0223169184525</v>
      </c>
      <c r="L8" s="1">
        <f t="shared" si="4"/>
        <v>0.022067097347500002</v>
      </c>
      <c r="M8" s="1">
        <f t="shared" si="4"/>
        <v>0.015369409935</v>
      </c>
      <c r="N8" s="1">
        <f>PERCENTILE(N18:N43,0.25)</f>
        <v>0.2985201067825</v>
      </c>
    </row>
    <row r="9" spans="1:14" ht="12.75">
      <c r="A9" s="13" t="s">
        <v>19</v>
      </c>
      <c r="B9" s="1">
        <f aca="true" t="shared" si="5" ref="B9:M9">PERCENTILE(B18:B43,0.5)</f>
        <v>0.01526627538</v>
      </c>
      <c r="C9" s="1">
        <f t="shared" si="5"/>
        <v>0.0150130527</v>
      </c>
      <c r="D9" s="1">
        <f t="shared" si="5"/>
        <v>0.024336516774999997</v>
      </c>
      <c r="E9" s="1">
        <f t="shared" si="5"/>
        <v>0.044594753759999994</v>
      </c>
      <c r="F9" s="1">
        <f t="shared" si="5"/>
        <v>0.04239378001</v>
      </c>
      <c r="G9" s="1">
        <f t="shared" si="5"/>
        <v>0.04213124218</v>
      </c>
      <c r="H9" s="1">
        <f t="shared" si="5"/>
        <v>0.036777325755</v>
      </c>
      <c r="I9" s="1">
        <f t="shared" si="5"/>
        <v>0.03580905859</v>
      </c>
      <c r="J9" s="1">
        <f t="shared" si="5"/>
        <v>0.029551770235</v>
      </c>
      <c r="K9" s="1">
        <f t="shared" si="5"/>
        <v>0.028069494950000003</v>
      </c>
      <c r="L9" s="1">
        <f t="shared" si="5"/>
        <v>0.024926797610000002</v>
      </c>
      <c r="M9" s="1">
        <f t="shared" si="5"/>
        <v>0.021873813654999998</v>
      </c>
      <c r="N9" s="1">
        <f>PERCENTILE(N18:N43,0.5)</f>
        <v>0.41887984774000003</v>
      </c>
    </row>
    <row r="10" spans="1:14" ht="12.75">
      <c r="A10" s="13" t="s">
        <v>20</v>
      </c>
      <c r="B10" s="1">
        <f aca="true" t="shared" si="6" ref="B10:M10">PERCENTILE(B18:B43,0.75)</f>
        <v>0.01986877946</v>
      </c>
      <c r="C10" s="1">
        <f t="shared" si="6"/>
        <v>0.028810936095</v>
      </c>
      <c r="D10" s="1">
        <f t="shared" si="6"/>
        <v>0.0397301717675</v>
      </c>
      <c r="E10" s="1">
        <f t="shared" si="6"/>
        <v>0.07322491606499999</v>
      </c>
      <c r="F10" s="1">
        <f t="shared" si="6"/>
        <v>0.07175983758250001</v>
      </c>
      <c r="G10" s="1">
        <f t="shared" si="6"/>
        <v>0.0766835219175</v>
      </c>
      <c r="H10" s="1">
        <f t="shared" si="6"/>
        <v>0.0596574292225</v>
      </c>
      <c r="I10" s="1">
        <f t="shared" si="6"/>
        <v>0.05360215442</v>
      </c>
      <c r="J10" s="1">
        <f t="shared" si="6"/>
        <v>0.0322100721225</v>
      </c>
      <c r="K10" s="1">
        <f t="shared" si="6"/>
        <v>0.0335524772475</v>
      </c>
      <c r="L10" s="1">
        <f t="shared" si="6"/>
        <v>0.033313145655</v>
      </c>
      <c r="M10" s="1">
        <f t="shared" si="6"/>
        <v>0.032442701295</v>
      </c>
      <c r="N10" s="1">
        <f>PERCENTILE(N18:N43,0.75)</f>
        <v>0.5701120922649999</v>
      </c>
    </row>
    <row r="11" spans="1:14" ht="12.75">
      <c r="A11" s="13" t="s">
        <v>21</v>
      </c>
      <c r="B11" s="1">
        <f aca="true" t="shared" si="7" ref="B11:M11">PERCENTILE(B18:B43,0.9)</f>
        <v>0.03803337794</v>
      </c>
      <c r="C11" s="1">
        <f t="shared" si="7"/>
        <v>0.04514435518</v>
      </c>
      <c r="D11" s="1">
        <f t="shared" si="7"/>
        <v>0.057476040695</v>
      </c>
      <c r="E11" s="1">
        <f t="shared" si="7"/>
        <v>0.13614498157</v>
      </c>
      <c r="F11" s="1">
        <f t="shared" si="7"/>
        <v>0.08995173047999999</v>
      </c>
      <c r="G11" s="1">
        <f t="shared" si="7"/>
        <v>0.090358267275</v>
      </c>
      <c r="H11" s="1">
        <f t="shared" si="7"/>
        <v>0.10041032545</v>
      </c>
      <c r="I11" s="1">
        <f t="shared" si="7"/>
        <v>0.06553058148</v>
      </c>
      <c r="J11" s="1">
        <f t="shared" si="7"/>
        <v>0.04301746884</v>
      </c>
      <c r="K11" s="1">
        <f t="shared" si="7"/>
        <v>0.05337030981</v>
      </c>
      <c r="L11" s="1">
        <f t="shared" si="7"/>
        <v>0.053685051965</v>
      </c>
      <c r="M11" s="1">
        <f t="shared" si="7"/>
        <v>0.043718792320000005</v>
      </c>
      <c r="N11" s="1">
        <f>PERCENTILE(N18:N43,0.9)</f>
        <v>0.81591618938</v>
      </c>
    </row>
    <row r="12" spans="1:14" ht="12.75">
      <c r="A12" s="13" t="s">
        <v>25</v>
      </c>
      <c r="B12" s="1">
        <f aca="true" t="shared" si="8" ref="B12:M12">STDEV(B18:B43)</f>
        <v>0.016495027945140694</v>
      </c>
      <c r="C12" s="1">
        <f t="shared" si="8"/>
        <v>0.01684098929466748</v>
      </c>
      <c r="D12" s="1">
        <f t="shared" si="8"/>
        <v>0.060396836005971385</v>
      </c>
      <c r="E12" s="1">
        <f t="shared" si="8"/>
        <v>0.06436525553515392</v>
      </c>
      <c r="F12" s="1">
        <f t="shared" si="8"/>
        <v>0.03511373462933452</v>
      </c>
      <c r="G12" s="1">
        <f t="shared" si="8"/>
        <v>0.033328864043670116</v>
      </c>
      <c r="H12" s="1">
        <f t="shared" si="8"/>
        <v>0.03159356483598729</v>
      </c>
      <c r="I12" s="1">
        <f t="shared" si="8"/>
        <v>0.028028910514629277</v>
      </c>
      <c r="J12" s="1">
        <f t="shared" si="8"/>
        <v>0.020730510018807123</v>
      </c>
      <c r="K12" s="1">
        <f t="shared" si="8"/>
        <v>0.013810769647650345</v>
      </c>
      <c r="L12" s="1">
        <f t="shared" si="8"/>
        <v>0.0159153084720698</v>
      </c>
      <c r="M12" s="1">
        <f t="shared" si="8"/>
        <v>0.019244592986658367</v>
      </c>
      <c r="N12" s="1">
        <f>STDEV(N18:N43)</f>
        <v>0.21758523276980687</v>
      </c>
    </row>
    <row r="13" spans="1:14" ht="12.75">
      <c r="A13" s="13" t="s">
        <v>127</v>
      </c>
      <c r="B13" s="1">
        <f>ROUND(B12/B6,2)</f>
        <v>0.89</v>
      </c>
      <c r="C13" s="1">
        <f aca="true" t="shared" si="9" ref="C13:N13">ROUND(C12/C6,2)</f>
        <v>0.76</v>
      </c>
      <c r="D13" s="1">
        <f t="shared" si="9"/>
        <v>1.46</v>
      </c>
      <c r="E13" s="1">
        <f t="shared" si="9"/>
        <v>0.98</v>
      </c>
      <c r="F13" s="1">
        <f t="shared" si="9"/>
        <v>0.67</v>
      </c>
      <c r="G13" s="1">
        <f t="shared" si="9"/>
        <v>0.66</v>
      </c>
      <c r="H13" s="1">
        <f t="shared" si="9"/>
        <v>0.67</v>
      </c>
      <c r="I13" s="1">
        <f t="shared" si="9"/>
        <v>0.72</v>
      </c>
      <c r="J13" s="1">
        <f t="shared" si="9"/>
        <v>0.66</v>
      </c>
      <c r="K13" s="1">
        <f t="shared" si="9"/>
        <v>0.45</v>
      </c>
      <c r="L13" s="1">
        <f t="shared" si="9"/>
        <v>0.53</v>
      </c>
      <c r="M13" s="1">
        <f t="shared" si="9"/>
        <v>0.74</v>
      </c>
      <c r="N13" s="1">
        <f t="shared" si="9"/>
        <v>0.48</v>
      </c>
    </row>
    <row r="14" spans="1:14" ht="12.75">
      <c r="A14" s="13" t="s">
        <v>126</v>
      </c>
      <c r="B14" s="53">
        <f>26*P44/(25*24*B12^3)</f>
        <v>2.052806209847727</v>
      </c>
      <c r="C14" s="53">
        <f aca="true" t="shared" si="10" ref="C14:N14">26*Q44/(25*24*C12^3)</f>
        <v>1.0687200410767568</v>
      </c>
      <c r="D14" s="53">
        <f t="shared" si="10"/>
        <v>4.287997409739395</v>
      </c>
      <c r="E14" s="53">
        <f t="shared" si="10"/>
        <v>2.022218554818361</v>
      </c>
      <c r="F14" s="53">
        <f t="shared" si="10"/>
        <v>0.9223590922159428</v>
      </c>
      <c r="G14" s="53">
        <f t="shared" si="10"/>
        <v>0.6550662835841307</v>
      </c>
      <c r="H14" s="53">
        <f t="shared" si="10"/>
        <v>0.8059988691381446</v>
      </c>
      <c r="I14" s="53">
        <f t="shared" si="10"/>
        <v>1.758499057315936</v>
      </c>
      <c r="J14" s="53">
        <f t="shared" si="10"/>
        <v>3.337737080047149</v>
      </c>
      <c r="K14" s="53">
        <f t="shared" si="10"/>
        <v>1.0570221276701792</v>
      </c>
      <c r="L14" s="53">
        <f t="shared" si="10"/>
        <v>1.2022516147844984</v>
      </c>
      <c r="M14" s="53">
        <f t="shared" si="10"/>
        <v>2.3864717947984166</v>
      </c>
      <c r="N14" s="53">
        <f t="shared" si="10"/>
        <v>0.6702540485976937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-0.03348826977809116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0.0382055674</v>
      </c>
      <c r="C18" s="1">
        <f>'DATOS MENSUALES'!E487</f>
        <v>0.04308977876</v>
      </c>
      <c r="D18" s="1">
        <f>'DATOS MENSUALES'!E488</f>
        <v>0.02106209907</v>
      </c>
      <c r="E18" s="1">
        <f>'DATOS MENSUALES'!E489</f>
        <v>0.04900755424</v>
      </c>
      <c r="F18" s="1">
        <f>'DATOS MENSUALES'!E490</f>
        <v>0.019725559</v>
      </c>
      <c r="G18" s="1">
        <f>'DATOS MENSUALES'!E491</f>
        <v>0.01980068015</v>
      </c>
      <c r="H18" s="1">
        <f>'DATOS MENSUALES'!E492</f>
        <v>0.03384631026</v>
      </c>
      <c r="I18" s="1">
        <f>'DATOS MENSUALES'!E493</f>
        <v>0.04299148516</v>
      </c>
      <c r="J18" s="1">
        <f>'DATOS MENSUALES'!E494</f>
        <v>0.03059875545</v>
      </c>
      <c r="K18" s="1">
        <f>'DATOS MENSUALES'!E495</f>
        <v>0.0278721723</v>
      </c>
      <c r="L18" s="1">
        <f>'DATOS MENSUALES'!E496</f>
        <v>0.01742019702</v>
      </c>
      <c r="M18" s="1">
        <f>'DATOS MENSUALES'!E497</f>
        <v>0.02503480528</v>
      </c>
      <c r="N18" s="1">
        <f aca="true" t="shared" si="11" ref="N18:N41">SUM(B18:M18)</f>
        <v>0.3686549640900001</v>
      </c>
      <c r="O18" s="10"/>
      <c r="P18" s="60">
        <f aca="true" t="shared" si="12" ref="P18:P43">(B18-B$6)^3</f>
        <v>7.681610394692634E-06</v>
      </c>
      <c r="Q18" s="60">
        <f aca="true" t="shared" si="13" ref="Q18:AB33">(C18-C$6)^3</f>
        <v>9.227268922526114E-06</v>
      </c>
      <c r="R18" s="60">
        <f t="shared" si="13"/>
        <v>-8.47797838334509E-06</v>
      </c>
      <c r="S18" s="60">
        <f t="shared" si="13"/>
        <v>-4.4932127427654055E-06</v>
      </c>
      <c r="T18" s="60">
        <f t="shared" si="13"/>
        <v>-3.4115030595568994E-05</v>
      </c>
      <c r="U18" s="60">
        <f t="shared" si="13"/>
        <v>-3.0023033831720174E-05</v>
      </c>
      <c r="V18" s="60">
        <f t="shared" si="13"/>
        <v>-2.2545645324551282E-06</v>
      </c>
      <c r="W18" s="60">
        <f t="shared" si="13"/>
        <v>5.528271477276338E-08</v>
      </c>
      <c r="X18" s="60">
        <f t="shared" si="13"/>
        <v>-2.3259411722710436E-10</v>
      </c>
      <c r="Y18" s="60">
        <f t="shared" si="13"/>
        <v>-2.387529661109127E-08</v>
      </c>
      <c r="Z18" s="60">
        <f t="shared" si="13"/>
        <v>-2.0824990843338915E-06</v>
      </c>
      <c r="AA18" s="60">
        <f t="shared" si="13"/>
        <v>-8.5564638293769E-10</v>
      </c>
      <c r="AB18" s="60">
        <f t="shared" si="13"/>
        <v>-0.000640868963925177</v>
      </c>
    </row>
    <row r="19" spans="1:28" ht="12.75">
      <c r="A19" s="12" t="s">
        <v>69</v>
      </c>
      <c r="B19" s="1">
        <f>'DATOS MENSUALES'!E498</f>
        <v>0.03786118848</v>
      </c>
      <c r="C19" s="1">
        <f>'DATOS MENSUALES'!E499</f>
        <v>0.06605706655</v>
      </c>
      <c r="D19" s="1">
        <f>'DATOS MENSUALES'!E500</f>
        <v>0.03611117427</v>
      </c>
      <c r="E19" s="1">
        <f>'DATOS MENSUALES'!E501</f>
        <v>0.07676318244</v>
      </c>
      <c r="F19" s="1">
        <f>'DATOS MENSUALES'!E502</f>
        <v>0.03939547192</v>
      </c>
      <c r="G19" s="1">
        <f>'DATOS MENSUALES'!E503</f>
        <v>0.08744164888</v>
      </c>
      <c r="H19" s="1">
        <f>'DATOS MENSUALES'!E504</f>
        <v>0.05309665181</v>
      </c>
      <c r="I19" s="1">
        <f>'DATOS MENSUALES'!E505</f>
        <v>0.01812667636</v>
      </c>
      <c r="J19" s="1">
        <f>'DATOS MENSUALES'!E506</f>
        <v>0.03347526634</v>
      </c>
      <c r="K19" s="1">
        <f>'DATOS MENSUALES'!E507</f>
        <v>0.06406100736</v>
      </c>
      <c r="L19" s="1">
        <f>'DATOS MENSUALES'!E508</f>
        <v>0.07114202654</v>
      </c>
      <c r="M19" s="1">
        <f>'DATOS MENSUALES'!E509</f>
        <v>0.04414634345</v>
      </c>
      <c r="N19" s="1">
        <f t="shared" si="11"/>
        <v>0.6276777044</v>
      </c>
      <c r="O19" s="10"/>
      <c r="P19" s="60">
        <f t="shared" si="12"/>
        <v>7.286373692000178E-06</v>
      </c>
      <c r="Q19" s="60">
        <f t="shared" si="13"/>
        <v>8.484619466144324E-05</v>
      </c>
      <c r="R19" s="60">
        <f t="shared" si="13"/>
        <v>-1.5240684969360066E-07</v>
      </c>
      <c r="S19" s="60">
        <f t="shared" si="13"/>
        <v>1.4254600805601825E-06</v>
      </c>
      <c r="T19" s="60">
        <f t="shared" si="13"/>
        <v>-2.078871052344692E-06</v>
      </c>
      <c r="U19" s="60">
        <f t="shared" si="13"/>
        <v>4.8870104610060744E-05</v>
      </c>
      <c r="V19" s="60">
        <f t="shared" si="13"/>
        <v>2.3122449705654896E-07</v>
      </c>
      <c r="W19" s="60">
        <f t="shared" si="13"/>
        <v>-9.334423098461779E-06</v>
      </c>
      <c r="X19" s="60">
        <f t="shared" si="13"/>
        <v>1.1566535347417241E-08</v>
      </c>
      <c r="Y19" s="60">
        <f t="shared" si="13"/>
        <v>3.6957118562213086E-05</v>
      </c>
      <c r="Z19" s="60">
        <f t="shared" si="13"/>
        <v>6.867776354137938E-05</v>
      </c>
      <c r="AA19" s="60">
        <f t="shared" si="13"/>
        <v>5.991060638009621E-06</v>
      </c>
      <c r="AB19" s="60">
        <f t="shared" si="13"/>
        <v>0.00516035079049365</v>
      </c>
    </row>
    <row r="20" spans="1:28" ht="12.75">
      <c r="A20" s="12" t="s">
        <v>70</v>
      </c>
      <c r="B20" s="1">
        <f>'DATOS MENSUALES'!E510</f>
        <v>0.01606968832</v>
      </c>
      <c r="C20" s="1">
        <f>'DATOS MENSUALES'!E511</f>
        <v>0.00946681452</v>
      </c>
      <c r="D20" s="1">
        <f>'DATOS MENSUALES'!E512</f>
        <v>0.02367382952</v>
      </c>
      <c r="E20" s="1">
        <f>'DATOS MENSUALES'!E513</f>
        <v>0.0836923056</v>
      </c>
      <c r="F20" s="1">
        <f>'DATOS MENSUALES'!E514</f>
        <v>0.0322869936</v>
      </c>
      <c r="G20" s="1">
        <f>'DATOS MENSUALES'!E515</f>
        <v>0.04832269677</v>
      </c>
      <c r="H20" s="1">
        <f>'DATOS MENSUALES'!E516</f>
        <v>0.02002146159</v>
      </c>
      <c r="I20" s="1">
        <f>'DATOS MENSUALES'!E517</f>
        <v>0.04589464268</v>
      </c>
      <c r="J20" s="1">
        <f>'DATOS MENSUALES'!E518</f>
        <v>0.0294966527</v>
      </c>
      <c r="K20" s="1">
        <f>'DATOS MENSUALES'!E519</f>
        <v>0.03170154309</v>
      </c>
      <c r="L20" s="1">
        <f>'DATOS MENSUALES'!E520</f>
        <v>0.02380952502</v>
      </c>
      <c r="M20" s="1">
        <f>'DATOS MENSUALES'!E521</f>
        <v>0.05322529134</v>
      </c>
      <c r="N20" s="1">
        <f t="shared" si="11"/>
        <v>0.41766144475000005</v>
      </c>
      <c r="O20" s="10"/>
      <c r="P20" s="60">
        <f t="shared" si="12"/>
        <v>-1.3907171808506173E-08</v>
      </c>
      <c r="Q20" s="60">
        <f t="shared" si="13"/>
        <v>-2.0235603656083756E-06</v>
      </c>
      <c r="R20" s="60">
        <f t="shared" si="13"/>
        <v>-5.61972489194966E-06</v>
      </c>
      <c r="S20" s="60">
        <f t="shared" si="13"/>
        <v>6.0121068032888075E-06</v>
      </c>
      <c r="T20" s="60">
        <f t="shared" si="13"/>
        <v>-7.846406031894255E-06</v>
      </c>
      <c r="U20" s="60">
        <f t="shared" si="13"/>
        <v>-1.6743005712574115E-08</v>
      </c>
      <c r="V20" s="60">
        <f t="shared" si="13"/>
        <v>-1.954643434630939E-05</v>
      </c>
      <c r="W20" s="60">
        <f t="shared" si="13"/>
        <v>3.0246505103779014E-07</v>
      </c>
      <c r="X20" s="60">
        <f t="shared" si="13"/>
        <v>-5.062666468310824E-09</v>
      </c>
      <c r="Y20" s="60">
        <f t="shared" si="13"/>
        <v>8.570400050932398E-10</v>
      </c>
      <c r="Z20" s="60">
        <f t="shared" si="13"/>
        <v>-2.5979065898088165E-07</v>
      </c>
      <c r="AA20" s="60">
        <f t="shared" si="13"/>
        <v>2.0215063713529046E-05</v>
      </c>
      <c r="AB20" s="60">
        <f t="shared" si="13"/>
        <v>-5.1519925458304364E-05</v>
      </c>
    </row>
    <row r="21" spans="1:28" ht="12.75">
      <c r="A21" s="12" t="s">
        <v>71</v>
      </c>
      <c r="B21" s="1">
        <f>'DATOS MENSUALES'!E522</f>
        <v>0.07149321144</v>
      </c>
      <c r="C21" s="1">
        <f>'DATOS MENSUALES'!E523</f>
        <v>0.0113856756</v>
      </c>
      <c r="D21" s="1">
        <f>'DATOS MENSUALES'!E524</f>
        <v>0.01731768988</v>
      </c>
      <c r="E21" s="1">
        <f>'DATOS MENSUALES'!E525</f>
        <v>0.05109639405</v>
      </c>
      <c r="F21" s="1">
        <f>'DATOS MENSUALES'!E526</f>
        <v>0.08560327335</v>
      </c>
      <c r="G21" s="1">
        <f>'DATOS MENSUALES'!E527</f>
        <v>0.0634316319</v>
      </c>
      <c r="H21" s="1">
        <f>'DATOS MENSUALES'!E528</f>
        <v>0.10999725412</v>
      </c>
      <c r="I21" s="1">
        <f>'DATOS MENSUALES'!E529</f>
        <v>0.13650879949</v>
      </c>
      <c r="J21" s="1">
        <f>'DATOS MENSUALES'!E530</f>
        <v>0.12032257248</v>
      </c>
      <c r="K21" s="1">
        <f>'DATOS MENSUALES'!E531</f>
        <v>0.0531079199</v>
      </c>
      <c r="L21" s="1">
        <f>'DATOS MENSUALES'!E532</f>
        <v>0.04862656071</v>
      </c>
      <c r="M21" s="1">
        <f>'DATOS MENSUALES'!E533</f>
        <v>0.04329124119</v>
      </c>
      <c r="N21" s="1">
        <f t="shared" si="11"/>
        <v>0.8121822241100001</v>
      </c>
      <c r="O21" s="10"/>
      <c r="P21" s="60">
        <f t="shared" si="12"/>
        <v>0.00014903480543306194</v>
      </c>
      <c r="Q21" s="60">
        <f t="shared" si="13"/>
        <v>-1.235248250986405E-06</v>
      </c>
      <c r="R21" s="60">
        <f t="shared" si="13"/>
        <v>-1.405867332802723E-05</v>
      </c>
      <c r="S21" s="60">
        <f t="shared" si="13"/>
        <v>-2.9937616897358767E-06</v>
      </c>
      <c r="T21" s="60">
        <f t="shared" si="13"/>
        <v>3.74108522602583E-05</v>
      </c>
      <c r="U21" s="60">
        <f t="shared" si="13"/>
        <v>1.976975967581812E-06</v>
      </c>
      <c r="V21" s="60">
        <f t="shared" si="13"/>
        <v>0.0002505042904989202</v>
      </c>
      <c r="W21" s="60">
        <f t="shared" si="13"/>
        <v>0.000921927893240698</v>
      </c>
      <c r="X21" s="60">
        <f t="shared" si="13"/>
        <v>0.0007075582812894335</v>
      </c>
      <c r="Y21" s="60">
        <f t="shared" si="13"/>
        <v>1.11737011375157E-05</v>
      </c>
      <c r="Z21" s="60">
        <f t="shared" si="13"/>
        <v>6.266389707403682E-06</v>
      </c>
      <c r="AA21" s="60">
        <f t="shared" si="13"/>
        <v>5.184071843931541E-06</v>
      </c>
      <c r="AB21" s="60">
        <f t="shared" si="13"/>
        <v>0.045618263420197105</v>
      </c>
    </row>
    <row r="22" spans="1:28" ht="12.75">
      <c r="A22" s="12" t="s">
        <v>72</v>
      </c>
      <c r="B22" s="1">
        <f>'DATOS MENSUALES'!E534</f>
        <v>0.024478146</v>
      </c>
      <c r="C22" s="1">
        <f>'DATOS MENSUALES'!E535</f>
        <v>0.03888785316</v>
      </c>
      <c r="D22" s="1">
        <f>'DATOS MENSUALES'!E536</f>
        <v>0.09852337803</v>
      </c>
      <c r="E22" s="1">
        <f>'DATOS MENSUALES'!E537</f>
        <v>0.1116356813</v>
      </c>
      <c r="F22" s="1">
        <f>'DATOS MENSUALES'!E538</f>
        <v>0.12032584395</v>
      </c>
      <c r="G22" s="1">
        <f>'DATOS MENSUALES'!E539</f>
        <v>0.08211749247</v>
      </c>
      <c r="H22" s="1">
        <f>'DATOS MENSUALES'!E540</f>
        <v>0.10205963635</v>
      </c>
      <c r="I22" s="1">
        <f>'DATOS MENSUALES'!E541</f>
        <v>0.05841041934</v>
      </c>
      <c r="J22" s="1">
        <f>'DATOS MENSUALES'!E542</f>
        <v>0.0314169523</v>
      </c>
      <c r="K22" s="1">
        <f>'DATOS MENSUALES'!E543</f>
        <v>0.05363269972</v>
      </c>
      <c r="L22" s="1">
        <f>'DATOS MENSUALES'!E544</f>
        <v>0.0648125397</v>
      </c>
      <c r="M22" s="1">
        <f>'DATOS MENSUALES'!E545</f>
        <v>0.09934707566</v>
      </c>
      <c r="N22" s="1">
        <f t="shared" si="11"/>
        <v>0.88564771798</v>
      </c>
      <c r="O22" s="10"/>
      <c r="P22" s="60">
        <f t="shared" si="12"/>
        <v>2.1639488506434198E-07</v>
      </c>
      <c r="Q22" s="60">
        <f t="shared" si="13"/>
        <v>4.71842536637371E-06</v>
      </c>
      <c r="R22" s="60">
        <f t="shared" si="13"/>
        <v>0.00018588241233421856</v>
      </c>
      <c r="S22" s="60">
        <f t="shared" si="13"/>
        <v>9.814311770444044E-05</v>
      </c>
      <c r="T22" s="60">
        <f t="shared" si="13"/>
        <v>0.0003167637041901152</v>
      </c>
      <c r="U22" s="60">
        <f t="shared" si="13"/>
        <v>3.0478152466460513E-05</v>
      </c>
      <c r="V22" s="60">
        <f t="shared" si="13"/>
        <v>0.0001672911098450997</v>
      </c>
      <c r="W22" s="60">
        <f t="shared" si="13"/>
        <v>7.109333262099659E-06</v>
      </c>
      <c r="X22" s="60">
        <f t="shared" si="13"/>
        <v>8.391343160161668E-12</v>
      </c>
      <c r="Y22" s="60">
        <f t="shared" si="13"/>
        <v>1.1979174074373914E-05</v>
      </c>
      <c r="Z22" s="60">
        <f t="shared" si="13"/>
        <v>4.150160366606314E-05</v>
      </c>
      <c r="AA22" s="60">
        <f t="shared" si="13"/>
        <v>0.0003948477211961151</v>
      </c>
      <c r="AB22" s="60">
        <f t="shared" si="13"/>
        <v>0.07993843674677899</v>
      </c>
    </row>
    <row r="23" spans="1:28" ht="12.75">
      <c r="A23" s="12" t="s">
        <v>73</v>
      </c>
      <c r="B23" s="1">
        <f>'DATOS MENSUALES'!E546</f>
        <v>0.05898442086</v>
      </c>
      <c r="C23" s="1">
        <f>'DATOS MENSUALES'!E547</f>
        <v>0.0104201118</v>
      </c>
      <c r="D23" s="1">
        <f>'DATOS MENSUALES'!E548</f>
        <v>0.01471460004</v>
      </c>
      <c r="E23" s="1">
        <f>'DATOS MENSUALES'!E549</f>
        <v>0.03386818358</v>
      </c>
      <c r="F23" s="1">
        <f>'DATOS MENSUALES'!E550</f>
        <v>0.09047708208</v>
      </c>
      <c r="G23" s="1">
        <f>'DATOS MENSUALES'!E551</f>
        <v>0.08050605078</v>
      </c>
      <c r="H23" s="1">
        <f>'DATOS MENSUALES'!E552</f>
        <v>0.0852831595</v>
      </c>
      <c r="I23" s="1">
        <f>'DATOS MENSUALES'!E553</f>
        <v>0.0588756318</v>
      </c>
      <c r="J23" s="1">
        <f>'DATOS MENSUALES'!E554</f>
        <v>0.02960688777</v>
      </c>
      <c r="K23" s="1">
        <f>'DATOS MENSUALES'!E555</f>
        <v>0.04223413881</v>
      </c>
      <c r="L23" s="1">
        <f>'DATOS MENSUALES'!E556</f>
        <v>0.05020183629</v>
      </c>
      <c r="M23" s="1">
        <f>'DATOS MENSUALES'!E557</f>
        <v>0.03375342784</v>
      </c>
      <c r="N23" s="1">
        <f t="shared" si="11"/>
        <v>0.5889255311499999</v>
      </c>
      <c r="O23" s="10"/>
      <c r="P23" s="60">
        <f t="shared" si="12"/>
        <v>6.647899499409341E-05</v>
      </c>
      <c r="Q23" s="60">
        <f t="shared" si="13"/>
        <v>-1.5996400807248135E-06</v>
      </c>
      <c r="R23" s="60">
        <f t="shared" si="13"/>
        <v>-1.9115837417550636E-05</v>
      </c>
      <c r="S23" s="60">
        <f t="shared" si="13"/>
        <v>-3.167658432626923E-05</v>
      </c>
      <c r="T23" s="60">
        <f t="shared" si="13"/>
        <v>5.6265151104864506E-05</v>
      </c>
      <c r="U23" s="60">
        <f t="shared" si="13"/>
        <v>2.6000354221226456E-05</v>
      </c>
      <c r="V23" s="60">
        <f t="shared" si="13"/>
        <v>5.628883462565789E-05</v>
      </c>
      <c r="W23" s="60">
        <f t="shared" si="13"/>
        <v>7.63792878546235E-06</v>
      </c>
      <c r="X23" s="60">
        <f t="shared" si="13"/>
        <v>-4.148873163869158E-09</v>
      </c>
      <c r="Y23" s="60">
        <f t="shared" si="13"/>
        <v>1.5139313503405033E-06</v>
      </c>
      <c r="Z23" s="60">
        <f t="shared" si="13"/>
        <v>8.013832451174937E-06</v>
      </c>
      <c r="AA23" s="60">
        <f t="shared" si="13"/>
        <v>4.689636795232256E-07</v>
      </c>
      <c r="AB23" s="60">
        <f t="shared" si="13"/>
        <v>0.002409024528663117</v>
      </c>
    </row>
    <row r="24" spans="1:28" ht="12.75">
      <c r="A24" s="12" t="s">
        <v>74</v>
      </c>
      <c r="B24" s="1">
        <f>'DATOS MENSUALES'!E558</f>
        <v>0.0097966821</v>
      </c>
      <c r="C24" s="1">
        <f>'DATOS MENSUALES'!E559</f>
        <v>0.01914036597</v>
      </c>
      <c r="D24" s="1">
        <f>'DATOS MENSUALES'!E560</f>
        <v>0.01065319263</v>
      </c>
      <c r="E24" s="1">
        <f>'DATOS MENSUALES'!E561</f>
        <v>0.02647632636</v>
      </c>
      <c r="F24" s="1">
        <f>'DATOS MENSUALES'!E562</f>
        <v>0.06477689001</v>
      </c>
      <c r="G24" s="1">
        <f>'DATOS MENSUALES'!E563</f>
        <v>0.08770227975</v>
      </c>
      <c r="H24" s="1">
        <f>'DATOS MENSUALES'!E564</f>
        <v>0.05353522438</v>
      </c>
      <c r="I24" s="1">
        <f>'DATOS MENSUALES'!E565</f>
        <v>0.03389366704</v>
      </c>
      <c r="J24" s="1">
        <f>'DATOS MENSUALES'!E566</f>
        <v>0.0256346944</v>
      </c>
      <c r="K24" s="1">
        <f>'DATOS MENSUALES'!E567</f>
        <v>0.01832053977</v>
      </c>
      <c r="L24" s="1">
        <f>'DATOS MENSUALES'!E568</f>
        <v>0.03317898396</v>
      </c>
      <c r="M24" s="1">
        <f>'DATOS MENSUALES'!E569</f>
        <v>0.01610696772</v>
      </c>
      <c r="N24" s="1">
        <f t="shared" si="11"/>
        <v>0.39921581409</v>
      </c>
      <c r="O24" s="10"/>
      <c r="P24" s="60">
        <f t="shared" si="12"/>
        <v>-6.534771082192742E-07</v>
      </c>
      <c r="Q24" s="60">
        <f t="shared" si="13"/>
        <v>-2.6329008554049998E-08</v>
      </c>
      <c r="R24" s="60">
        <f t="shared" si="13"/>
        <v>-2.921680934873582E-05</v>
      </c>
      <c r="S24" s="60">
        <f t="shared" si="13"/>
        <v>-5.946769337130089E-05</v>
      </c>
      <c r="T24" s="60">
        <f t="shared" si="13"/>
        <v>2.009304913599352E-06</v>
      </c>
      <c r="U24" s="60">
        <f t="shared" si="13"/>
        <v>4.992271642097175E-05</v>
      </c>
      <c r="V24" s="60">
        <f t="shared" si="13"/>
        <v>2.8441674578425706E-07</v>
      </c>
      <c r="W24" s="60">
        <f t="shared" si="13"/>
        <v>-1.4789831086431113E-07</v>
      </c>
      <c r="X24" s="60">
        <f t="shared" si="13"/>
        <v>-1.7365224682844507E-07</v>
      </c>
      <c r="Y24" s="60">
        <f t="shared" si="13"/>
        <v>-1.921018365387051E-06</v>
      </c>
      <c r="Z24" s="60">
        <f t="shared" si="13"/>
        <v>2.669519229286297E-08</v>
      </c>
      <c r="AA24" s="60">
        <f t="shared" si="13"/>
        <v>-9.636101557109252E-07</v>
      </c>
      <c r="AB24" s="60">
        <f t="shared" si="13"/>
        <v>-0.00017239505129879352</v>
      </c>
    </row>
    <row r="25" spans="1:28" ht="12.75">
      <c r="A25" s="12" t="s">
        <v>75</v>
      </c>
      <c r="B25" s="1">
        <f>'DATOS MENSUALES'!E570</f>
        <v>0.00692424429</v>
      </c>
      <c r="C25" s="1">
        <f>'DATOS MENSUALES'!E571</f>
        <v>0.01240267469</v>
      </c>
      <c r="D25" s="1">
        <f>'DATOS MENSUALES'!E572</f>
        <v>0.0185810247</v>
      </c>
      <c r="E25" s="1">
        <f>'DATOS MENSUALES'!E573</f>
        <v>0.0405636415</v>
      </c>
      <c r="F25" s="1">
        <f>'DATOS MENSUALES'!E574</f>
        <v>0.08942637888</v>
      </c>
      <c r="G25" s="1">
        <f>'DATOS MENSUALES'!E575</f>
        <v>0.0419897076</v>
      </c>
      <c r="H25" s="1">
        <f>'DATOS MENSUALES'!E576</f>
        <v>0.05723596624</v>
      </c>
      <c r="I25" s="1">
        <f>'DATOS MENSUALES'!E577</f>
        <v>0.06239711016</v>
      </c>
      <c r="J25" s="1">
        <f>'DATOS MENSUALES'!E578</f>
        <v>0.03228667758</v>
      </c>
      <c r="K25" s="1">
        <f>'DATOS MENSUALES'!E579</f>
        <v>0.06000905632</v>
      </c>
      <c r="L25" s="1">
        <f>'DATOS MENSUALES'!E580</f>
        <v>0.02495049568</v>
      </c>
      <c r="M25" s="1">
        <f>'DATOS MENSUALES'!E581</f>
        <v>0.0245108688</v>
      </c>
      <c r="N25" s="1">
        <f t="shared" si="11"/>
        <v>0.47127784644</v>
      </c>
      <c r="O25" s="10"/>
      <c r="P25" s="60">
        <f t="shared" si="12"/>
        <v>-1.5408979655765413E-06</v>
      </c>
      <c r="Q25" s="60">
        <f t="shared" si="13"/>
        <v>-9.162429937966129E-07</v>
      </c>
      <c r="R25" s="60">
        <f t="shared" si="13"/>
        <v>-1.1964537592568432E-05</v>
      </c>
      <c r="S25" s="60">
        <f t="shared" si="13"/>
        <v>-1.5522557998554827E-05</v>
      </c>
      <c r="T25" s="60">
        <f t="shared" si="13"/>
        <v>5.176253539207458E-05</v>
      </c>
      <c r="U25" s="60">
        <f t="shared" si="13"/>
        <v>-7.028912974188908E-07</v>
      </c>
      <c r="V25" s="60">
        <f t="shared" si="13"/>
        <v>1.085452880702772E-06</v>
      </c>
      <c r="W25" s="60">
        <f t="shared" si="13"/>
        <v>1.2511537678311179E-05</v>
      </c>
      <c r="X25" s="60">
        <f t="shared" si="13"/>
        <v>1.2351504707635225E-09</v>
      </c>
      <c r="Y25" s="60">
        <f t="shared" si="13"/>
        <v>2.5044174416715997E-05</v>
      </c>
      <c r="Z25" s="60">
        <f t="shared" si="13"/>
        <v>-1.4386301425890718E-07</v>
      </c>
      <c r="AA25" s="60">
        <f t="shared" si="13"/>
        <v>-3.1979483123951067E-09</v>
      </c>
      <c r="AB25" s="60">
        <f t="shared" si="13"/>
        <v>4.416198681924785E-06</v>
      </c>
    </row>
    <row r="26" spans="1:28" ht="12.75">
      <c r="A26" s="12" t="s">
        <v>76</v>
      </c>
      <c r="B26" s="1">
        <f>'DATOS MENSUALES'!E582</f>
        <v>0.007928739</v>
      </c>
      <c r="C26" s="1">
        <f>'DATOS MENSUALES'!E583</f>
        <v>0.0105903226</v>
      </c>
      <c r="D26" s="1">
        <f>'DATOS MENSUALES'!E584</f>
        <v>0.02433384385</v>
      </c>
      <c r="E26" s="1">
        <f>'DATOS MENSUALES'!E585</f>
        <v>0.0109725684</v>
      </c>
      <c r="F26" s="1">
        <f>'DATOS MENSUALES'!E586</f>
        <v>0.0139915182</v>
      </c>
      <c r="G26" s="1">
        <f>'DATOS MENSUALES'!E587</f>
        <v>0.01600000024</v>
      </c>
      <c r="H26" s="1">
        <f>'DATOS MENSUALES'!E588</f>
        <v>0.02999206855</v>
      </c>
      <c r="I26" s="1">
        <f>'DATOS MENSUALES'!E589</f>
        <v>0.01395795984</v>
      </c>
      <c r="J26" s="1">
        <f>'DATOS MENSUALES'!E590</f>
        <v>0.03704133888</v>
      </c>
      <c r="K26" s="1">
        <f>'DATOS MENSUALES'!E591</f>
        <v>0.01720704755</v>
      </c>
      <c r="L26" s="1">
        <f>'DATOS MENSUALES'!E592</f>
        <v>0.0245099088</v>
      </c>
      <c r="M26" s="1">
        <f>'DATOS MENSUALES'!E593</f>
        <v>0.00640722236</v>
      </c>
      <c r="N26" s="1">
        <f t="shared" si="11"/>
        <v>0.21293253827</v>
      </c>
      <c r="O26" s="10"/>
      <c r="P26" s="60">
        <f t="shared" si="12"/>
        <v>-1.1728238015038434E-06</v>
      </c>
      <c r="Q26" s="60">
        <f t="shared" si="13"/>
        <v>-1.5308085852931337E-06</v>
      </c>
      <c r="R26" s="60">
        <f t="shared" si="13"/>
        <v>-5.016801107688007E-06</v>
      </c>
      <c r="S26" s="60">
        <f t="shared" si="13"/>
        <v>-0.00016220245709791103</v>
      </c>
      <c r="T26" s="60">
        <f t="shared" si="13"/>
        <v>-5.559710912628143E-05</v>
      </c>
      <c r="U26" s="60">
        <f t="shared" si="13"/>
        <v>-4.243899713851265E-05</v>
      </c>
      <c r="V26" s="60">
        <f t="shared" si="13"/>
        <v>-4.884275039128822E-06</v>
      </c>
      <c r="W26" s="60">
        <f t="shared" si="13"/>
        <v>-1.60489040945893E-05</v>
      </c>
      <c r="X26" s="60">
        <f t="shared" si="13"/>
        <v>1.979102596867543E-07</v>
      </c>
      <c r="Y26" s="60">
        <f t="shared" si="13"/>
        <v>-2.484851313357789E-06</v>
      </c>
      <c r="Z26" s="60">
        <f t="shared" si="13"/>
        <v>-1.832898354039865E-07</v>
      </c>
      <c r="AA26" s="60">
        <f t="shared" si="13"/>
        <v>-7.502995706401283E-06</v>
      </c>
      <c r="AB26" s="60">
        <f t="shared" si="13"/>
        <v>-0.01416173808901351</v>
      </c>
    </row>
    <row r="27" spans="1:28" ht="12.75">
      <c r="A27" s="12" t="s">
        <v>77</v>
      </c>
      <c r="B27" s="1">
        <f>'DATOS MENSUALES'!E594</f>
        <v>0.020082694</v>
      </c>
      <c r="C27" s="1">
        <f>'DATOS MENSUALES'!E595</f>
        <v>0.00457540125</v>
      </c>
      <c r="D27" s="1">
        <f>'DATOS MENSUALES'!E596</f>
        <v>0.05955376519</v>
      </c>
      <c r="E27" s="1">
        <f>'DATOS MENSUALES'!E597</f>
        <v>0.04844768139</v>
      </c>
      <c r="F27" s="1">
        <f>'DATOS MENSUALES'!E598</f>
        <v>0.06361195456</v>
      </c>
      <c r="G27" s="1">
        <f>'DATOS MENSUALES'!E599</f>
        <v>0.04100622624</v>
      </c>
      <c r="H27" s="1">
        <f>'DATOS MENSUALES'!E600</f>
        <v>0.01836422637</v>
      </c>
      <c r="I27" s="1">
        <f>'DATOS MENSUALES'!E601</f>
        <v>0.01834942854</v>
      </c>
      <c r="J27" s="1">
        <f>'DATOS MENSUALES'!E602</f>
        <v>0.01101295734</v>
      </c>
      <c r="K27" s="1">
        <f>'DATOS MENSUALES'!E603</f>
        <v>0.01603498545</v>
      </c>
      <c r="L27" s="1">
        <f>'DATOS MENSUALES'!E604</f>
        <v>0.00949438282</v>
      </c>
      <c r="M27" s="1">
        <f>'DATOS MENSUALES'!E605</f>
        <v>0.00825259449</v>
      </c>
      <c r="N27" s="1">
        <f t="shared" si="11"/>
        <v>0.31878629764</v>
      </c>
      <c r="O27" s="10"/>
      <c r="P27" s="60">
        <f t="shared" si="12"/>
        <v>4.159315731414286E-09</v>
      </c>
      <c r="Q27" s="60">
        <f t="shared" si="13"/>
        <v>-5.39612085627046E-06</v>
      </c>
      <c r="R27" s="60">
        <f t="shared" si="13"/>
        <v>5.930753660207479E-06</v>
      </c>
      <c r="S27" s="60">
        <f t="shared" si="13"/>
        <v>-4.966255608210691E-06</v>
      </c>
      <c r="T27" s="60">
        <f t="shared" si="13"/>
        <v>1.502612360843241E-06</v>
      </c>
      <c r="U27" s="60">
        <f t="shared" si="13"/>
        <v>-9.62887612682431E-07</v>
      </c>
      <c r="V27" s="60">
        <f t="shared" si="13"/>
        <v>-2.3380520279201167E-05</v>
      </c>
      <c r="W27" s="60">
        <f t="shared" si="13"/>
        <v>-9.04128953582953E-06</v>
      </c>
      <c r="X27" s="60">
        <f t="shared" si="13"/>
        <v>-8.243369637799272E-06</v>
      </c>
      <c r="Y27" s="60">
        <f t="shared" si="13"/>
        <v>-3.1873493174914553E-06</v>
      </c>
      <c r="Z27" s="60">
        <f t="shared" si="13"/>
        <v>-8.864516103635606E-06</v>
      </c>
      <c r="AA27" s="60">
        <f t="shared" si="13"/>
        <v>-5.5749594474788785E-06</v>
      </c>
      <c r="AB27" s="60">
        <f t="shared" si="13"/>
        <v>-0.002520177597268085</v>
      </c>
    </row>
    <row r="28" spans="1:28" ht="12.75">
      <c r="A28" s="12" t="s">
        <v>78</v>
      </c>
      <c r="B28" s="1">
        <f>'DATOS MENSUALES'!E606</f>
        <v>0.00334543585</v>
      </c>
      <c r="C28" s="1">
        <f>'DATOS MENSUALES'!E607</f>
        <v>0.00637265488</v>
      </c>
      <c r="D28" s="1">
        <f>'DATOS MENSUALES'!E608</f>
        <v>0.0219913785</v>
      </c>
      <c r="E28" s="1">
        <f>'DATOS MENSUALES'!E609</f>
        <v>0.02598674232</v>
      </c>
      <c r="F28" s="1">
        <f>'DATOS MENSUALES'!E610</f>
        <v>0.0529910927</v>
      </c>
      <c r="G28" s="1">
        <f>'DATOS MENSUALES'!E611</f>
        <v>0.0930142548</v>
      </c>
      <c r="H28" s="1">
        <f>'DATOS MENSUALES'!E612</f>
        <v>0.10798478544</v>
      </c>
      <c r="I28" s="1">
        <f>'DATOS MENSUALES'!E613</f>
        <v>0.0789708634</v>
      </c>
      <c r="J28" s="1">
        <f>'DATOS MENSUALES'!E614</f>
        <v>0.0489935988</v>
      </c>
      <c r="K28" s="1">
        <f>'DATOS MENSUALES'!E615</f>
        <v>0.03099242081</v>
      </c>
      <c r="L28" s="1">
        <f>'DATOS MENSUALES'!E616</f>
        <v>0.02300987539</v>
      </c>
      <c r="M28" s="1">
        <f>'DATOS MENSUALES'!E617</f>
        <v>0.02001867272</v>
      </c>
      <c r="N28" s="1">
        <f t="shared" si="11"/>
        <v>0.5136717756099999</v>
      </c>
      <c r="O28" s="10"/>
      <c r="P28" s="60">
        <f t="shared" si="12"/>
        <v>-3.4628644672356855E-06</v>
      </c>
      <c r="Q28" s="60">
        <f t="shared" si="13"/>
        <v>-3.901517742691723E-06</v>
      </c>
      <c r="R28" s="60">
        <f t="shared" si="13"/>
        <v>-7.37087961221089E-06</v>
      </c>
      <c r="S28" s="60">
        <f t="shared" si="13"/>
        <v>-6.173358180237108E-05</v>
      </c>
      <c r="T28" s="60">
        <f t="shared" si="13"/>
        <v>5.778473062535695E-10</v>
      </c>
      <c r="U28" s="60">
        <f t="shared" si="13"/>
        <v>7.479566079714639E-05</v>
      </c>
      <c r="V28" s="60">
        <f t="shared" si="13"/>
        <v>0.00022727039098554067</v>
      </c>
      <c r="W28" s="60">
        <f t="shared" si="13"/>
        <v>6.299175247147744E-05</v>
      </c>
      <c r="X28" s="60">
        <f t="shared" si="13"/>
        <v>5.620626305755349E-06</v>
      </c>
      <c r="Y28" s="60">
        <f t="shared" si="13"/>
        <v>1.3954696679875476E-11</v>
      </c>
      <c r="Z28" s="60">
        <f t="shared" si="13"/>
        <v>-3.70214361843441E-07</v>
      </c>
      <c r="AA28" s="60">
        <f t="shared" si="13"/>
        <v>-2.12294708211218E-07</v>
      </c>
      <c r="AB28" s="60">
        <f t="shared" si="13"/>
        <v>0.000203302024776349</v>
      </c>
    </row>
    <row r="29" spans="1:28" ht="12.75">
      <c r="A29" s="12" t="s">
        <v>79</v>
      </c>
      <c r="B29" s="1">
        <f>'DATOS MENSUALES'!E618</f>
        <v>0.0059252226</v>
      </c>
      <c r="C29" s="1">
        <f>'DATOS MENSUALES'!E619</f>
        <v>0.005785572</v>
      </c>
      <c r="D29" s="1">
        <f>'DATOS MENSUALES'!E620</f>
        <v>0.01824133437</v>
      </c>
      <c r="E29" s="1">
        <f>'DATOS MENSUALES'!E621</f>
        <v>0.01390895975</v>
      </c>
      <c r="F29" s="1">
        <f>'DATOS MENSUALES'!E622</f>
        <v>0.00919921875</v>
      </c>
      <c r="G29" s="1">
        <f>'DATOS MENSUALES'!E623</f>
        <v>0.00885518608</v>
      </c>
      <c r="H29" s="1">
        <f>'DATOS MENSUALES'!E624</f>
        <v>0.00958870336</v>
      </c>
      <c r="I29" s="1">
        <f>'DATOS MENSUALES'!E625</f>
        <v>0.00420147456</v>
      </c>
      <c r="J29" s="1">
        <f>'DATOS MENSUALES'!E626</f>
        <v>0.00761437392</v>
      </c>
      <c r="K29" s="1">
        <f>'DATOS MENSUALES'!E627</f>
        <v>0.01078476072</v>
      </c>
      <c r="L29" s="1">
        <f>'DATOS MENSUALES'!E628</f>
        <v>0.0061580673</v>
      </c>
      <c r="M29" s="1">
        <f>'DATOS MENSUALES'!E629</f>
        <v>0.0092485552</v>
      </c>
      <c r="N29" s="1">
        <f t="shared" si="11"/>
        <v>0.10951142861</v>
      </c>
      <c r="O29" s="10"/>
      <c r="P29" s="60">
        <f t="shared" si="12"/>
        <v>-1.976311125694479E-06</v>
      </c>
      <c r="Q29" s="60">
        <f t="shared" si="13"/>
        <v>-4.35449008145958E-06</v>
      </c>
      <c r="R29" s="60">
        <f t="shared" si="13"/>
        <v>-1.250558570698884E-05</v>
      </c>
      <c r="S29" s="60">
        <f t="shared" si="13"/>
        <v>-0.0001373875063226564</v>
      </c>
      <c r="T29" s="60">
        <f t="shared" si="13"/>
        <v>-7.927952342500169E-05</v>
      </c>
      <c r="U29" s="60">
        <f t="shared" si="13"/>
        <v>-7.422445578167689E-05</v>
      </c>
      <c r="V29" s="60">
        <f t="shared" si="13"/>
        <v>-5.21885444500802E-05</v>
      </c>
      <c r="W29" s="60">
        <f t="shared" si="13"/>
        <v>-4.280357273534096E-05</v>
      </c>
      <c r="X29" s="60">
        <f t="shared" si="13"/>
        <v>-1.314320164314663E-05</v>
      </c>
      <c r="Y29" s="60">
        <f t="shared" si="13"/>
        <v>-7.960353013608849E-06</v>
      </c>
      <c r="Z29" s="60">
        <f t="shared" si="13"/>
        <v>-1.3879800465680085E-05</v>
      </c>
      <c r="AA29" s="60">
        <f t="shared" si="13"/>
        <v>-4.687321398680601E-06</v>
      </c>
      <c r="AB29" s="60">
        <f t="shared" si="13"/>
        <v>-0.04119227328752989</v>
      </c>
    </row>
    <row r="30" spans="1:28" ht="12.75">
      <c r="A30" s="12" t="s">
        <v>80</v>
      </c>
      <c r="B30" s="1">
        <f>'DATOS MENSUALES'!E630</f>
        <v>0.01082651346</v>
      </c>
      <c r="C30" s="1">
        <f>'DATOS MENSUALES'!E631</f>
        <v>0.05367679488</v>
      </c>
      <c r="D30" s="1">
        <f>'DATOS MENSUALES'!E632</f>
        <v>0.032942693</v>
      </c>
      <c r="E30" s="1">
        <f>'DATOS MENSUALES'!E633</f>
        <v>0.03745473182</v>
      </c>
      <c r="F30" s="1">
        <f>'DATOS MENSUALES'!E634</f>
        <v>0.02220833388</v>
      </c>
      <c r="G30" s="1">
        <f>'DATOS MENSUALES'!E635</f>
        <v>0.01911858394</v>
      </c>
      <c r="H30" s="1">
        <f>'DATOS MENSUALES'!E636</f>
        <v>0.02100000261</v>
      </c>
      <c r="I30" s="1">
        <f>'DATOS MENSUALES'!E637</f>
        <v>0.0400061599</v>
      </c>
      <c r="J30" s="1">
        <f>'DATOS MENSUALES'!E638</f>
        <v>0.02078071908</v>
      </c>
      <c r="K30" s="1">
        <f>'DATOS MENSUALES'!E639</f>
        <v>0.0233477124</v>
      </c>
      <c r="L30" s="1">
        <f>'DATOS MENSUALES'!E640</f>
        <v>0.021752838</v>
      </c>
      <c r="M30" s="1">
        <f>'DATOS MENSUALES'!E641</f>
        <v>0.02345413386</v>
      </c>
      <c r="N30" s="1">
        <f t="shared" si="11"/>
        <v>0.32656921683</v>
      </c>
      <c r="O30" s="10"/>
      <c r="P30" s="60">
        <f t="shared" si="12"/>
        <v>-4.47342295509252E-07</v>
      </c>
      <c r="Q30" s="60">
        <f t="shared" si="13"/>
        <v>3.1439270510285594E-05</v>
      </c>
      <c r="R30" s="60">
        <f t="shared" si="13"/>
        <v>-6.163041536664559E-07</v>
      </c>
      <c r="S30" s="60">
        <f t="shared" si="13"/>
        <v>-2.2079616961443844E-05</v>
      </c>
      <c r="T30" s="60">
        <f t="shared" si="13"/>
        <v>-2.6864785598364968E-05</v>
      </c>
      <c r="U30" s="60">
        <f t="shared" si="13"/>
        <v>-3.204341305645789E-05</v>
      </c>
      <c r="V30" s="60">
        <f t="shared" si="13"/>
        <v>-1.749271966817687E-05</v>
      </c>
      <c r="W30" s="60">
        <f t="shared" si="13"/>
        <v>5.597454135091221E-10</v>
      </c>
      <c r="X30" s="60">
        <f t="shared" si="13"/>
        <v>-1.1356136258469721E-06</v>
      </c>
      <c r="Y30" s="60">
        <f t="shared" si="13"/>
        <v>-4.058739817341316E-07</v>
      </c>
      <c r="Z30" s="60">
        <f t="shared" si="13"/>
        <v>-6.006727669707639E-07</v>
      </c>
      <c r="AA30" s="60">
        <f t="shared" si="13"/>
        <v>-1.619490177526455E-08</v>
      </c>
      <c r="AB30" s="60">
        <f t="shared" si="13"/>
        <v>-0.002112036872487687</v>
      </c>
    </row>
    <row r="31" spans="1:28" ht="12.75">
      <c r="A31" s="12" t="s">
        <v>81</v>
      </c>
      <c r="B31" s="1">
        <f>'DATOS MENSUALES'!E642</f>
        <v>0.01922703584</v>
      </c>
      <c r="C31" s="1">
        <f>'DATOS MENSUALES'!E643</f>
        <v>0.02877637248</v>
      </c>
      <c r="D31" s="1">
        <f>'DATOS MENSUALES'!E644</f>
        <v>0.0319999988</v>
      </c>
      <c r="E31" s="1">
        <f>'DATOS MENSUALES'!E645</f>
        <v>0.05491755942</v>
      </c>
      <c r="F31" s="1">
        <f>'DATOS MENSUALES'!E646</f>
        <v>0.03700707916</v>
      </c>
      <c r="G31" s="1">
        <f>'DATOS MENSUALES'!E647</f>
        <v>0.06521593533</v>
      </c>
      <c r="H31" s="1">
        <f>'DATOS MENSUALES'!E648</f>
        <v>0.03970834125</v>
      </c>
      <c r="I31" s="1">
        <f>'DATOS MENSUALES'!E649</f>
        <v>0.01853025076</v>
      </c>
      <c r="J31" s="1">
        <f>'DATOS MENSUALES'!E650</f>
        <v>0.025212362</v>
      </c>
      <c r="K31" s="1">
        <f>'DATOS MENSUALES'!E651</f>
        <v>0.0261356833</v>
      </c>
      <c r="L31" s="1">
        <f>'DATOS MENSUALES'!E652</f>
        <v>0.03028037292</v>
      </c>
      <c r="M31" s="1">
        <f>'DATOS MENSUALES'!E653</f>
        <v>0.01792307764</v>
      </c>
      <c r="N31" s="1">
        <f t="shared" si="11"/>
        <v>0.3949340689</v>
      </c>
      <c r="O31" s="10"/>
      <c r="P31" s="60">
        <f t="shared" si="12"/>
        <v>4.2618250578777043E-10</v>
      </c>
      <c r="Q31" s="60">
        <f t="shared" si="13"/>
        <v>2.955502746067213E-07</v>
      </c>
      <c r="R31" s="60">
        <f t="shared" si="13"/>
        <v>-8.446418582445248E-07</v>
      </c>
      <c r="S31" s="60">
        <f t="shared" si="13"/>
        <v>-1.188094730469227E-06</v>
      </c>
      <c r="T31" s="60">
        <f t="shared" si="13"/>
        <v>-3.4780174870669643E-06</v>
      </c>
      <c r="U31" s="60">
        <f t="shared" si="13"/>
        <v>2.9457185735952604E-06</v>
      </c>
      <c r="V31" s="60">
        <f t="shared" si="13"/>
        <v>-3.811618752662281E-07</v>
      </c>
      <c r="W31" s="60">
        <f t="shared" si="13"/>
        <v>-8.807898087340302E-06</v>
      </c>
      <c r="X31" s="60">
        <f t="shared" si="13"/>
        <v>-2.161491698226977E-07</v>
      </c>
      <c r="Y31" s="60">
        <f t="shared" si="13"/>
        <v>-9.835416439337939E-08</v>
      </c>
      <c r="Z31" s="60">
        <f t="shared" si="13"/>
        <v>7.303868383511087E-13</v>
      </c>
      <c r="AA31" s="60">
        <f t="shared" si="13"/>
        <v>-5.238188330718911E-07</v>
      </c>
      <c r="AB31" s="60">
        <f t="shared" si="13"/>
        <v>-0.00021532320011605853</v>
      </c>
    </row>
    <row r="32" spans="1:28" ht="12.75">
      <c r="A32" s="12" t="s">
        <v>82</v>
      </c>
      <c r="B32" s="1">
        <f>'DATOS MENSUALES'!E654</f>
        <v>0.004627124</v>
      </c>
      <c r="C32" s="1">
        <f>'DATOS MENSUALES'!E655</f>
        <v>0.01069364862</v>
      </c>
      <c r="D32" s="1">
        <f>'DATOS MENSUALES'!E656</f>
        <v>0.0119372373</v>
      </c>
      <c r="E32" s="1">
        <f>'DATOS MENSUALES'!E657</f>
        <v>0.02337568494</v>
      </c>
      <c r="F32" s="1">
        <f>'DATOS MENSUALES'!E658</f>
        <v>0.03192261884</v>
      </c>
      <c r="G32" s="1">
        <f>'DATOS MENSUALES'!E659</f>
        <v>0.03987218172</v>
      </c>
      <c r="H32" s="1">
        <f>'DATOS MENSUALES'!E660</f>
        <v>0.01799700973</v>
      </c>
      <c r="I32" s="1">
        <f>'DATOS MENSUALES'!E661</f>
        <v>0.01745185302</v>
      </c>
      <c r="J32" s="1">
        <f>'DATOS MENSUALES'!E662</f>
        <v>0.01524609854</v>
      </c>
      <c r="K32" s="1">
        <f>'DATOS MENSUALES'!E663</f>
        <v>0.02568127198</v>
      </c>
      <c r="L32" s="1">
        <f>'DATOS MENSUALES'!E664</f>
        <v>0.02552083415</v>
      </c>
      <c r="M32" s="1">
        <f>'DATOS MENSUALES'!E665</f>
        <v>0.0110130108</v>
      </c>
      <c r="N32" s="1">
        <f t="shared" si="11"/>
        <v>0.23533857364</v>
      </c>
      <c r="O32" s="10"/>
      <c r="P32" s="60">
        <f t="shared" si="12"/>
        <v>-2.6552272148751255E-06</v>
      </c>
      <c r="Q32" s="60">
        <f t="shared" si="13"/>
        <v>-1.490003704874553E-06</v>
      </c>
      <c r="R32" s="60">
        <f t="shared" si="13"/>
        <v>-2.5712856611426957E-05</v>
      </c>
      <c r="S32" s="60">
        <f t="shared" si="13"/>
        <v>-7.479513753943506E-05</v>
      </c>
      <c r="T32" s="60">
        <f t="shared" si="13"/>
        <v>-8.286004309010773E-06</v>
      </c>
      <c r="U32" s="60">
        <f t="shared" si="13"/>
        <v>-1.3341874452239421E-06</v>
      </c>
      <c r="V32" s="60">
        <f t="shared" si="13"/>
        <v>-2.4292905813751376E-05</v>
      </c>
      <c r="W32" s="60">
        <f t="shared" si="13"/>
        <v>-1.0260999261214947E-05</v>
      </c>
      <c r="X32" s="60">
        <f t="shared" si="13"/>
        <v>-4.0712010731425515E-06</v>
      </c>
      <c r="Y32" s="60">
        <f t="shared" si="13"/>
        <v>-1.3035429446666392E-07</v>
      </c>
      <c r="Z32" s="60">
        <f t="shared" si="13"/>
        <v>-1.0181365836909335E-07</v>
      </c>
      <c r="AA32" s="60">
        <f t="shared" si="13"/>
        <v>-3.3555674428715714E-06</v>
      </c>
      <c r="AB32" s="60">
        <f t="shared" si="13"/>
        <v>-0.010580301175975955</v>
      </c>
    </row>
    <row r="33" spans="1:28" ht="12.75">
      <c r="A33" s="12" t="s">
        <v>83</v>
      </c>
      <c r="B33" s="1">
        <f>'DATOS MENSUALES'!E666</f>
        <v>0.014972478</v>
      </c>
      <c r="C33" s="1">
        <f>'DATOS MENSUALES'!E667</f>
        <v>0.00524654334</v>
      </c>
      <c r="D33" s="1">
        <f>'DATOS MENSUALES'!E668</f>
        <v>0.0243391897</v>
      </c>
      <c r="E33" s="1">
        <f>'DATOS MENSUALES'!E669</f>
        <v>0.06261011694</v>
      </c>
      <c r="F33" s="1">
        <f>'DATOS MENSUALES'!E670</f>
        <v>0.07372438398</v>
      </c>
      <c r="G33" s="1">
        <f>'DATOS MENSUALES'!E671</f>
        <v>0.05594262376</v>
      </c>
      <c r="H33" s="1">
        <f>'DATOS MENSUALES'!E672</f>
        <v>0.09876101455</v>
      </c>
      <c r="I33" s="1">
        <f>'DATOS MENSUALES'!E673</f>
        <v>0.056171325</v>
      </c>
      <c r="J33" s="1">
        <f>'DATOS MENSUALES'!E674</f>
        <v>0.03198025575</v>
      </c>
      <c r="K33" s="1">
        <f>'DATOS MENSUALES'!E675</f>
        <v>0.0243865526</v>
      </c>
      <c r="L33" s="1">
        <f>'DATOS MENSUALES'!E676</f>
        <v>0.02490309954</v>
      </c>
      <c r="M33" s="1">
        <f>'DATOS MENSUALES'!E677</f>
        <v>0.0261043119</v>
      </c>
      <c r="N33" s="1">
        <f t="shared" si="11"/>
        <v>0.49914189506</v>
      </c>
      <c r="O33" s="10"/>
      <c r="P33" s="60">
        <f t="shared" si="12"/>
        <v>-4.294905278220681E-08</v>
      </c>
      <c r="Q33" s="60">
        <f t="shared" si="13"/>
        <v>-4.800093076611524E-06</v>
      </c>
      <c r="R33" s="60">
        <f t="shared" si="13"/>
        <v>-5.012102668051995E-06</v>
      </c>
      <c r="S33" s="60">
        <f t="shared" si="13"/>
        <v>-2.4357954712428864E-08</v>
      </c>
      <c r="T33" s="60">
        <f t="shared" si="13"/>
        <v>1.0030479420313694E-05</v>
      </c>
      <c r="U33" s="60">
        <f t="shared" si="13"/>
        <v>1.2968239396636777E-07</v>
      </c>
      <c r="V33" s="60">
        <f t="shared" si="13"/>
        <v>0.00013900907701220209</v>
      </c>
      <c r="W33" s="60">
        <f t="shared" si="13"/>
        <v>4.903726542194954E-06</v>
      </c>
      <c r="X33" s="60">
        <f t="shared" si="13"/>
        <v>4.5035848178271203E-10</v>
      </c>
      <c r="Y33" s="60">
        <f t="shared" si="13"/>
        <v>-2.5788056141220975E-07</v>
      </c>
      <c r="Z33" s="60">
        <f t="shared" si="13"/>
        <v>-1.4780231767894537E-07</v>
      </c>
      <c r="AA33" s="60">
        <f t="shared" si="13"/>
        <v>1.7342934242387663E-12</v>
      </c>
      <c r="AB33" s="60">
        <f t="shared" si="13"/>
        <v>8.676508553020014E-05</v>
      </c>
    </row>
    <row r="34" spans="1:28" s="24" customFormat="1" ht="12.75">
      <c r="A34" s="21" t="s">
        <v>84</v>
      </c>
      <c r="B34" s="22">
        <f>'DATOS MENSUALES'!E678</f>
        <v>0.02018823664</v>
      </c>
      <c r="C34" s="22">
        <f>'DATOS MENSUALES'!E679</f>
        <v>0.00969815379</v>
      </c>
      <c r="D34" s="22">
        <f>'DATOS MENSUALES'!E680</f>
        <v>0.04019949424</v>
      </c>
      <c r="E34" s="22">
        <f>'DATOS MENSUALES'!E681</f>
        <v>0.13363581</v>
      </c>
      <c r="F34" s="22">
        <f>'DATOS MENSUALES'!E682</f>
        <v>0.06652351018</v>
      </c>
      <c r="G34" s="22">
        <f>'DATOS MENSUALES'!E683</f>
        <v>0.04227277676</v>
      </c>
      <c r="H34" s="22">
        <f>'DATOS MENSUALES'!E684</f>
        <v>0.01919557668</v>
      </c>
      <c r="I34" s="22">
        <f>'DATOS MENSUALES'!E685</f>
        <v>0.01450927756</v>
      </c>
      <c r="J34" s="22">
        <f>'DATOS MENSUALES'!E686</f>
        <v>0.02709605022</v>
      </c>
      <c r="K34" s="22">
        <f>'DATOS MENSUALES'!E687</f>
        <v>0.01577824579</v>
      </c>
      <c r="L34" s="22">
        <f>'DATOS MENSUALES'!E688</f>
        <v>0.01710375072</v>
      </c>
      <c r="M34" s="22">
        <f>'DATOS MENSUALES'!E689</f>
        <v>0.01756978734</v>
      </c>
      <c r="N34" s="22">
        <f t="shared" si="11"/>
        <v>0.42377066991999995</v>
      </c>
      <c r="O34" s="23"/>
      <c r="P34" s="60">
        <f t="shared" si="12"/>
        <v>5.03313312609719E-09</v>
      </c>
      <c r="Q34" s="60">
        <f aca="true" t="shared" si="14" ref="Q34:Q43">(C34-C$6)^3</f>
        <v>-1.9145467719221398E-06</v>
      </c>
      <c r="R34" s="60">
        <f aca="true" t="shared" si="15" ref="R34:R43">(D34-D$6)^3</f>
        <v>-1.9683549971369886E-09</v>
      </c>
      <c r="S34" s="60">
        <f aca="true" t="shared" si="16" ref="S34:S43">(E34-E$6)^3</f>
        <v>0.0003161959791747362</v>
      </c>
      <c r="T34" s="60">
        <f aca="true" t="shared" si="17" ref="T34:T43">(F34-F$6)^3</f>
        <v>2.9644742773772803E-06</v>
      </c>
      <c r="U34" s="60">
        <f aca="true" t="shared" si="18" ref="U34:U43">(G34-G$6)^3</f>
        <v>-6.378724386955541E-07</v>
      </c>
      <c r="V34" s="60">
        <f aca="true" t="shared" si="19" ref="V34:V43">(H34-H$6)^3</f>
        <v>-2.1399964530241453E-05</v>
      </c>
      <c r="W34" s="60">
        <f aca="true" t="shared" si="20" ref="W34:W43">(I34-I$6)^3</f>
        <v>-1.5019403523333937E-05</v>
      </c>
      <c r="X34" s="60">
        <f aca="true" t="shared" si="21" ref="X34:X43">(J34-J$6)^3</f>
        <v>-6.98170968690195E-08</v>
      </c>
      <c r="Y34" s="60">
        <f aca="true" t="shared" si="22" ref="Y34:Y43">(K34-K$6)^3</f>
        <v>-3.3570909761780424E-06</v>
      </c>
      <c r="Z34" s="60">
        <f aca="true" t="shared" si="23" ref="Z34:Z43">(L34-L$6)^3</f>
        <v>-2.2411814347197324E-06</v>
      </c>
      <c r="AA34" s="60">
        <f aca="true" t="shared" si="24" ref="AA34:AA43">(M34-M$6)^3</f>
        <v>-5.957529716990792E-07</v>
      </c>
      <c r="AB34" s="60">
        <f aca="true" t="shared" si="25" ref="AB34:AB43">(N34-N$6)^3</f>
        <v>-3.0082165726717107E-05</v>
      </c>
    </row>
    <row r="35" spans="1:28" s="24" customFormat="1" ht="12.75">
      <c r="A35" s="21" t="s">
        <v>85</v>
      </c>
      <c r="B35" s="22">
        <f>'DATOS MENSUALES'!E690</f>
        <v>0.00758314062</v>
      </c>
      <c r="C35" s="22">
        <f>'DATOS MENSUALES'!E691</f>
        <v>0.0471989316</v>
      </c>
      <c r="D35" s="22">
        <f>'DATOS MENSUALES'!E692</f>
        <v>0.32098740696</v>
      </c>
      <c r="E35" s="22">
        <f>'DATOS MENSUALES'!E693</f>
        <v>0.23304011675</v>
      </c>
      <c r="F35" s="22">
        <f>'DATOS MENSUALES'!E694</f>
        <v>0.06756267319</v>
      </c>
      <c r="G35" s="22">
        <f>'DATOS MENSUALES'!E695</f>
        <v>0.04004382565</v>
      </c>
      <c r="H35" s="22">
        <f>'DATOS MENSUALES'!E696</f>
        <v>0.02876647878</v>
      </c>
      <c r="I35" s="22">
        <f>'DATOS MENSUALES'!E697</f>
        <v>0.03799910364</v>
      </c>
      <c r="J35" s="22">
        <f>'DATOS MENSUALES'!E698</f>
        <v>0.050902084</v>
      </c>
      <c r="K35" s="22">
        <f>'DATOS MENSUALES'!E699</f>
        <v>0.03285846568</v>
      </c>
      <c r="L35" s="22">
        <f>'DATOS MENSUALES'!E700</f>
        <v>0.02421052742</v>
      </c>
      <c r="M35" s="22">
        <f>'DATOS MENSUALES'!E701</f>
        <v>0.00741164116</v>
      </c>
      <c r="N35" s="22">
        <f t="shared" si="11"/>
        <v>0.8985643954499999</v>
      </c>
      <c r="O35" s="23"/>
      <c r="P35" s="60">
        <f t="shared" si="12"/>
        <v>-1.2919487758959725E-06</v>
      </c>
      <c r="Q35" s="60">
        <f t="shared" si="14"/>
        <v>1.5782323684811822E-05</v>
      </c>
      <c r="R35" s="60">
        <f t="shared" si="15"/>
        <v>0.021842736653662684</v>
      </c>
      <c r="S35" s="60">
        <f t="shared" si="16"/>
        <v>0.004702051024523269</v>
      </c>
      <c r="T35" s="60">
        <f t="shared" si="17"/>
        <v>3.655468410702062E-06</v>
      </c>
      <c r="U35" s="60">
        <f t="shared" si="18"/>
        <v>-1.2727492171856527E-06</v>
      </c>
      <c r="V35" s="60">
        <f t="shared" si="19"/>
        <v>-6.0210124736802355E-06</v>
      </c>
      <c r="W35" s="60">
        <f t="shared" si="20"/>
        <v>-1.6552769552059405E-09</v>
      </c>
      <c r="X35" s="60">
        <f t="shared" si="21"/>
        <v>7.631806942710137E-06</v>
      </c>
      <c r="Y35" s="60">
        <f t="shared" si="22"/>
        <v>9.351240251791288E-09</v>
      </c>
      <c r="Z35" s="60">
        <f t="shared" si="23"/>
        <v>-2.1382449903285194E-07</v>
      </c>
      <c r="AA35" s="60">
        <f t="shared" si="24"/>
        <v>-6.4063825918994484E-06</v>
      </c>
      <c r="AB35" s="60">
        <f t="shared" si="25"/>
        <v>0.0873469819648737</v>
      </c>
    </row>
    <row r="36" spans="1:28" s="24" customFormat="1" ht="12.75">
      <c r="A36" s="21" t="s">
        <v>86</v>
      </c>
      <c r="B36" s="22">
        <f>'DATOS MENSUALES'!E702</f>
        <v>0.01128025409</v>
      </c>
      <c r="C36" s="22">
        <f>'DATOS MENSUALES'!E703</f>
        <v>0.00657168336</v>
      </c>
      <c r="D36" s="22">
        <f>'DATOS MENSUALES'!E704</f>
        <v>0.00443480913</v>
      </c>
      <c r="E36" s="22">
        <f>'DATOS MENSUALES'!E705</f>
        <v>0.00649641655</v>
      </c>
      <c r="F36" s="22">
        <f>'DATOS MENSUALES'!E706</f>
        <v>0.0069177992</v>
      </c>
      <c r="G36" s="22">
        <f>'DATOS MENSUALES'!E707</f>
        <v>0.0126072918</v>
      </c>
      <c r="H36" s="22">
        <f>'DATOS MENSUALES'!E708</f>
        <v>0.01576660822</v>
      </c>
      <c r="I36" s="22">
        <f>'DATOS MENSUALES'!E709</f>
        <v>0.01643413664</v>
      </c>
      <c r="J36" s="22">
        <f>'DATOS MENSUALES'!E710</f>
        <v>0.02324053312</v>
      </c>
      <c r="K36" s="22">
        <f>'DATOS MENSUALES'!E711</f>
        <v>0.01855048026</v>
      </c>
      <c r="L36" s="22">
        <f>'DATOS MENSUALES'!E712</f>
        <v>0.02648381792</v>
      </c>
      <c r="M36" s="22">
        <f>'DATOS MENSUALES'!E713</f>
        <v>0.0105223159</v>
      </c>
      <c r="N36" s="22">
        <f t="shared" si="11"/>
        <v>0.15930614619000003</v>
      </c>
      <c r="O36" s="23"/>
      <c r="P36" s="60">
        <f t="shared" si="12"/>
        <v>-3.723525785136988E-07</v>
      </c>
      <c r="Q36" s="60">
        <f t="shared" si="14"/>
        <v>-3.7554043542004148E-06</v>
      </c>
      <c r="R36" s="60">
        <f t="shared" si="15"/>
        <v>-5.0726656800070706E-05</v>
      </c>
      <c r="S36" s="60">
        <f t="shared" si="16"/>
        <v>-0.0002055092452220371</v>
      </c>
      <c r="T36" s="60">
        <f t="shared" si="17"/>
        <v>-9.25930704765835E-05</v>
      </c>
      <c r="U36" s="60">
        <f t="shared" si="18"/>
        <v>-5.6066069578189945E-05</v>
      </c>
      <c r="V36" s="60">
        <f t="shared" si="19"/>
        <v>-3.0348742316546317E-05</v>
      </c>
      <c r="W36" s="60">
        <f t="shared" si="20"/>
        <v>-1.1771272757059258E-05</v>
      </c>
      <c r="X36" s="60">
        <f t="shared" si="21"/>
        <v>-5.068734807060866E-07</v>
      </c>
      <c r="Y36" s="60">
        <f t="shared" si="22"/>
        <v>-1.8163778808302421E-06</v>
      </c>
      <c r="Z36" s="60">
        <f t="shared" si="23"/>
        <v>-5.0920340362461026E-08</v>
      </c>
      <c r="AA36" s="60">
        <f t="shared" si="24"/>
        <v>-3.696446364414916E-06</v>
      </c>
      <c r="AB36" s="60">
        <f t="shared" si="25"/>
        <v>-0.025820214991873987</v>
      </c>
    </row>
    <row r="37" spans="1:28" s="24" customFormat="1" ht="12.75">
      <c r="A37" s="21" t="s">
        <v>87</v>
      </c>
      <c r="B37" s="22">
        <f>'DATOS MENSUALES'!E714</f>
        <v>0.00713678455</v>
      </c>
      <c r="C37" s="22">
        <f>'DATOS MENSUALES'!E715</f>
        <v>0.0128274078</v>
      </c>
      <c r="D37" s="22">
        <f>'DATOS MENSUALES'!E716</f>
        <v>0.01170791314</v>
      </c>
      <c r="E37" s="22">
        <f>'DATOS MENSUALES'!E717</f>
        <v>0.0218636124</v>
      </c>
      <c r="F37" s="22">
        <f>'DATOS MENSUALES'!E718</f>
        <v>0.01618276256</v>
      </c>
      <c r="G37" s="22">
        <f>'DATOS MENSUALES'!E719</f>
        <v>0.01131773012</v>
      </c>
      <c r="H37" s="22">
        <f>'DATOS MENSUALES'!E720</f>
        <v>0.02573915996</v>
      </c>
      <c r="I37" s="22">
        <f>'DATOS MENSUALES'!E721</f>
        <v>0.03338310443</v>
      </c>
      <c r="J37" s="22">
        <f>'DATOS MENSUALES'!E722</f>
        <v>0.03133661905</v>
      </c>
      <c r="K37" s="22">
        <f>'DATOS MENSUALES'!E723</f>
        <v>0.02943396144</v>
      </c>
      <c r="L37" s="22">
        <f>'DATOS MENSUALES'!E724</f>
        <v>0.05716826764</v>
      </c>
      <c r="M37" s="22">
        <f>'DATOS MENSUALES'!E725</f>
        <v>0.03366738674</v>
      </c>
      <c r="N37" s="22">
        <f t="shared" si="11"/>
        <v>0.29176470983</v>
      </c>
      <c r="O37" s="23"/>
      <c r="P37" s="60">
        <f t="shared" si="12"/>
        <v>-1.457389802023971E-06</v>
      </c>
      <c r="Q37" s="60">
        <f t="shared" si="14"/>
        <v>-8.012209470234685E-07</v>
      </c>
      <c r="R37" s="60">
        <f t="shared" si="15"/>
        <v>-2.6316862562759723E-05</v>
      </c>
      <c r="S37" s="60">
        <f t="shared" si="16"/>
        <v>-8.314031368156291E-05</v>
      </c>
      <c r="T37" s="60">
        <f t="shared" si="17"/>
        <v>-4.656045191601426E-05</v>
      </c>
      <c r="U37" s="60">
        <f t="shared" si="18"/>
        <v>-6.192629143320018E-05</v>
      </c>
      <c r="V37" s="60">
        <f t="shared" si="19"/>
        <v>-9.554731299233211E-06</v>
      </c>
      <c r="W37" s="60">
        <f t="shared" si="20"/>
        <v>-1.950033632923667E-07</v>
      </c>
      <c r="X37" s="60">
        <f t="shared" si="21"/>
        <v>1.8552521924539102E-12</v>
      </c>
      <c r="Y37" s="60">
        <f t="shared" si="22"/>
        <v>-2.2879944768988608E-09</v>
      </c>
      <c r="Z37" s="60">
        <f t="shared" si="23"/>
        <v>1.9634819854440283E-05</v>
      </c>
      <c r="AA37" s="60">
        <f t="shared" si="24"/>
        <v>4.535549019351965E-07</v>
      </c>
      <c r="AB37" s="60">
        <f t="shared" si="25"/>
        <v>-0.004339251466972166</v>
      </c>
    </row>
    <row r="38" spans="1:28" s="24" customFormat="1" ht="12.75">
      <c r="A38" s="21" t="s">
        <v>88</v>
      </c>
      <c r="B38" s="22">
        <f>'DATOS MENSUALES'!E726</f>
        <v>0.01804992708</v>
      </c>
      <c r="C38" s="22">
        <f>'DATOS MENSUALES'!E727</f>
        <v>0.0234189864</v>
      </c>
      <c r="D38" s="22">
        <f>'DATOS MENSUALES'!E728</f>
        <v>0.03832220435</v>
      </c>
      <c r="E38" s="22">
        <f>'DATOS MENSUALES'!E729</f>
        <v>0.2651558526</v>
      </c>
      <c r="F38" s="22">
        <f>'DATOS MENSUALES'!E730</f>
        <v>0.14651511975</v>
      </c>
      <c r="G38" s="22">
        <f>'DATOS MENSUALES'!E731</f>
        <v>0.1347366475</v>
      </c>
      <c r="H38" s="22">
        <f>'DATOS MENSUALES'!E732</f>
        <v>0.05997280308</v>
      </c>
      <c r="I38" s="22">
        <f>'DATOS MENSUALES'!E733</f>
        <v>0.02668885056</v>
      </c>
      <c r="J38" s="22">
        <f>'DATOS MENSUALES'!E734</f>
        <v>0.02268993168</v>
      </c>
      <c r="K38" s="22">
        <f>'DATOS MENSUALES'!E735</f>
        <v>0.02197332047</v>
      </c>
      <c r="L38" s="22">
        <f>'DATOS MENSUALES'!E736</f>
        <v>0.03335786622</v>
      </c>
      <c r="M38" s="22">
        <f>'DATOS MENSUALES'!E737</f>
        <v>0.02876864496</v>
      </c>
      <c r="N38" s="22">
        <f t="shared" si="11"/>
        <v>0.81965015465</v>
      </c>
      <c r="O38" s="23"/>
      <c r="P38" s="60">
        <f t="shared" si="12"/>
        <v>-7.653004385725726E-11</v>
      </c>
      <c r="Q38" s="60">
        <f t="shared" si="14"/>
        <v>2.2157141441384266E-09</v>
      </c>
      <c r="R38" s="60">
        <f t="shared" si="15"/>
        <v>-3.0679892800007305E-08</v>
      </c>
      <c r="S38" s="60">
        <f t="shared" si="16"/>
        <v>0.007957710736333737</v>
      </c>
      <c r="T38" s="60">
        <f t="shared" si="17"/>
        <v>0.0008400819828495756</v>
      </c>
      <c r="U38" s="60">
        <f t="shared" si="18"/>
        <v>0.0005896545318181819</v>
      </c>
      <c r="V38" s="60">
        <f t="shared" si="19"/>
        <v>2.2040704632782714E-06</v>
      </c>
      <c r="W38" s="60">
        <f t="shared" si="20"/>
        <v>-1.949928560891446E-06</v>
      </c>
      <c r="X38" s="60">
        <f t="shared" si="21"/>
        <v>-6.193005498402334E-07</v>
      </c>
      <c r="Y38" s="60">
        <f t="shared" si="22"/>
        <v>-6.764537957045205E-07</v>
      </c>
      <c r="Z38" s="60">
        <f t="shared" si="23"/>
        <v>3.1781220749186635E-08</v>
      </c>
      <c r="AA38" s="60">
        <f t="shared" si="24"/>
        <v>2.158895578604169E-08</v>
      </c>
      <c r="AB38" s="60">
        <f t="shared" si="25"/>
        <v>0.048538777631138876</v>
      </c>
    </row>
    <row r="39" spans="1:28" s="24" customFormat="1" ht="12.75">
      <c r="A39" s="21" t="s">
        <v>89</v>
      </c>
      <c r="B39" s="22">
        <f>'DATOS MENSUALES'!E738</f>
        <v>0.00845096091</v>
      </c>
      <c r="C39" s="22">
        <f>'DATOS MENSUALES'!E739</f>
        <v>0.03903049479</v>
      </c>
      <c r="D39" s="22">
        <f>'DATOS MENSUALES'!E740</f>
        <v>0.0417525768</v>
      </c>
      <c r="E39" s="22">
        <f>'DATOS MENSUALES'!E741</f>
        <v>0.0149597125</v>
      </c>
      <c r="F39" s="22">
        <f>'DATOS MENSUALES'!E742</f>
        <v>0.01781218173</v>
      </c>
      <c r="G39" s="22">
        <f>'DATOS MENSUALES'!E743</f>
        <v>0.01412624502</v>
      </c>
      <c r="H39" s="22">
        <f>'DATOS MENSUALES'!E744</f>
        <v>0.01515107103</v>
      </c>
      <c r="I39" s="22">
        <f>'DATOS MENSUALES'!E745</f>
        <v>0.01909736015</v>
      </c>
      <c r="J39" s="22">
        <f>'DATOS MENSUALES'!E746</f>
        <v>0.01762986879</v>
      </c>
      <c r="K39" s="22">
        <f>'DATOS MENSUALES'!E747</f>
        <v>0.03333140547</v>
      </c>
      <c r="L39" s="22">
        <f>'DATOS MENSUALES'!E748</f>
        <v>0.0206241504</v>
      </c>
      <c r="M39" s="22">
        <f>'DATOS MENSUALES'!E749</f>
        <v>0.01512355734</v>
      </c>
      <c r="N39" s="22">
        <f t="shared" si="11"/>
        <v>0.25708958492999995</v>
      </c>
      <c r="O39" s="23"/>
      <c r="P39" s="60">
        <f t="shared" si="12"/>
        <v>-1.0070759160372245E-06</v>
      </c>
      <c r="Q39" s="60">
        <f t="shared" si="14"/>
        <v>4.8398351868956105E-06</v>
      </c>
      <c r="R39" s="60">
        <f t="shared" si="15"/>
        <v>2.695733621825169E-11</v>
      </c>
      <c r="S39" s="60">
        <f t="shared" si="16"/>
        <v>-0.0001291642050429122</v>
      </c>
      <c r="T39" s="60">
        <f t="shared" si="17"/>
        <v>-4.051614120823032E-05</v>
      </c>
      <c r="U39" s="60">
        <f t="shared" si="18"/>
        <v>-4.965225996061608E-05</v>
      </c>
      <c r="V39" s="60">
        <f t="shared" si="19"/>
        <v>-3.218110475587518E-05</v>
      </c>
      <c r="W39" s="60">
        <f t="shared" si="20"/>
        <v>-8.102031863112293E-06</v>
      </c>
      <c r="X39" s="60">
        <f t="shared" si="21"/>
        <v>-2.506518663042649E-06</v>
      </c>
      <c r="Y39" s="60">
        <f t="shared" si="22"/>
        <v>1.7168293286435377E-08</v>
      </c>
      <c r="Z39" s="60">
        <f t="shared" si="23"/>
        <v>-8.754143639571961E-07</v>
      </c>
      <c r="AA39" s="60">
        <f t="shared" si="24"/>
        <v>-1.2810395633310443E-06</v>
      </c>
      <c r="AB39" s="60">
        <f t="shared" si="25"/>
        <v>-0.007736751669785043</v>
      </c>
    </row>
    <row r="40" spans="1:28" s="24" customFormat="1" ht="12.75">
      <c r="A40" s="21" t="s">
        <v>90</v>
      </c>
      <c r="B40" s="22">
        <f>'DATOS MENSUALES'!E750</f>
        <v>0.01861635094</v>
      </c>
      <c r="C40" s="22">
        <f>'DATOS MENSUALES'!E751</f>
        <v>0.0270427796</v>
      </c>
      <c r="D40" s="22">
        <f>'DATOS MENSUALES'!E752</f>
        <v>0.0553983162</v>
      </c>
      <c r="E40" s="22">
        <f>'DATOS MENSUALES'!E753</f>
        <v>0.13865415314</v>
      </c>
      <c r="F40" s="22">
        <f>'DATOS MENSUALES'!E754</f>
        <v>0.07315889238</v>
      </c>
      <c r="G40" s="22">
        <f>'DATOS MENSUALES'!E755</f>
        <v>0.0645326766</v>
      </c>
      <c r="H40" s="22">
        <f>'DATOS MENSUALES'!E756</f>
        <v>0.05871130765</v>
      </c>
      <c r="I40" s="22">
        <f>'DATOS MENSUALES'!E757</f>
        <v>0.0686640528</v>
      </c>
      <c r="J40" s="22">
        <f>'DATOS MENSUALES'!E758</f>
        <v>0.03636429654</v>
      </c>
      <c r="K40" s="22">
        <f>'DATOS MENSUALES'!E759</f>
        <v>0.03579335793</v>
      </c>
      <c r="L40" s="22">
        <f>'DATOS MENSUALES'!E760</f>
        <v>0.02378797025</v>
      </c>
      <c r="M40" s="22">
        <f>'DATOS MENSUALES'!E761</f>
        <v>0.017701863</v>
      </c>
      <c r="N40" s="22">
        <f t="shared" si="11"/>
        <v>0.61842601703</v>
      </c>
      <c r="O40" s="23"/>
      <c r="P40" s="60">
        <f t="shared" si="12"/>
        <v>2.8547705542801583E-12</v>
      </c>
      <c r="Q40" s="60">
        <f t="shared" si="14"/>
        <v>1.1963906310674208E-07</v>
      </c>
      <c r="R40" s="60">
        <f t="shared" si="15"/>
        <v>2.7121260234017315E-06</v>
      </c>
      <c r="S40" s="60">
        <f t="shared" si="16"/>
        <v>0.00039134401146848465</v>
      </c>
      <c r="T40" s="60">
        <f t="shared" si="17"/>
        <v>9.261954894328736E-06</v>
      </c>
      <c r="U40" s="60">
        <f t="shared" si="18"/>
        <v>2.5442642512942495E-06</v>
      </c>
      <c r="V40" s="60">
        <f t="shared" si="19"/>
        <v>1.6232432646113833E-06</v>
      </c>
      <c r="W40" s="60">
        <f t="shared" si="20"/>
        <v>2.5625475444600867E-05</v>
      </c>
      <c r="X40" s="60">
        <f t="shared" si="21"/>
        <v>1.3663493274155026E-07</v>
      </c>
      <c r="Y40" s="60">
        <f t="shared" si="22"/>
        <v>1.2815297683063237E-07</v>
      </c>
      <c r="Z40" s="60">
        <f t="shared" si="23"/>
        <v>-2.6243233723287816E-07</v>
      </c>
      <c r="AA40" s="60">
        <f t="shared" si="24"/>
        <v>-5.681374351104866E-07</v>
      </c>
      <c r="AB40" s="60">
        <f t="shared" si="25"/>
        <v>0.004375109528242585</v>
      </c>
    </row>
    <row r="41" spans="1:28" s="24" customFormat="1" ht="12.75">
      <c r="A41" s="21" t="s">
        <v>91</v>
      </c>
      <c r="B41" s="22">
        <f>'DATOS MENSUALES'!E762</f>
        <v>0.01556007276</v>
      </c>
      <c r="C41" s="22">
        <f>'DATOS MENSUALES'!E763</f>
        <v>0.0266207043</v>
      </c>
      <c r="D41" s="22">
        <f>'DATOS MENSUALES'!E764</f>
        <v>0.05462946</v>
      </c>
      <c r="E41" s="22">
        <f>'DATOS MENSUALES'!E765</f>
        <v>0.04074182613</v>
      </c>
      <c r="F41" s="22">
        <f>'DATOS MENSUALES'!E766</f>
        <v>0.04420106696</v>
      </c>
      <c r="G41" s="22">
        <f>'DATOS MENSUALES'!E767</f>
        <v>0.03535164782</v>
      </c>
      <c r="H41" s="22">
        <f>'DATOS MENSUALES'!E768</f>
        <v>0.05700682444</v>
      </c>
      <c r="I41" s="22">
        <f>'DATOS MENSUALES'!E769</f>
        <v>0.0456456528</v>
      </c>
      <c r="J41" s="22">
        <f>'DATOS MENSUALES'!E770</f>
        <v>0.03144061634</v>
      </c>
      <c r="K41" s="22">
        <f>'DATOS MENSUALES'!E771</f>
        <v>0.02442160314</v>
      </c>
      <c r="L41" s="22">
        <f>'DATOS MENSUALES'!E772</f>
        <v>0.01745594526</v>
      </c>
      <c r="M41" s="22">
        <f>'DATOS MENSUALES'!E773</f>
        <v>0.02702283078</v>
      </c>
      <c r="N41" s="22">
        <f t="shared" si="11"/>
        <v>0.42009825073</v>
      </c>
      <c r="O41" s="23"/>
      <c r="P41" s="60">
        <f t="shared" si="12"/>
        <v>-2.475460628998574E-08</v>
      </c>
      <c r="Q41" s="60">
        <f t="shared" si="14"/>
        <v>9.145335987485086E-08</v>
      </c>
      <c r="R41" s="60">
        <f t="shared" si="15"/>
        <v>2.2878231852162675E-06</v>
      </c>
      <c r="S41" s="60">
        <f t="shared" si="16"/>
        <v>-1.5192294064288151E-05</v>
      </c>
      <c r="T41" s="60">
        <f t="shared" si="17"/>
        <v>-5.038079899622543E-07</v>
      </c>
      <c r="U41" s="60">
        <f t="shared" si="18"/>
        <v>-3.7450385202137243E-06</v>
      </c>
      <c r="V41" s="60">
        <f t="shared" si="19"/>
        <v>1.0144547264553624E-06</v>
      </c>
      <c r="W41" s="60">
        <f t="shared" si="20"/>
        <v>2.7004022605686087E-07</v>
      </c>
      <c r="X41" s="60">
        <f t="shared" si="21"/>
        <v>1.1677531810127444E-11</v>
      </c>
      <c r="Y41" s="60">
        <f t="shared" si="22"/>
        <v>-2.536437935965653E-07</v>
      </c>
      <c r="Z41" s="60">
        <f t="shared" si="23"/>
        <v>-2.0650589637838035E-06</v>
      </c>
      <c r="AA41" s="60">
        <f t="shared" si="24"/>
        <v>1.120535758487025E-09</v>
      </c>
      <c r="AB41" s="60">
        <f t="shared" si="25"/>
        <v>-4.2046485624011764E-05</v>
      </c>
    </row>
    <row r="42" spans="1:28" s="24" customFormat="1" ht="12.75">
      <c r="A42" s="21" t="s">
        <v>92</v>
      </c>
      <c r="B42" s="22">
        <f>'DATOS MENSUALES'!E774</f>
        <v>0.00593229312</v>
      </c>
      <c r="C42" s="22">
        <f>'DATOS MENSUALES'!E775</f>
        <v>0.0171986976</v>
      </c>
      <c r="D42" s="22">
        <f>'DATOS MENSUALES'!E776</f>
        <v>0.01852468776</v>
      </c>
      <c r="E42" s="22">
        <f>'DATOS MENSUALES'!E777</f>
        <v>0.03983646828</v>
      </c>
      <c r="F42" s="22">
        <f>'DATOS MENSUALES'!E778</f>
        <v>0.02997824478</v>
      </c>
      <c r="G42" s="22">
        <f>'DATOS MENSUALES'!E779</f>
        <v>0.01611815394</v>
      </c>
      <c r="H42" s="22">
        <f>'DATOS MENSUALES'!E780</f>
        <v>0.01984108472</v>
      </c>
      <c r="I42" s="22">
        <f>'DATOS MENSUALES'!E781</f>
        <v>0.01384898616</v>
      </c>
      <c r="J42" s="22">
        <f>'DATOS MENSUALES'!E782</f>
        <v>0.02477298423</v>
      </c>
      <c r="K42" s="22">
        <f>'DATOS MENSUALES'!E783</f>
        <v>0.03362616784</v>
      </c>
      <c r="L42" s="22">
        <f>'DATOS MENSUALES'!E784</f>
        <v>0.03158771993</v>
      </c>
      <c r="M42" s="22">
        <f>'DATOS MENSUALES'!E785</f>
        <v>0.03566920536</v>
      </c>
      <c r="N42" s="22">
        <f>SUM(B42:M42)</f>
        <v>0.28693469371999997</v>
      </c>
      <c r="O42" s="23"/>
      <c r="P42" s="60">
        <f t="shared" si="12"/>
        <v>-1.972972522740835E-06</v>
      </c>
      <c r="Q42" s="60">
        <f t="shared" si="14"/>
        <v>-1.188493391481339E-07</v>
      </c>
      <c r="R42" s="60">
        <f t="shared" si="15"/>
        <v>-1.2053167662188953E-05</v>
      </c>
      <c r="S42" s="60">
        <f t="shared" si="16"/>
        <v>-1.6919998029720037E-05</v>
      </c>
      <c r="T42" s="60">
        <f t="shared" si="17"/>
        <v>-1.0911394812880591E-05</v>
      </c>
      <c r="U42" s="60">
        <f t="shared" si="18"/>
        <v>-4.200919023328414E-05</v>
      </c>
      <c r="V42" s="60">
        <f t="shared" si="19"/>
        <v>-1.9941726917216058E-05</v>
      </c>
      <c r="W42" s="60">
        <f t="shared" si="20"/>
        <v>-1.625780870551589E-05</v>
      </c>
      <c r="X42" s="60">
        <f t="shared" si="21"/>
        <v>-2.671843874864975E-07</v>
      </c>
      <c r="Y42" s="60">
        <f t="shared" si="22"/>
        <v>2.375130051535973E-08</v>
      </c>
      <c r="Z42" s="60">
        <f t="shared" si="23"/>
        <v>2.7287640730849773E-09</v>
      </c>
      <c r="AA42" s="60">
        <f t="shared" si="24"/>
        <v>9.08456458721289E-07</v>
      </c>
      <c r="AB42" s="60">
        <f t="shared" si="25"/>
        <v>-0.004736269455405806</v>
      </c>
    </row>
    <row r="43" spans="1:28" s="24" customFormat="1" ht="12.75">
      <c r="A43" s="21" t="s">
        <v>93</v>
      </c>
      <c r="B43" s="22">
        <f>'DATOS MENSUALES'!E786</f>
        <v>0.0167903766</v>
      </c>
      <c r="C43" s="22">
        <f>'DATOS MENSUALES'!E787</f>
        <v>0.0288224573</v>
      </c>
      <c r="D43" s="22">
        <f>'DATOS MENSUALES'!E788</f>
        <v>0.0258378099</v>
      </c>
      <c r="E43" s="22">
        <f>'DATOS MENSUALES'!E789</f>
        <v>0.05806975169</v>
      </c>
      <c r="F43" s="22">
        <f>'DATOS MENSUALES'!E790</f>
        <v>0.04058649306</v>
      </c>
      <c r="G43" s="22">
        <f>'DATOS MENSUALES'!E791</f>
        <v>0.10146066896</v>
      </c>
      <c r="H43" s="22">
        <f>'DATOS MENSUALES'!E792</f>
        <v>0.06230794982</v>
      </c>
      <c r="I43" s="22">
        <f>'DATOS MENSUALES'!E793</f>
        <v>0.03772445014</v>
      </c>
      <c r="J43" s="22">
        <f>'DATOS MENSUALES'!E794</f>
        <v>0.01536416769</v>
      </c>
      <c r="K43" s="22">
        <f>'DATOS MENSUALES'!E795</f>
        <v>0.0282668176</v>
      </c>
      <c r="L43" s="22">
        <f>'DATOS MENSUALES'!E796</f>
        <v>0.0333966534</v>
      </c>
      <c r="M43" s="22">
        <f>'DATOS MENSUALES'!E797</f>
        <v>0.02029349345</v>
      </c>
      <c r="N43" s="22">
        <f>SUM(B43:M43)</f>
        <v>0.4689210896099999</v>
      </c>
      <c r="O43" s="23"/>
      <c r="P43" s="60">
        <f t="shared" si="12"/>
        <v>-4.776562346487138E-09</v>
      </c>
      <c r="Q43" s="60">
        <f t="shared" si="14"/>
        <v>3.017271372667408E-07</v>
      </c>
      <c r="R43" s="60">
        <f t="shared" si="15"/>
        <v>-3.807322870318523E-06</v>
      </c>
      <c r="S43" s="60">
        <f t="shared" si="16"/>
        <v>-4.1168703135619237E-07</v>
      </c>
      <c r="T43" s="60">
        <f t="shared" si="17"/>
        <v>-1.5494906980795284E-06</v>
      </c>
      <c r="U43" s="60">
        <f t="shared" si="18"/>
        <v>0.0001293984554609234</v>
      </c>
      <c r="V43" s="60">
        <f t="shared" si="19"/>
        <v>3.6161533242980322E-06</v>
      </c>
      <c r="W43" s="60">
        <f t="shared" si="20"/>
        <v>-3.096671093346085E-09</v>
      </c>
      <c r="X43" s="60">
        <f t="shared" si="21"/>
        <v>-3.981556471278703E-06</v>
      </c>
      <c r="Y43" s="60">
        <f t="shared" si="22"/>
        <v>-1.5342641263933503E-08</v>
      </c>
      <c r="Z43" s="60">
        <f t="shared" si="23"/>
        <v>3.296307430252783E-08</v>
      </c>
      <c r="AA43" s="60">
        <f t="shared" si="24"/>
        <v>-1.8428537877174848E-07</v>
      </c>
      <c r="AB43" s="60">
        <f t="shared" si="25"/>
        <v>2.773358812004728E-06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0.00021261065338794934</v>
      </c>
      <c r="Q44" s="61">
        <f aca="true" t="shared" si="26" ref="Q44:AB44">SUM(Q18:Q43)</f>
        <v>0.00011779982772216991</v>
      </c>
      <c r="R44" s="61">
        <f t="shared" si="26"/>
        <v>0.021800927998149783</v>
      </c>
      <c r="S44" s="61">
        <f t="shared" si="26"/>
        <v>0.012444013874870803</v>
      </c>
      <c r="T44" s="61">
        <f t="shared" si="26"/>
        <v>0.0009215289931940746</v>
      </c>
      <c r="U44" s="61">
        <f t="shared" si="26"/>
        <v>0.0005596605364306182</v>
      </c>
      <c r="V44" s="61">
        <f t="shared" si="26"/>
        <v>0.0005865543105724456</v>
      </c>
      <c r="W44" s="61">
        <f t="shared" si="26"/>
        <v>0.0008935908093172308</v>
      </c>
      <c r="X44" s="61">
        <f t="shared" si="26"/>
        <v>0.0006862146515191954</v>
      </c>
      <c r="Y44" s="61">
        <f t="shared" si="26"/>
        <v>6.425628695623235E-05</v>
      </c>
      <c r="Z44" s="61">
        <f t="shared" si="26"/>
        <v>0.00011184548399602141</v>
      </c>
      <c r="AA44" s="61">
        <f t="shared" si="26"/>
        <v>0.0003925187431634794</v>
      </c>
      <c r="AB44" s="61">
        <f t="shared" si="26"/>
        <v>0.1593329508797273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2009-04-14T10:15:10Z</dcterms:modified>
  <cp:category/>
  <cp:version/>
  <cp:contentType/>
  <cp:contentStatus/>
</cp:coreProperties>
</file>