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<sst xmlns="http://schemas.openxmlformats.org/spreadsheetml/2006/main" count="1362" uniqueCount="135">
  <si>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200647</t>
  </si>
  <si>
    <t xml:space="preserve"> Embalse de Barrios de Luna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</si>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</sst>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381965"/>
        <c:axId val="19675638"/>
      </c:lineChart>
      <c:dateAx>
        <c:axId val="543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auto val="0"/>
        <c:majorUnit val="1"/>
        <c:majorTimeUnit val="years"/>
        <c:noMultiLvlLbl val="0"/>
      </c:dateAx>
      <c:valAx>
        <c:axId val="1967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854903"/>
        <c:axId val="28823216"/>
      </c:lineChart>
      <c:catAx>
        <c:axId val="6285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854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082353"/>
        <c:axId val="52979130"/>
      </c:lineChart>
      <c:cat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82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2816"/>
        <c:crosses val="autoZero"/>
        <c:auto val="1"/>
        <c:lblOffset val="100"/>
        <c:noMultiLvlLbl val="0"/>
      </c:catAx>
      <c:valAx>
        <c:axId val="502228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352161"/>
        <c:axId val="41516266"/>
      </c:lineChart>
      <c:date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 val="autoZero"/>
        <c:auto val="0"/>
        <c:majorUnit val="1"/>
        <c:majorTimeUnit val="years"/>
        <c:noMultiLvlLbl val="0"/>
      </c:date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0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69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673123"/>
        <c:axId val="12513788"/>
      </c:lineChart>
      <c:catAx>
        <c:axId val="3867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73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5515229"/>
        <c:axId val="6983878"/>
      </c:lineChart>
      <c:catAx>
        <c:axId val="4551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515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6</v>
      </c>
      <c r="C2" s="5">
        <v>1940</v>
      </c>
      <c r="D2" s="5">
        <v>10</v>
      </c>
      <c r="E2" s="28">
        <v>8.218641</v>
      </c>
      <c r="F2" s="28">
        <v>34.81</v>
      </c>
      <c r="H2" t="s">
        <v>130</v>
      </c>
      <c r="I2" t="s">
        <v>133</v>
      </c>
    </row>
    <row r="3" spans="1:9" ht="12.75">
      <c r="A3" s="30" t="s">
        <v>0</v>
      </c>
      <c r="B3" s="30">
        <v>6</v>
      </c>
      <c r="C3" s="5">
        <v>1940</v>
      </c>
      <c r="D3" s="5">
        <v>11</v>
      </c>
      <c r="E3" s="28">
        <v>7.144632</v>
      </c>
      <c r="F3" s="28">
        <v>33.48</v>
      </c>
      <c r="H3" t="s">
        <v>131</v>
      </c>
      <c r="I3" t="s">
        <v>132</v>
      </c>
    </row>
    <row r="4" spans="1:14" ht="12.75">
      <c r="A4" s="30" t="s">
        <v>0</v>
      </c>
      <c r="B4" s="30">
        <v>6</v>
      </c>
      <c r="C4" s="5">
        <v>1940</v>
      </c>
      <c r="D4" s="5">
        <v>12</v>
      </c>
      <c r="E4" s="28">
        <v>7.572144</v>
      </c>
      <c r="F4" s="28">
        <v>35.043504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6</v>
      </c>
      <c r="C5" s="5">
        <v>1941</v>
      </c>
      <c r="D5" s="5">
        <v>1</v>
      </c>
      <c r="E5" s="28">
        <v>8.60228</v>
      </c>
      <c r="F5" s="28">
        <v>39.463946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6</v>
      </c>
      <c r="C6" s="5">
        <v>1941</v>
      </c>
      <c r="D6" s="5">
        <v>2</v>
      </c>
      <c r="E6" s="28">
        <v>8.358525</v>
      </c>
      <c r="F6" s="28">
        <v>45.745425000000004</v>
      </c>
      <c r="I6" s="26"/>
      <c r="J6" s="36">
        <f>AVERAGE(E2:E793)*12</f>
        <v>102.36188107575768</v>
      </c>
      <c r="K6" s="36">
        <f>AVERAGE(F2:F793)*12</f>
        <v>447.8834050151516</v>
      </c>
      <c r="L6" t="s">
        <v>104</v>
      </c>
    </row>
    <row r="7" spans="1:12" ht="12.75">
      <c r="A7" s="30" t="s">
        <v>0</v>
      </c>
      <c r="B7" s="30">
        <v>6</v>
      </c>
      <c r="C7" s="5">
        <v>1941</v>
      </c>
      <c r="D7" s="5">
        <v>3</v>
      </c>
      <c r="E7" s="28">
        <v>12.274696</v>
      </c>
      <c r="F7" s="28">
        <v>50.685068</v>
      </c>
      <c r="J7" s="36">
        <f>AVERAGE(E482:E793)*12</f>
        <v>90.91857999999995</v>
      </c>
      <c r="K7" s="36">
        <f>AVERAGE(F482:F793)*12</f>
        <v>396.8479891923075</v>
      </c>
      <c r="L7" t="s">
        <v>105</v>
      </c>
    </row>
    <row r="8" spans="1:6" ht="12.75">
      <c r="A8" s="30" t="s">
        <v>0</v>
      </c>
      <c r="B8" s="30">
        <v>6</v>
      </c>
      <c r="C8" s="5">
        <v>1941</v>
      </c>
      <c r="D8" s="5">
        <v>4</v>
      </c>
      <c r="E8" s="28">
        <v>7.5008</v>
      </c>
      <c r="F8" s="28">
        <v>32</v>
      </c>
    </row>
    <row r="9" spans="1:6" ht="12.75">
      <c r="A9" s="30" t="s">
        <v>0</v>
      </c>
      <c r="B9" s="30">
        <v>6</v>
      </c>
      <c r="C9" s="5">
        <v>1941</v>
      </c>
      <c r="D9" s="5">
        <v>5</v>
      </c>
      <c r="E9" s="28">
        <v>14.746752</v>
      </c>
      <c r="F9" s="28">
        <v>73.44</v>
      </c>
    </row>
    <row r="10" spans="1:6" ht="12.75">
      <c r="A10" s="30" t="s">
        <v>0</v>
      </c>
      <c r="B10" s="30">
        <v>6</v>
      </c>
      <c r="C10" s="5">
        <v>1941</v>
      </c>
      <c r="D10" s="5">
        <v>6</v>
      </c>
      <c r="E10" s="28">
        <v>11.341178</v>
      </c>
      <c r="F10" s="28">
        <v>49.46</v>
      </c>
    </row>
    <row r="11" spans="1:11" ht="12.75">
      <c r="A11" s="30" t="s">
        <v>0</v>
      </c>
      <c r="B11" s="30">
        <v>6</v>
      </c>
      <c r="C11" s="5">
        <v>1941</v>
      </c>
      <c r="D11" s="5">
        <v>7</v>
      </c>
      <c r="E11" s="28">
        <v>7.20072</v>
      </c>
      <c r="F11" s="28">
        <v>29.2</v>
      </c>
      <c r="K11" s="34"/>
    </row>
    <row r="12" spans="1:6" ht="12.75">
      <c r="A12" s="30" t="s">
        <v>0</v>
      </c>
      <c r="B12" s="30">
        <v>6</v>
      </c>
      <c r="C12" s="5">
        <v>1941</v>
      </c>
      <c r="D12" s="5">
        <v>8</v>
      </c>
      <c r="E12" s="28">
        <v>7.132102</v>
      </c>
      <c r="F12" s="28">
        <v>27.98</v>
      </c>
    </row>
    <row r="13" spans="1:6" ht="12.75">
      <c r="A13" s="30" t="s">
        <v>0</v>
      </c>
      <c r="B13" s="30">
        <v>6</v>
      </c>
      <c r="C13" s="5">
        <v>1941</v>
      </c>
      <c r="D13" s="5">
        <v>9</v>
      </c>
      <c r="E13" s="28">
        <v>7.359066</v>
      </c>
      <c r="F13" s="28">
        <v>28.59</v>
      </c>
    </row>
    <row r="14" spans="1:6" ht="12.75">
      <c r="A14" s="30" t="s">
        <v>0</v>
      </c>
      <c r="B14" s="30">
        <v>6</v>
      </c>
      <c r="C14" s="5">
        <v>1941</v>
      </c>
      <c r="D14" s="5">
        <v>10</v>
      </c>
      <c r="E14" s="28">
        <v>8.197926</v>
      </c>
      <c r="F14" s="28">
        <v>33.423342</v>
      </c>
    </row>
    <row r="15" spans="1:6" ht="12.75">
      <c r="A15" s="30" t="s">
        <v>0</v>
      </c>
      <c r="B15" s="30">
        <v>6</v>
      </c>
      <c r="C15" s="5">
        <v>1941</v>
      </c>
      <c r="D15" s="5">
        <v>11</v>
      </c>
      <c r="E15" s="28">
        <v>9.732177</v>
      </c>
      <c r="F15" s="28">
        <v>39.606039</v>
      </c>
    </row>
    <row r="16" spans="1:6" ht="12.75">
      <c r="A16" s="30" t="s">
        <v>0</v>
      </c>
      <c r="B16" s="30">
        <v>6</v>
      </c>
      <c r="C16" s="5">
        <v>1941</v>
      </c>
      <c r="D16" s="5">
        <v>12</v>
      </c>
      <c r="E16" s="28">
        <v>6.81075</v>
      </c>
      <c r="F16" s="28">
        <v>30.27</v>
      </c>
    </row>
    <row r="17" spans="1:6" ht="12.75">
      <c r="A17" s="30" t="s">
        <v>0</v>
      </c>
      <c r="B17" s="30">
        <v>6</v>
      </c>
      <c r="C17" s="5">
        <v>1942</v>
      </c>
      <c r="D17" s="5">
        <v>1</v>
      </c>
      <c r="E17" s="28">
        <v>6.858432</v>
      </c>
      <c r="F17" s="28">
        <v>40.324032</v>
      </c>
    </row>
    <row r="18" spans="1:6" ht="12.75">
      <c r="A18" s="30" t="s">
        <v>0</v>
      </c>
      <c r="B18" s="30">
        <v>6</v>
      </c>
      <c r="C18" s="5">
        <v>1942</v>
      </c>
      <c r="D18" s="5">
        <v>2</v>
      </c>
      <c r="E18" s="28">
        <v>6.748527</v>
      </c>
      <c r="F18" s="28">
        <v>32.086791</v>
      </c>
    </row>
    <row r="19" spans="1:6" ht="12.75">
      <c r="A19" s="30" t="s">
        <v>0</v>
      </c>
      <c r="B19" s="30">
        <v>6</v>
      </c>
      <c r="C19" s="5">
        <v>1942</v>
      </c>
      <c r="D19" s="5">
        <v>3</v>
      </c>
      <c r="E19" s="28">
        <v>15.978203</v>
      </c>
      <c r="F19" s="28">
        <v>63.13631300000001</v>
      </c>
    </row>
    <row r="20" spans="1:6" ht="12.75">
      <c r="A20" s="30" t="s">
        <v>0</v>
      </c>
      <c r="B20" s="30">
        <v>6</v>
      </c>
      <c r="C20" s="5">
        <v>1942</v>
      </c>
      <c r="D20" s="5">
        <v>4</v>
      </c>
      <c r="E20" s="28">
        <v>9.776719</v>
      </c>
      <c r="F20" s="28">
        <v>39.47</v>
      </c>
    </row>
    <row r="21" spans="1:6" ht="12.75">
      <c r="A21" s="30" t="s">
        <v>0</v>
      </c>
      <c r="B21" s="30">
        <v>6</v>
      </c>
      <c r="C21" s="5">
        <v>1942</v>
      </c>
      <c r="D21" s="5">
        <v>5</v>
      </c>
      <c r="E21" s="28">
        <v>10.355994</v>
      </c>
      <c r="F21" s="28">
        <v>42.46</v>
      </c>
    </row>
    <row r="22" spans="1:6" ht="12.75">
      <c r="A22" s="30" t="s">
        <v>0</v>
      </c>
      <c r="B22" s="30">
        <v>6</v>
      </c>
      <c r="C22" s="5">
        <v>1942</v>
      </c>
      <c r="D22" s="5">
        <v>6</v>
      </c>
      <c r="E22" s="28">
        <v>6.560022</v>
      </c>
      <c r="F22" s="28">
        <v>29.47</v>
      </c>
    </row>
    <row r="23" spans="1:6" ht="12.75">
      <c r="A23" s="30" t="s">
        <v>0</v>
      </c>
      <c r="B23" s="30">
        <v>6</v>
      </c>
      <c r="C23" s="5">
        <v>1942</v>
      </c>
      <c r="D23" s="5">
        <v>7</v>
      </c>
      <c r="E23" s="28">
        <v>6.807942</v>
      </c>
      <c r="F23" s="28">
        <v>27.212721000000002</v>
      </c>
    </row>
    <row r="24" spans="1:6" ht="12.75">
      <c r="A24" s="30" t="s">
        <v>0</v>
      </c>
      <c r="B24" s="30">
        <v>6</v>
      </c>
      <c r="C24" s="5">
        <v>1942</v>
      </c>
      <c r="D24" s="5">
        <v>8</v>
      </c>
      <c r="E24" s="28">
        <v>6.546365</v>
      </c>
      <c r="F24" s="28">
        <v>26.05</v>
      </c>
    </row>
    <row r="25" spans="1:6" ht="12.75">
      <c r="A25" s="30" t="s">
        <v>0</v>
      </c>
      <c r="B25" s="30">
        <v>6</v>
      </c>
      <c r="C25" s="5">
        <v>1942</v>
      </c>
      <c r="D25" s="5">
        <v>9</v>
      </c>
      <c r="E25" s="28">
        <v>4.610168</v>
      </c>
      <c r="F25" s="28">
        <v>26.482648</v>
      </c>
    </row>
    <row r="26" spans="1:6" ht="12.75">
      <c r="A26" s="30" t="s">
        <v>0</v>
      </c>
      <c r="B26" s="30">
        <v>6</v>
      </c>
      <c r="C26" s="5">
        <v>1942</v>
      </c>
      <c r="D26" s="5">
        <v>10</v>
      </c>
      <c r="E26" s="28">
        <v>7.44732</v>
      </c>
      <c r="F26" s="28">
        <v>32.883288</v>
      </c>
    </row>
    <row r="27" spans="1:6" ht="12.75">
      <c r="A27" s="30" t="s">
        <v>0</v>
      </c>
      <c r="B27" s="30">
        <v>6</v>
      </c>
      <c r="C27" s="5">
        <v>1942</v>
      </c>
      <c r="D27" s="5">
        <v>11</v>
      </c>
      <c r="E27" s="28">
        <v>8.189046</v>
      </c>
      <c r="F27" s="28">
        <v>32.73</v>
      </c>
    </row>
    <row r="28" spans="1:6" ht="12.75">
      <c r="A28" s="30" t="s">
        <v>0</v>
      </c>
      <c r="B28" s="30">
        <v>6</v>
      </c>
      <c r="C28" s="5">
        <v>1942</v>
      </c>
      <c r="D28" s="5">
        <v>12</v>
      </c>
      <c r="E28" s="28">
        <v>9.934353</v>
      </c>
      <c r="F28" s="28">
        <v>44.33</v>
      </c>
    </row>
    <row r="29" spans="1:6" ht="12.75">
      <c r="A29" s="30" t="s">
        <v>0</v>
      </c>
      <c r="B29" s="30">
        <v>6</v>
      </c>
      <c r="C29" s="5">
        <v>1943</v>
      </c>
      <c r="D29" s="5">
        <v>1</v>
      </c>
      <c r="E29" s="28">
        <v>15.938846</v>
      </c>
      <c r="F29" s="28">
        <v>74.682531</v>
      </c>
    </row>
    <row r="30" spans="1:6" ht="12.75">
      <c r="A30" s="30" t="s">
        <v>0</v>
      </c>
      <c r="B30" s="30">
        <v>6</v>
      </c>
      <c r="C30" s="5">
        <v>1943</v>
      </c>
      <c r="D30" s="5">
        <v>2</v>
      </c>
      <c r="E30" s="28">
        <v>8.681553</v>
      </c>
      <c r="F30" s="28">
        <v>36.99</v>
      </c>
    </row>
    <row r="31" spans="1:6" ht="12.75">
      <c r="A31" s="30" t="s">
        <v>0</v>
      </c>
      <c r="B31" s="30">
        <v>6</v>
      </c>
      <c r="C31" s="5">
        <v>1943</v>
      </c>
      <c r="D31" s="5">
        <v>3</v>
      </c>
      <c r="E31" s="28">
        <v>10.214825</v>
      </c>
      <c r="F31" s="28">
        <v>41.945805</v>
      </c>
    </row>
    <row r="32" spans="1:6" ht="12.75">
      <c r="A32" s="30" t="s">
        <v>0</v>
      </c>
      <c r="B32" s="30">
        <v>6</v>
      </c>
      <c r="C32" s="5">
        <v>1943</v>
      </c>
      <c r="D32" s="5">
        <v>4</v>
      </c>
      <c r="E32" s="28">
        <v>9.397938</v>
      </c>
      <c r="F32" s="28">
        <v>33.216678</v>
      </c>
    </row>
    <row r="33" spans="1:6" ht="12.75">
      <c r="A33" s="30" t="s">
        <v>0</v>
      </c>
      <c r="B33" s="30">
        <v>6</v>
      </c>
      <c r="C33" s="5">
        <v>1943</v>
      </c>
      <c r="D33" s="5">
        <v>5</v>
      </c>
      <c r="E33" s="28">
        <v>8.226023</v>
      </c>
      <c r="F33" s="28">
        <v>32.63</v>
      </c>
    </row>
    <row r="34" spans="1:6" ht="12.75">
      <c r="A34" s="30" t="s">
        <v>0</v>
      </c>
      <c r="B34" s="30">
        <v>6</v>
      </c>
      <c r="C34" s="5">
        <v>1943</v>
      </c>
      <c r="D34" s="5">
        <v>6</v>
      </c>
      <c r="E34" s="28">
        <v>6.83975</v>
      </c>
      <c r="F34" s="28">
        <v>27.25</v>
      </c>
    </row>
    <row r="35" spans="1:6" ht="12.75">
      <c r="A35" s="30" t="s">
        <v>0</v>
      </c>
      <c r="B35" s="30">
        <v>6</v>
      </c>
      <c r="C35" s="5">
        <v>1943</v>
      </c>
      <c r="D35" s="5">
        <v>7</v>
      </c>
      <c r="E35" s="28">
        <v>6.75312</v>
      </c>
      <c r="F35" s="28">
        <v>26.4</v>
      </c>
    </row>
    <row r="36" spans="1:6" ht="12.75">
      <c r="A36" s="30" t="s">
        <v>0</v>
      </c>
      <c r="B36" s="30">
        <v>6</v>
      </c>
      <c r="C36" s="5">
        <v>1943</v>
      </c>
      <c r="D36" s="5">
        <v>8</v>
      </c>
      <c r="E36" s="28">
        <v>6.456456</v>
      </c>
      <c r="F36" s="28">
        <v>25.56</v>
      </c>
    </row>
    <row r="37" spans="1:6" ht="12.75">
      <c r="A37" s="30" t="s">
        <v>0</v>
      </c>
      <c r="B37" s="30">
        <v>6</v>
      </c>
      <c r="C37" s="5">
        <v>1943</v>
      </c>
      <c r="D37" s="5">
        <v>9</v>
      </c>
      <c r="E37" s="28">
        <v>6.71624</v>
      </c>
      <c r="F37" s="28">
        <v>29.597039999999996</v>
      </c>
    </row>
    <row r="38" spans="1:6" ht="12.75">
      <c r="A38" s="30" t="s">
        <v>0</v>
      </c>
      <c r="B38" s="30">
        <v>6</v>
      </c>
      <c r="C38" s="5">
        <v>1943</v>
      </c>
      <c r="D38" s="5">
        <v>10</v>
      </c>
      <c r="E38" s="28">
        <v>13.740494</v>
      </c>
      <c r="F38" s="28">
        <v>50.02</v>
      </c>
    </row>
    <row r="39" spans="1:6" ht="12.75">
      <c r="A39" s="30" t="s">
        <v>0</v>
      </c>
      <c r="B39" s="30">
        <v>6</v>
      </c>
      <c r="C39" s="5">
        <v>1943</v>
      </c>
      <c r="D39" s="5">
        <v>11</v>
      </c>
      <c r="E39" s="28">
        <v>7.73269</v>
      </c>
      <c r="F39" s="28">
        <v>42.144214</v>
      </c>
    </row>
    <row r="40" spans="1:6" ht="12.75">
      <c r="A40" s="30" t="s">
        <v>0</v>
      </c>
      <c r="B40" s="30">
        <v>6</v>
      </c>
      <c r="C40" s="5">
        <v>1943</v>
      </c>
      <c r="D40" s="5">
        <v>12</v>
      </c>
      <c r="E40" s="28">
        <v>8.404256</v>
      </c>
      <c r="F40" s="28">
        <v>38.076192</v>
      </c>
    </row>
    <row r="41" spans="1:6" ht="12.75">
      <c r="A41" s="30" t="s">
        <v>0</v>
      </c>
      <c r="B41" s="30">
        <v>6</v>
      </c>
      <c r="C41" s="5">
        <v>1944</v>
      </c>
      <c r="D41" s="5">
        <v>1</v>
      </c>
      <c r="E41" s="28">
        <v>7.856415</v>
      </c>
      <c r="F41" s="28">
        <v>30.873086999999998</v>
      </c>
    </row>
    <row r="42" spans="1:6" ht="12.75">
      <c r="A42" s="30" t="s">
        <v>0</v>
      </c>
      <c r="B42" s="30">
        <v>6</v>
      </c>
      <c r="C42" s="5">
        <v>1944</v>
      </c>
      <c r="D42" s="5">
        <v>2</v>
      </c>
      <c r="E42" s="28">
        <v>6.222612</v>
      </c>
      <c r="F42" s="28">
        <v>30.086991</v>
      </c>
    </row>
    <row r="43" spans="1:6" ht="12.75">
      <c r="A43" s="30" t="s">
        <v>0</v>
      </c>
      <c r="B43" s="30">
        <v>6</v>
      </c>
      <c r="C43" s="5">
        <v>1944</v>
      </c>
      <c r="D43" s="5">
        <v>3</v>
      </c>
      <c r="E43" s="28">
        <v>7.647514</v>
      </c>
      <c r="F43" s="28">
        <v>36.82</v>
      </c>
    </row>
    <row r="44" spans="1:6" ht="12.75">
      <c r="A44" s="30" t="s">
        <v>0</v>
      </c>
      <c r="B44" s="30">
        <v>6</v>
      </c>
      <c r="C44" s="5">
        <v>1944</v>
      </c>
      <c r="D44" s="5">
        <v>4</v>
      </c>
      <c r="E44" s="28">
        <v>10.87436</v>
      </c>
      <c r="F44" s="28">
        <v>49.695029999999996</v>
      </c>
    </row>
    <row r="45" spans="1:6" ht="12.75">
      <c r="A45" s="30" t="s">
        <v>0</v>
      </c>
      <c r="B45" s="30">
        <v>6</v>
      </c>
      <c r="C45" s="5">
        <v>1944</v>
      </c>
      <c r="D45" s="5">
        <v>5</v>
      </c>
      <c r="E45" s="28">
        <v>6.322576</v>
      </c>
      <c r="F45" s="28">
        <v>29.38</v>
      </c>
    </row>
    <row r="46" spans="1:6" ht="12.75">
      <c r="A46" s="30" t="s">
        <v>0</v>
      </c>
      <c r="B46" s="30">
        <v>6</v>
      </c>
      <c r="C46" s="5">
        <v>1944</v>
      </c>
      <c r="D46" s="5">
        <v>6</v>
      </c>
      <c r="E46" s="28">
        <v>6.51348</v>
      </c>
      <c r="F46" s="28">
        <v>26.64</v>
      </c>
    </row>
    <row r="47" spans="1:6" ht="12.75">
      <c r="A47" s="30" t="s">
        <v>0</v>
      </c>
      <c r="B47" s="30">
        <v>6</v>
      </c>
      <c r="C47" s="5">
        <v>1944</v>
      </c>
      <c r="D47" s="5">
        <v>7</v>
      </c>
      <c r="E47" s="28">
        <v>6.470448</v>
      </c>
      <c r="F47" s="28">
        <v>26.08</v>
      </c>
    </row>
    <row r="48" spans="1:6" ht="12.75">
      <c r="A48" s="30" t="s">
        <v>0</v>
      </c>
      <c r="B48" s="30">
        <v>6</v>
      </c>
      <c r="C48" s="5">
        <v>1944</v>
      </c>
      <c r="D48" s="5">
        <v>8</v>
      </c>
      <c r="E48" s="28">
        <v>6.669294</v>
      </c>
      <c r="F48" s="28">
        <v>25.862586</v>
      </c>
    </row>
    <row r="49" spans="1:6" ht="12.75">
      <c r="A49" s="30" t="s">
        <v>0</v>
      </c>
      <c r="B49" s="30">
        <v>6</v>
      </c>
      <c r="C49" s="5">
        <v>1944</v>
      </c>
      <c r="D49" s="5">
        <v>9</v>
      </c>
      <c r="E49" s="28">
        <v>6.502294</v>
      </c>
      <c r="F49" s="28">
        <v>26.032603</v>
      </c>
    </row>
    <row r="50" spans="1:6" ht="12.75">
      <c r="A50" s="30" t="s">
        <v>0</v>
      </c>
      <c r="B50" s="30">
        <v>6</v>
      </c>
      <c r="C50" s="5">
        <v>1944</v>
      </c>
      <c r="D50" s="5">
        <v>10</v>
      </c>
      <c r="E50" s="28">
        <v>6.390308</v>
      </c>
      <c r="F50" s="28">
        <v>35.716428</v>
      </c>
    </row>
    <row r="51" spans="1:6" ht="12.75">
      <c r="A51" s="30" t="s">
        <v>0</v>
      </c>
      <c r="B51" s="30">
        <v>6</v>
      </c>
      <c r="C51" s="5">
        <v>1944</v>
      </c>
      <c r="D51" s="5">
        <v>11</v>
      </c>
      <c r="E51" s="28">
        <v>7.375848</v>
      </c>
      <c r="F51" s="28">
        <v>39.57395700000001</v>
      </c>
    </row>
    <row r="52" spans="1:6" ht="12.75">
      <c r="A52" s="30" t="s">
        <v>0</v>
      </c>
      <c r="B52" s="30">
        <v>6</v>
      </c>
      <c r="C52" s="5">
        <v>1944</v>
      </c>
      <c r="D52" s="5">
        <v>12</v>
      </c>
      <c r="E52" s="28">
        <v>7.256952</v>
      </c>
      <c r="F52" s="28">
        <v>37.333732999999995</v>
      </c>
    </row>
    <row r="53" spans="1:6" ht="12.75">
      <c r="A53" s="30" t="s">
        <v>0</v>
      </c>
      <c r="B53" s="30">
        <v>6</v>
      </c>
      <c r="C53" s="5">
        <v>1945</v>
      </c>
      <c r="D53" s="5">
        <v>1</v>
      </c>
      <c r="E53" s="28">
        <v>7.68565</v>
      </c>
      <c r="F53" s="28">
        <v>31.363726</v>
      </c>
    </row>
    <row r="54" spans="1:6" ht="12.75">
      <c r="A54" s="30" t="s">
        <v>0</v>
      </c>
      <c r="B54" s="30">
        <v>6</v>
      </c>
      <c r="C54" s="5">
        <v>1945</v>
      </c>
      <c r="D54" s="5">
        <v>2</v>
      </c>
      <c r="E54" s="28">
        <v>6.65546</v>
      </c>
      <c r="F54" s="28">
        <v>38.36</v>
      </c>
    </row>
    <row r="55" spans="1:6" ht="12.75">
      <c r="A55" s="30" t="s">
        <v>0</v>
      </c>
      <c r="B55" s="30">
        <v>6</v>
      </c>
      <c r="C55" s="5">
        <v>1945</v>
      </c>
      <c r="D55" s="5">
        <v>3</v>
      </c>
      <c r="E55" s="28">
        <v>8.706252</v>
      </c>
      <c r="F55" s="28">
        <v>47.014701</v>
      </c>
    </row>
    <row r="56" spans="1:6" ht="12.75">
      <c r="A56" s="30" t="s">
        <v>0</v>
      </c>
      <c r="B56" s="30">
        <v>6</v>
      </c>
      <c r="C56" s="5">
        <v>1945</v>
      </c>
      <c r="D56" s="5">
        <v>4</v>
      </c>
      <c r="E56" s="28">
        <v>8.05806</v>
      </c>
      <c r="F56" s="28">
        <v>40.05801</v>
      </c>
    </row>
    <row r="57" spans="1:6" ht="12.75">
      <c r="A57" s="30" t="s">
        <v>0</v>
      </c>
      <c r="B57" s="30">
        <v>6</v>
      </c>
      <c r="C57" s="5">
        <v>1945</v>
      </c>
      <c r="D57" s="5">
        <v>5</v>
      </c>
      <c r="E57" s="28">
        <v>5.556846</v>
      </c>
      <c r="F57" s="28">
        <v>30.82</v>
      </c>
    </row>
    <row r="58" spans="1:6" ht="12.75">
      <c r="A58" s="30" t="s">
        <v>0</v>
      </c>
      <c r="B58" s="30">
        <v>6</v>
      </c>
      <c r="C58" s="5">
        <v>1945</v>
      </c>
      <c r="D58" s="5">
        <v>6</v>
      </c>
      <c r="E58" s="28">
        <v>6.507648</v>
      </c>
      <c r="F58" s="28">
        <v>26.88</v>
      </c>
    </row>
    <row r="59" spans="1:6" ht="12.75">
      <c r="A59" s="30" t="s">
        <v>0</v>
      </c>
      <c r="B59" s="30">
        <v>6</v>
      </c>
      <c r="C59" s="5">
        <v>1945</v>
      </c>
      <c r="D59" s="5">
        <v>7</v>
      </c>
      <c r="E59" s="28">
        <v>6.435968</v>
      </c>
      <c r="F59" s="28">
        <v>26.12</v>
      </c>
    </row>
    <row r="60" spans="1:6" ht="12.75">
      <c r="A60" s="30" t="s">
        <v>0</v>
      </c>
      <c r="B60" s="30">
        <v>6</v>
      </c>
      <c r="C60" s="5">
        <v>1945</v>
      </c>
      <c r="D60" s="5">
        <v>8</v>
      </c>
      <c r="E60" s="28">
        <v>5.36075</v>
      </c>
      <c r="F60" s="28">
        <v>26.15</v>
      </c>
    </row>
    <row r="61" spans="1:6" ht="12.75">
      <c r="A61" s="30" t="s">
        <v>0</v>
      </c>
      <c r="B61" s="30">
        <v>6</v>
      </c>
      <c r="C61" s="5">
        <v>1945</v>
      </c>
      <c r="D61" s="5">
        <v>9</v>
      </c>
      <c r="E61" s="28">
        <v>6.212712</v>
      </c>
      <c r="F61" s="28">
        <v>25.63</v>
      </c>
    </row>
    <row r="62" spans="1:6" ht="12.75">
      <c r="A62" s="30" t="s">
        <v>0</v>
      </c>
      <c r="B62" s="30">
        <v>6</v>
      </c>
      <c r="C62" s="5">
        <v>1945</v>
      </c>
      <c r="D62" s="5">
        <v>10</v>
      </c>
      <c r="E62" s="28">
        <v>5.2632</v>
      </c>
      <c r="F62" s="28">
        <v>27.2</v>
      </c>
    </row>
    <row r="63" spans="1:6" ht="12.75">
      <c r="A63" s="30" t="s">
        <v>0</v>
      </c>
      <c r="B63" s="30">
        <v>6</v>
      </c>
      <c r="C63" s="5">
        <v>1945</v>
      </c>
      <c r="D63" s="5">
        <v>11</v>
      </c>
      <c r="E63" s="28">
        <v>7.166325</v>
      </c>
      <c r="F63" s="28">
        <v>35.246475</v>
      </c>
    </row>
    <row r="64" spans="1:6" ht="12.75">
      <c r="A64" s="30" t="s">
        <v>0</v>
      </c>
      <c r="B64" s="30">
        <v>6</v>
      </c>
      <c r="C64" s="5">
        <v>1945</v>
      </c>
      <c r="D64" s="5">
        <v>12</v>
      </c>
      <c r="E64" s="28">
        <v>9.086404</v>
      </c>
      <c r="F64" s="28">
        <v>42.435756</v>
      </c>
    </row>
    <row r="65" spans="1:6" ht="12.75">
      <c r="A65" s="30" t="s">
        <v>0</v>
      </c>
      <c r="B65" s="30">
        <v>6</v>
      </c>
      <c r="C65" s="5">
        <v>1946</v>
      </c>
      <c r="D65" s="5">
        <v>1</v>
      </c>
      <c r="E65" s="28">
        <v>7.656285</v>
      </c>
      <c r="F65" s="28">
        <v>30.81</v>
      </c>
    </row>
    <row r="66" spans="1:6" ht="12.75">
      <c r="A66" s="30" t="s">
        <v>0</v>
      </c>
      <c r="B66" s="30">
        <v>6</v>
      </c>
      <c r="C66" s="5">
        <v>1946</v>
      </c>
      <c r="D66" s="5">
        <v>2</v>
      </c>
      <c r="E66" s="28">
        <v>6.372975</v>
      </c>
      <c r="F66" s="28">
        <v>29.85</v>
      </c>
    </row>
    <row r="67" spans="1:6" ht="12.75">
      <c r="A67" s="30" t="s">
        <v>0</v>
      </c>
      <c r="B67" s="30">
        <v>6</v>
      </c>
      <c r="C67" s="5">
        <v>1946</v>
      </c>
      <c r="D67" s="5">
        <v>3</v>
      </c>
      <c r="E67" s="28">
        <v>9.719748</v>
      </c>
      <c r="F67" s="28">
        <v>39.24</v>
      </c>
    </row>
    <row r="68" spans="1:6" ht="12.75">
      <c r="A68" s="30" t="s">
        <v>0</v>
      </c>
      <c r="B68" s="30">
        <v>6</v>
      </c>
      <c r="C68" s="5">
        <v>1946</v>
      </c>
      <c r="D68" s="5">
        <v>4</v>
      </c>
      <c r="E68" s="28">
        <v>11.067264</v>
      </c>
      <c r="F68" s="28">
        <v>44.34</v>
      </c>
    </row>
    <row r="69" spans="1:6" ht="12.75">
      <c r="A69" s="30" t="s">
        <v>0</v>
      </c>
      <c r="B69" s="30">
        <v>6</v>
      </c>
      <c r="C69" s="5">
        <v>1946</v>
      </c>
      <c r="D69" s="5">
        <v>5</v>
      </c>
      <c r="E69" s="28">
        <v>13.09176</v>
      </c>
      <c r="F69" s="28">
        <v>55.09448999999999</v>
      </c>
    </row>
    <row r="70" spans="1:6" ht="12.75">
      <c r="A70" s="30" t="s">
        <v>0</v>
      </c>
      <c r="B70" s="30">
        <v>6</v>
      </c>
      <c r="C70" s="5">
        <v>1946</v>
      </c>
      <c r="D70" s="5">
        <v>6</v>
      </c>
      <c r="E70" s="28">
        <v>8.383245</v>
      </c>
      <c r="F70" s="28">
        <v>33.073307</v>
      </c>
    </row>
    <row r="71" spans="1:6" ht="12.75">
      <c r="A71" s="30" t="s">
        <v>0</v>
      </c>
      <c r="B71" s="30">
        <v>6</v>
      </c>
      <c r="C71" s="5">
        <v>1946</v>
      </c>
      <c r="D71" s="5">
        <v>7</v>
      </c>
      <c r="E71" s="28">
        <v>6.803856</v>
      </c>
      <c r="F71" s="28">
        <v>26.64</v>
      </c>
    </row>
    <row r="72" spans="1:6" ht="12.75">
      <c r="A72" s="30" t="s">
        <v>0</v>
      </c>
      <c r="B72" s="30">
        <v>6</v>
      </c>
      <c r="C72" s="5">
        <v>1946</v>
      </c>
      <c r="D72" s="5">
        <v>8</v>
      </c>
      <c r="E72" s="28">
        <v>6.506512</v>
      </c>
      <c r="F72" s="28">
        <v>25.84</v>
      </c>
    </row>
    <row r="73" spans="1:6" ht="12.75">
      <c r="A73" s="30" t="s">
        <v>0</v>
      </c>
      <c r="B73" s="30">
        <v>6</v>
      </c>
      <c r="C73" s="5">
        <v>1946</v>
      </c>
      <c r="D73" s="5">
        <v>9</v>
      </c>
      <c r="E73" s="28">
        <v>6.908632</v>
      </c>
      <c r="F73" s="28">
        <v>26.482648</v>
      </c>
    </row>
    <row r="74" spans="1:6" ht="12.75">
      <c r="A74" s="30" t="s">
        <v>0</v>
      </c>
      <c r="B74" s="30">
        <v>6</v>
      </c>
      <c r="C74" s="5">
        <v>1946</v>
      </c>
      <c r="D74" s="5">
        <v>10</v>
      </c>
      <c r="E74" s="28">
        <v>5.060016</v>
      </c>
      <c r="F74" s="28">
        <v>28.077192000000004</v>
      </c>
    </row>
    <row r="75" spans="1:6" ht="12.75">
      <c r="A75" s="30" t="s">
        <v>0</v>
      </c>
      <c r="B75" s="30">
        <v>6</v>
      </c>
      <c r="C75" s="5">
        <v>1946</v>
      </c>
      <c r="D75" s="5">
        <v>11</v>
      </c>
      <c r="E75" s="28">
        <v>6.0858</v>
      </c>
      <c r="F75" s="28">
        <v>34.5</v>
      </c>
    </row>
    <row r="76" spans="1:6" ht="12.75">
      <c r="A76" s="30" t="s">
        <v>0</v>
      </c>
      <c r="B76" s="30">
        <v>6</v>
      </c>
      <c r="C76" s="5">
        <v>1946</v>
      </c>
      <c r="D76" s="5">
        <v>12</v>
      </c>
      <c r="E76" s="28">
        <v>7.562504</v>
      </c>
      <c r="F76" s="28">
        <v>42.915707999999995</v>
      </c>
    </row>
    <row r="77" spans="1:6" ht="12.75">
      <c r="A77" s="30" t="s">
        <v>0</v>
      </c>
      <c r="B77" s="30">
        <v>6</v>
      </c>
      <c r="C77" s="5">
        <v>1947</v>
      </c>
      <c r="D77" s="5">
        <v>1</v>
      </c>
      <c r="E77" s="28">
        <v>9.73228</v>
      </c>
      <c r="F77" s="28">
        <v>37.36</v>
      </c>
    </row>
    <row r="78" spans="1:6" ht="12.75">
      <c r="A78" s="30" t="s">
        <v>0</v>
      </c>
      <c r="B78" s="30">
        <v>6</v>
      </c>
      <c r="C78" s="5">
        <v>1947</v>
      </c>
      <c r="D78" s="5">
        <v>2</v>
      </c>
      <c r="E78" s="28">
        <v>8.43882</v>
      </c>
      <c r="F78" s="28">
        <v>45.374537000000004</v>
      </c>
    </row>
    <row r="79" spans="1:6" ht="12.75">
      <c r="A79" s="30" t="s">
        <v>0</v>
      </c>
      <c r="B79" s="30">
        <v>6</v>
      </c>
      <c r="C79" s="5">
        <v>1947</v>
      </c>
      <c r="D79" s="5">
        <v>3</v>
      </c>
      <c r="E79" s="28">
        <v>18.51813</v>
      </c>
      <c r="F79" s="28">
        <v>74.37</v>
      </c>
    </row>
    <row r="80" spans="1:6" ht="12.75">
      <c r="A80" s="30" t="s">
        <v>0</v>
      </c>
      <c r="B80" s="30">
        <v>6</v>
      </c>
      <c r="C80" s="5">
        <v>1947</v>
      </c>
      <c r="D80" s="5">
        <v>4</v>
      </c>
      <c r="E80" s="28">
        <v>7.816464</v>
      </c>
      <c r="F80" s="28">
        <v>42.16</v>
      </c>
    </row>
    <row r="81" spans="1:6" ht="12.75">
      <c r="A81" s="30" t="s">
        <v>0</v>
      </c>
      <c r="B81" s="30">
        <v>6</v>
      </c>
      <c r="C81" s="5">
        <v>1947</v>
      </c>
      <c r="D81" s="5">
        <v>5</v>
      </c>
      <c r="E81" s="28">
        <v>8.160858</v>
      </c>
      <c r="F81" s="28">
        <v>38.26</v>
      </c>
    </row>
    <row r="82" spans="1:6" ht="12.75">
      <c r="A82" s="30" t="s">
        <v>0</v>
      </c>
      <c r="B82" s="30">
        <v>6</v>
      </c>
      <c r="C82" s="5">
        <v>1947</v>
      </c>
      <c r="D82" s="5">
        <v>6</v>
      </c>
      <c r="E82" s="28">
        <v>6.60968</v>
      </c>
      <c r="F82" s="28">
        <v>30.80308</v>
      </c>
    </row>
    <row r="83" spans="1:6" ht="12.75">
      <c r="A83" s="30" t="s">
        <v>0</v>
      </c>
      <c r="B83" s="30">
        <v>6</v>
      </c>
      <c r="C83" s="5">
        <v>1947</v>
      </c>
      <c r="D83" s="5">
        <v>7</v>
      </c>
      <c r="E83" s="28">
        <v>6.635134</v>
      </c>
      <c r="F83" s="28">
        <v>26.692669</v>
      </c>
    </row>
    <row r="84" spans="1:6" ht="12.75">
      <c r="A84" s="30" t="s">
        <v>0</v>
      </c>
      <c r="B84" s="30">
        <v>6</v>
      </c>
      <c r="C84" s="5">
        <v>1947</v>
      </c>
      <c r="D84" s="5">
        <v>8</v>
      </c>
      <c r="E84" s="28">
        <v>6.0076</v>
      </c>
      <c r="F84" s="28">
        <v>26.122612000000004</v>
      </c>
    </row>
    <row r="85" spans="1:6" ht="12.75">
      <c r="A85" s="30" t="s">
        <v>0</v>
      </c>
      <c r="B85" s="30">
        <v>6</v>
      </c>
      <c r="C85" s="5">
        <v>1947</v>
      </c>
      <c r="D85" s="5">
        <v>9</v>
      </c>
      <c r="E85" s="28">
        <v>5.84257</v>
      </c>
      <c r="F85" s="28">
        <v>29.14</v>
      </c>
    </row>
    <row r="86" spans="1:6" ht="12.75">
      <c r="A86" s="30" t="s">
        <v>0</v>
      </c>
      <c r="B86" s="30">
        <v>6</v>
      </c>
      <c r="C86" s="5">
        <v>1947</v>
      </c>
      <c r="D86" s="5">
        <v>10</v>
      </c>
      <c r="E86" s="28">
        <v>5.2725</v>
      </c>
      <c r="F86" s="28">
        <v>28.5</v>
      </c>
    </row>
    <row r="87" spans="1:6" ht="12.75">
      <c r="A87" s="30" t="s">
        <v>0</v>
      </c>
      <c r="B87" s="30">
        <v>6</v>
      </c>
      <c r="C87" s="5">
        <v>1947</v>
      </c>
      <c r="D87" s="5">
        <v>11</v>
      </c>
      <c r="E87" s="28">
        <v>5.273765</v>
      </c>
      <c r="F87" s="28">
        <v>28.43</v>
      </c>
    </row>
    <row r="88" spans="1:6" ht="12.75">
      <c r="A88" s="30" t="s">
        <v>0</v>
      </c>
      <c r="B88" s="30">
        <v>6</v>
      </c>
      <c r="C88" s="5">
        <v>1947</v>
      </c>
      <c r="D88" s="5">
        <v>12</v>
      </c>
      <c r="E88" s="28">
        <v>7.818655</v>
      </c>
      <c r="F88" s="28">
        <v>32.506749</v>
      </c>
    </row>
    <row r="89" spans="1:6" ht="12.75">
      <c r="A89" s="30" t="s">
        <v>0</v>
      </c>
      <c r="B89" s="30">
        <v>6</v>
      </c>
      <c r="C89" s="5">
        <v>1948</v>
      </c>
      <c r="D89" s="5">
        <v>1</v>
      </c>
      <c r="E89" s="28">
        <v>9.136944</v>
      </c>
      <c r="F89" s="28">
        <v>47.44</v>
      </c>
    </row>
    <row r="90" spans="1:6" ht="12.75">
      <c r="A90" s="30" t="s">
        <v>0</v>
      </c>
      <c r="B90" s="30">
        <v>6</v>
      </c>
      <c r="C90" s="5">
        <v>1948</v>
      </c>
      <c r="D90" s="5">
        <v>2</v>
      </c>
      <c r="E90" s="28">
        <v>9.710256</v>
      </c>
      <c r="F90" s="28">
        <v>42.72</v>
      </c>
    </row>
    <row r="91" spans="1:6" ht="12.75">
      <c r="A91" s="30" t="s">
        <v>0</v>
      </c>
      <c r="B91" s="30">
        <v>6</v>
      </c>
      <c r="C91" s="5">
        <v>1948</v>
      </c>
      <c r="D91" s="5">
        <v>3</v>
      </c>
      <c r="E91" s="28">
        <v>9.120822</v>
      </c>
      <c r="F91" s="28">
        <v>35.27</v>
      </c>
    </row>
    <row r="92" spans="1:6" ht="12.75">
      <c r="A92" s="30" t="s">
        <v>0</v>
      </c>
      <c r="B92" s="30">
        <v>6</v>
      </c>
      <c r="C92" s="5">
        <v>1948</v>
      </c>
      <c r="D92" s="5">
        <v>4</v>
      </c>
      <c r="E92" s="28">
        <v>7.375959</v>
      </c>
      <c r="F92" s="28">
        <v>33.27</v>
      </c>
    </row>
    <row r="93" spans="1:6" ht="12.75">
      <c r="A93" s="30" t="s">
        <v>0</v>
      </c>
      <c r="B93" s="30">
        <v>6</v>
      </c>
      <c r="C93" s="5">
        <v>1948</v>
      </c>
      <c r="D93" s="5">
        <v>5</v>
      </c>
      <c r="E93" s="28">
        <v>7.500128</v>
      </c>
      <c r="F93" s="28">
        <v>32.44</v>
      </c>
    </row>
    <row r="94" spans="1:6" ht="12.75">
      <c r="A94" s="30" t="s">
        <v>0</v>
      </c>
      <c r="B94" s="30">
        <v>6</v>
      </c>
      <c r="C94" s="5">
        <v>1948</v>
      </c>
      <c r="D94" s="5">
        <v>6</v>
      </c>
      <c r="E94" s="28">
        <v>7.214298</v>
      </c>
      <c r="F94" s="28">
        <v>28.467153000000003</v>
      </c>
    </row>
    <row r="95" spans="1:6" ht="12.75">
      <c r="A95" s="30" t="s">
        <v>0</v>
      </c>
      <c r="B95" s="30">
        <v>6</v>
      </c>
      <c r="C95" s="5">
        <v>1948</v>
      </c>
      <c r="D95" s="5">
        <v>7</v>
      </c>
      <c r="E95" s="28">
        <v>6.862598</v>
      </c>
      <c r="F95" s="28">
        <v>26.87</v>
      </c>
    </row>
    <row r="96" spans="1:6" ht="12.75">
      <c r="A96" s="30" t="s">
        <v>0</v>
      </c>
      <c r="B96" s="30">
        <v>6</v>
      </c>
      <c r="C96" s="5">
        <v>1948</v>
      </c>
      <c r="D96" s="5">
        <v>8</v>
      </c>
      <c r="E96" s="28">
        <v>6.69919</v>
      </c>
      <c r="F96" s="28">
        <v>26.69</v>
      </c>
    </row>
    <row r="97" spans="1:6" ht="12.75">
      <c r="A97" s="30" t="s">
        <v>0</v>
      </c>
      <c r="B97" s="30">
        <v>6</v>
      </c>
      <c r="C97" s="5">
        <v>1948</v>
      </c>
      <c r="D97" s="5">
        <v>9</v>
      </c>
      <c r="E97" s="28">
        <v>6.703611</v>
      </c>
      <c r="F97" s="28">
        <v>26.57</v>
      </c>
    </row>
    <row r="98" spans="1:6" ht="12.75">
      <c r="A98" s="30" t="s">
        <v>0</v>
      </c>
      <c r="B98" s="30">
        <v>6</v>
      </c>
      <c r="C98" s="5">
        <v>1948</v>
      </c>
      <c r="D98" s="5">
        <v>10</v>
      </c>
      <c r="E98" s="28">
        <v>5.698168</v>
      </c>
      <c r="F98" s="28">
        <v>27.157284</v>
      </c>
    </row>
    <row r="99" spans="1:6" ht="12.75">
      <c r="A99" s="30" t="s">
        <v>0</v>
      </c>
      <c r="B99" s="30">
        <v>6</v>
      </c>
      <c r="C99" s="5">
        <v>1948</v>
      </c>
      <c r="D99" s="5">
        <v>11</v>
      </c>
      <c r="E99" s="28">
        <v>6.53718</v>
      </c>
      <c r="F99" s="28">
        <v>28.9</v>
      </c>
    </row>
    <row r="100" spans="1:6" ht="12.75">
      <c r="A100" s="30" t="s">
        <v>0</v>
      </c>
      <c r="B100" s="30">
        <v>6</v>
      </c>
      <c r="C100" s="5">
        <v>1948</v>
      </c>
      <c r="D100" s="5">
        <v>12</v>
      </c>
      <c r="E100" s="28">
        <v>7.578684</v>
      </c>
      <c r="F100" s="28">
        <v>37.26</v>
      </c>
    </row>
    <row r="101" spans="1:6" ht="12.75">
      <c r="A101" s="30" t="s">
        <v>0</v>
      </c>
      <c r="B101" s="30">
        <v>6</v>
      </c>
      <c r="C101" s="5">
        <v>1949</v>
      </c>
      <c r="D101" s="5">
        <v>1</v>
      </c>
      <c r="E101" s="28">
        <v>8.770652</v>
      </c>
      <c r="F101" s="28">
        <v>37.61</v>
      </c>
    </row>
    <row r="102" spans="1:6" ht="12.75">
      <c r="A102" s="30" t="s">
        <v>0</v>
      </c>
      <c r="B102" s="30">
        <v>6</v>
      </c>
      <c r="C102" s="5">
        <v>1949</v>
      </c>
      <c r="D102" s="5">
        <v>2</v>
      </c>
      <c r="E102" s="28">
        <v>6.72966</v>
      </c>
      <c r="F102" s="28">
        <v>29.397059999999996</v>
      </c>
    </row>
    <row r="103" spans="1:6" ht="12.75">
      <c r="A103" s="30" t="s">
        <v>0</v>
      </c>
      <c r="B103" s="30">
        <v>6</v>
      </c>
      <c r="C103" s="5">
        <v>1949</v>
      </c>
      <c r="D103" s="5">
        <v>3</v>
      </c>
      <c r="E103" s="28">
        <v>10.152528</v>
      </c>
      <c r="F103" s="28">
        <v>41.12</v>
      </c>
    </row>
    <row r="104" spans="1:6" ht="12.75">
      <c r="A104" s="30" t="s">
        <v>0</v>
      </c>
      <c r="B104" s="30">
        <v>6</v>
      </c>
      <c r="C104" s="5">
        <v>1949</v>
      </c>
      <c r="D104" s="5">
        <v>4</v>
      </c>
      <c r="E104" s="28">
        <v>7.246242</v>
      </c>
      <c r="F104" s="28">
        <v>31.743174000000003</v>
      </c>
    </row>
    <row r="105" spans="1:6" ht="12.75">
      <c r="A105" s="30" t="s">
        <v>0</v>
      </c>
      <c r="B105" s="30">
        <v>6</v>
      </c>
      <c r="C105" s="5">
        <v>1949</v>
      </c>
      <c r="D105" s="5">
        <v>5</v>
      </c>
      <c r="E105" s="28">
        <v>7.241413</v>
      </c>
      <c r="F105" s="28">
        <v>30.01</v>
      </c>
    </row>
    <row r="106" spans="1:6" ht="12.75">
      <c r="A106" s="30" t="s">
        <v>0</v>
      </c>
      <c r="B106" s="30">
        <v>6</v>
      </c>
      <c r="C106" s="5">
        <v>1949</v>
      </c>
      <c r="D106" s="5">
        <v>6</v>
      </c>
      <c r="E106" s="28">
        <v>6.092385</v>
      </c>
      <c r="F106" s="28">
        <v>25.87</v>
      </c>
    </row>
    <row r="107" spans="1:6" ht="12.75">
      <c r="A107" s="30" t="s">
        <v>0</v>
      </c>
      <c r="B107" s="30">
        <v>6</v>
      </c>
      <c r="C107" s="5">
        <v>1949</v>
      </c>
      <c r="D107" s="5">
        <v>7</v>
      </c>
      <c r="E107" s="28">
        <v>6.195718</v>
      </c>
      <c r="F107" s="28">
        <v>25.33</v>
      </c>
    </row>
    <row r="108" spans="1:6" ht="12.75">
      <c r="A108" s="30" t="s">
        <v>0</v>
      </c>
      <c r="B108" s="30">
        <v>6</v>
      </c>
      <c r="C108" s="5">
        <v>1949</v>
      </c>
      <c r="D108" s="5">
        <v>8</v>
      </c>
      <c r="E108" s="28">
        <v>6.234648</v>
      </c>
      <c r="F108" s="28">
        <v>25.162515999999997</v>
      </c>
    </row>
    <row r="109" spans="1:6" ht="12.75">
      <c r="A109" s="30" t="s">
        <v>0</v>
      </c>
      <c r="B109" s="30">
        <v>6</v>
      </c>
      <c r="C109" s="5">
        <v>1949</v>
      </c>
      <c r="D109" s="5">
        <v>9</v>
      </c>
      <c r="E109" s="28">
        <v>6.45216</v>
      </c>
      <c r="F109" s="28">
        <v>26.39736</v>
      </c>
    </row>
    <row r="110" spans="1:6" ht="12.75">
      <c r="A110" s="30" t="s">
        <v>0</v>
      </c>
      <c r="B110" s="30">
        <v>6</v>
      </c>
      <c r="C110" s="5">
        <v>1949</v>
      </c>
      <c r="D110" s="5">
        <v>10</v>
      </c>
      <c r="E110" s="28">
        <v>5.856294</v>
      </c>
      <c r="F110" s="28">
        <v>26.79</v>
      </c>
    </row>
    <row r="111" spans="1:6" ht="12.75">
      <c r="A111" s="30" t="s">
        <v>0</v>
      </c>
      <c r="B111" s="30">
        <v>6</v>
      </c>
      <c r="C111" s="5">
        <v>1949</v>
      </c>
      <c r="D111" s="5">
        <v>11</v>
      </c>
      <c r="E111" s="28">
        <v>5.691378</v>
      </c>
      <c r="F111" s="28">
        <v>27.942794</v>
      </c>
    </row>
    <row r="112" spans="1:6" ht="12.75">
      <c r="A112" s="30" t="s">
        <v>0</v>
      </c>
      <c r="B112" s="30">
        <v>6</v>
      </c>
      <c r="C112" s="5">
        <v>1949</v>
      </c>
      <c r="D112" s="5">
        <v>12</v>
      </c>
      <c r="E112" s="28">
        <v>7.728116</v>
      </c>
      <c r="F112" s="28">
        <v>37.37</v>
      </c>
    </row>
    <row r="113" spans="1:6" ht="12.75">
      <c r="A113" s="30" t="s">
        <v>0</v>
      </c>
      <c r="B113" s="30">
        <v>6</v>
      </c>
      <c r="C113" s="5">
        <v>1950</v>
      </c>
      <c r="D113" s="5">
        <v>1</v>
      </c>
      <c r="E113" s="28">
        <v>8.28495</v>
      </c>
      <c r="F113" s="28">
        <v>32.3</v>
      </c>
    </row>
    <row r="114" spans="1:6" ht="12.75">
      <c r="A114" s="30" t="s">
        <v>0</v>
      </c>
      <c r="B114" s="30">
        <v>6</v>
      </c>
      <c r="C114" s="5">
        <v>1950</v>
      </c>
      <c r="D114" s="5">
        <v>2</v>
      </c>
      <c r="E114" s="28">
        <v>8.524365</v>
      </c>
      <c r="F114" s="28">
        <v>38.453844999999994</v>
      </c>
    </row>
    <row r="115" spans="1:6" ht="12.75">
      <c r="A115" s="30" t="s">
        <v>0</v>
      </c>
      <c r="B115" s="30">
        <v>6</v>
      </c>
      <c r="C115" s="5">
        <v>1950</v>
      </c>
      <c r="D115" s="5">
        <v>3</v>
      </c>
      <c r="E115" s="28">
        <v>9.60351</v>
      </c>
      <c r="F115" s="28">
        <v>41.69583</v>
      </c>
    </row>
    <row r="116" spans="1:6" ht="12.75">
      <c r="A116" s="30" t="s">
        <v>0</v>
      </c>
      <c r="B116" s="30">
        <v>6</v>
      </c>
      <c r="C116" s="5">
        <v>1950</v>
      </c>
      <c r="D116" s="5">
        <v>4</v>
      </c>
      <c r="E116" s="28">
        <v>7.936146</v>
      </c>
      <c r="F116" s="28">
        <v>37.47</v>
      </c>
    </row>
    <row r="117" spans="1:6" ht="12.75">
      <c r="A117" s="30" t="s">
        <v>0</v>
      </c>
      <c r="B117" s="30">
        <v>6</v>
      </c>
      <c r="C117" s="5">
        <v>1950</v>
      </c>
      <c r="D117" s="5">
        <v>5</v>
      </c>
      <c r="E117" s="28">
        <v>12.0922</v>
      </c>
      <c r="F117" s="28">
        <v>46.964695999999996</v>
      </c>
    </row>
    <row r="118" spans="1:6" ht="12.75">
      <c r="A118" s="30" t="s">
        <v>0</v>
      </c>
      <c r="B118" s="30">
        <v>6</v>
      </c>
      <c r="C118" s="5">
        <v>1950</v>
      </c>
      <c r="D118" s="5">
        <v>6</v>
      </c>
      <c r="E118" s="28">
        <v>8.77164</v>
      </c>
      <c r="F118" s="28">
        <v>32.726727</v>
      </c>
    </row>
    <row r="119" spans="1:6" ht="12.75">
      <c r="A119" s="30" t="s">
        <v>0</v>
      </c>
      <c r="B119" s="30">
        <v>6</v>
      </c>
      <c r="C119" s="5">
        <v>1950</v>
      </c>
      <c r="D119" s="5">
        <v>7</v>
      </c>
      <c r="E119" s="28">
        <v>6.876033</v>
      </c>
      <c r="F119" s="28">
        <v>26.867313</v>
      </c>
    </row>
    <row r="120" spans="1:6" ht="12.75">
      <c r="A120" s="30" t="s">
        <v>0</v>
      </c>
      <c r="B120" s="30">
        <v>6</v>
      </c>
      <c r="C120" s="5">
        <v>1950</v>
      </c>
      <c r="D120" s="5">
        <v>8</v>
      </c>
      <c r="E120" s="28">
        <v>6.494546</v>
      </c>
      <c r="F120" s="28">
        <v>25.66</v>
      </c>
    </row>
    <row r="121" spans="1:6" ht="12.75">
      <c r="A121" s="30" t="s">
        <v>0</v>
      </c>
      <c r="B121" s="30">
        <v>6</v>
      </c>
      <c r="C121" s="5">
        <v>1950</v>
      </c>
      <c r="D121" s="5">
        <v>9</v>
      </c>
      <c r="E121" s="28">
        <v>6.393931</v>
      </c>
      <c r="F121" s="28">
        <v>26.99</v>
      </c>
    </row>
    <row r="122" spans="1:6" ht="12.75">
      <c r="A122" s="30" t="s">
        <v>0</v>
      </c>
      <c r="B122" s="30">
        <v>6</v>
      </c>
      <c r="C122" s="5">
        <v>1950</v>
      </c>
      <c r="D122" s="5">
        <v>10</v>
      </c>
      <c r="E122" s="28">
        <v>6.556626</v>
      </c>
      <c r="F122" s="28">
        <v>29.982997999999995</v>
      </c>
    </row>
    <row r="123" spans="1:6" ht="12.75">
      <c r="A123" s="30" t="s">
        <v>0</v>
      </c>
      <c r="B123" s="30">
        <v>6</v>
      </c>
      <c r="C123" s="5">
        <v>1950</v>
      </c>
      <c r="D123" s="5">
        <v>11</v>
      </c>
      <c r="E123" s="28">
        <v>6.696392</v>
      </c>
      <c r="F123" s="28">
        <v>32.573257000000005</v>
      </c>
    </row>
    <row r="124" spans="1:6" ht="12.75">
      <c r="A124" s="30" t="s">
        <v>0</v>
      </c>
      <c r="B124" s="30">
        <v>6</v>
      </c>
      <c r="C124" s="5">
        <v>1950</v>
      </c>
      <c r="D124" s="5">
        <v>12</v>
      </c>
      <c r="E124" s="28">
        <v>6.2411</v>
      </c>
      <c r="F124" s="28">
        <v>34.753475</v>
      </c>
    </row>
    <row r="125" spans="1:6" ht="12.75">
      <c r="A125" s="30" t="s">
        <v>0</v>
      </c>
      <c r="B125" s="30">
        <v>6</v>
      </c>
      <c r="C125" s="5">
        <v>1951</v>
      </c>
      <c r="D125" s="5">
        <v>1</v>
      </c>
      <c r="E125" s="28">
        <v>6.86588</v>
      </c>
      <c r="F125" s="28">
        <v>39.55</v>
      </c>
    </row>
    <row r="126" spans="1:6" ht="12.75">
      <c r="A126" s="30" t="s">
        <v>0</v>
      </c>
      <c r="B126" s="30">
        <v>6</v>
      </c>
      <c r="C126" s="5">
        <v>1951</v>
      </c>
      <c r="D126" s="5">
        <v>2</v>
      </c>
      <c r="E126" s="28">
        <v>6.975542</v>
      </c>
      <c r="F126" s="28">
        <v>38.71</v>
      </c>
    </row>
    <row r="127" spans="1:6" ht="12.75">
      <c r="A127" s="30" t="s">
        <v>0</v>
      </c>
      <c r="B127" s="30">
        <v>6</v>
      </c>
      <c r="C127" s="5">
        <v>1951</v>
      </c>
      <c r="D127" s="5">
        <v>3</v>
      </c>
      <c r="E127" s="28">
        <v>14.767159</v>
      </c>
      <c r="F127" s="28">
        <v>64.57</v>
      </c>
    </row>
    <row r="128" spans="1:6" ht="12.75">
      <c r="A128" s="30" t="s">
        <v>0</v>
      </c>
      <c r="B128" s="30">
        <v>6</v>
      </c>
      <c r="C128" s="5">
        <v>1951</v>
      </c>
      <c r="D128" s="5">
        <v>4</v>
      </c>
      <c r="E128" s="28">
        <v>11.572925</v>
      </c>
      <c r="F128" s="28">
        <v>50.864912999999994</v>
      </c>
    </row>
    <row r="129" spans="1:6" ht="12.75">
      <c r="A129" s="30" t="s">
        <v>0</v>
      </c>
      <c r="B129" s="30">
        <v>6</v>
      </c>
      <c r="C129" s="5">
        <v>1951</v>
      </c>
      <c r="D129" s="5">
        <v>5</v>
      </c>
      <c r="E129" s="28">
        <v>11.408564</v>
      </c>
      <c r="F129" s="28">
        <v>48.284828000000005</v>
      </c>
    </row>
    <row r="130" spans="1:6" ht="12.75">
      <c r="A130" s="30" t="s">
        <v>0</v>
      </c>
      <c r="B130" s="30">
        <v>6</v>
      </c>
      <c r="C130" s="5">
        <v>1951</v>
      </c>
      <c r="D130" s="5">
        <v>6</v>
      </c>
      <c r="E130" s="28">
        <v>9.003868</v>
      </c>
      <c r="F130" s="28">
        <v>37.16</v>
      </c>
    </row>
    <row r="131" spans="1:6" ht="12.75">
      <c r="A131" s="30" t="s">
        <v>0</v>
      </c>
      <c r="B131" s="30">
        <v>6</v>
      </c>
      <c r="C131" s="5">
        <v>1951</v>
      </c>
      <c r="D131" s="5">
        <v>7</v>
      </c>
      <c r="E131" s="28">
        <v>7.002309</v>
      </c>
      <c r="F131" s="28">
        <v>28.427157</v>
      </c>
    </row>
    <row r="132" spans="1:6" ht="12.75">
      <c r="A132" s="30" t="s">
        <v>0</v>
      </c>
      <c r="B132" s="30">
        <v>6</v>
      </c>
      <c r="C132" s="5">
        <v>1951</v>
      </c>
      <c r="D132" s="5">
        <v>8</v>
      </c>
      <c r="E132" s="28">
        <v>6.805211</v>
      </c>
      <c r="F132" s="28">
        <v>26.927307</v>
      </c>
    </row>
    <row r="133" spans="1:6" ht="12.75">
      <c r="A133" s="30" t="s">
        <v>0</v>
      </c>
      <c r="B133" s="30">
        <v>6</v>
      </c>
      <c r="C133" s="5">
        <v>1951</v>
      </c>
      <c r="D133" s="5">
        <v>9</v>
      </c>
      <c r="E133" s="28">
        <v>6.656523</v>
      </c>
      <c r="F133" s="28">
        <v>26.827317</v>
      </c>
    </row>
    <row r="134" spans="1:6" ht="12.75">
      <c r="A134" s="30" t="s">
        <v>0</v>
      </c>
      <c r="B134" s="30">
        <v>6</v>
      </c>
      <c r="C134" s="5">
        <v>1951</v>
      </c>
      <c r="D134" s="5">
        <v>10</v>
      </c>
      <c r="E134" s="28">
        <v>6.451296</v>
      </c>
      <c r="F134" s="28">
        <v>28.32</v>
      </c>
    </row>
    <row r="135" spans="1:6" ht="12.75">
      <c r="A135" s="30" t="s">
        <v>0</v>
      </c>
      <c r="B135" s="30">
        <v>6</v>
      </c>
      <c r="C135" s="5">
        <v>1951</v>
      </c>
      <c r="D135" s="5">
        <v>11</v>
      </c>
      <c r="E135" s="28">
        <v>13.250258</v>
      </c>
      <c r="F135" s="28">
        <v>63.98</v>
      </c>
    </row>
    <row r="136" spans="1:6" ht="12.75">
      <c r="A136" s="30" t="s">
        <v>0</v>
      </c>
      <c r="B136" s="30">
        <v>6</v>
      </c>
      <c r="C136" s="5">
        <v>1951</v>
      </c>
      <c r="D136" s="5">
        <v>12</v>
      </c>
      <c r="E136" s="28">
        <v>6.304062</v>
      </c>
      <c r="F136" s="28">
        <v>32.18</v>
      </c>
    </row>
    <row r="137" spans="1:6" ht="12.75">
      <c r="A137" s="30" t="s">
        <v>0</v>
      </c>
      <c r="B137" s="30">
        <v>6</v>
      </c>
      <c r="C137" s="5">
        <v>1952</v>
      </c>
      <c r="D137" s="5">
        <v>1</v>
      </c>
      <c r="E137" s="28">
        <v>8.775468</v>
      </c>
      <c r="F137" s="28">
        <v>39.78</v>
      </c>
    </row>
    <row r="138" spans="1:6" ht="12.75">
      <c r="A138" s="30" t="s">
        <v>0</v>
      </c>
      <c r="B138" s="30">
        <v>6</v>
      </c>
      <c r="C138" s="5">
        <v>1952</v>
      </c>
      <c r="D138" s="5">
        <v>2</v>
      </c>
      <c r="E138" s="28">
        <v>8.135496</v>
      </c>
      <c r="F138" s="28">
        <v>37.563756</v>
      </c>
    </row>
    <row r="139" spans="1:6" ht="12.75">
      <c r="A139" s="30" t="s">
        <v>0</v>
      </c>
      <c r="B139" s="30">
        <v>6</v>
      </c>
      <c r="C139" s="5">
        <v>1952</v>
      </c>
      <c r="D139" s="5">
        <v>3</v>
      </c>
      <c r="E139" s="28">
        <v>11.75427</v>
      </c>
      <c r="F139" s="28">
        <v>51.15</v>
      </c>
    </row>
    <row r="140" spans="1:6" ht="12.75">
      <c r="A140" s="30" t="s">
        <v>0</v>
      </c>
      <c r="B140" s="30">
        <v>6</v>
      </c>
      <c r="C140" s="5">
        <v>1952</v>
      </c>
      <c r="D140" s="5">
        <v>4</v>
      </c>
      <c r="E140" s="28">
        <v>9.811568</v>
      </c>
      <c r="F140" s="28">
        <v>43.875612000000004</v>
      </c>
    </row>
    <row r="141" spans="1:6" ht="12.75">
      <c r="A141" s="30" t="s">
        <v>0</v>
      </c>
      <c r="B141" s="30">
        <v>6</v>
      </c>
      <c r="C141" s="5">
        <v>1952</v>
      </c>
      <c r="D141" s="5">
        <v>5</v>
      </c>
      <c r="E141" s="28">
        <v>8.656488</v>
      </c>
      <c r="F141" s="28">
        <v>38.32</v>
      </c>
    </row>
    <row r="142" spans="1:6" ht="12.75">
      <c r="A142" s="30" t="s">
        <v>0</v>
      </c>
      <c r="B142" s="30">
        <v>6</v>
      </c>
      <c r="C142" s="5">
        <v>1952</v>
      </c>
      <c r="D142" s="5">
        <v>6</v>
      </c>
      <c r="E142" s="28">
        <v>7.025871</v>
      </c>
      <c r="F142" s="28">
        <v>28.824234000000004</v>
      </c>
    </row>
    <row r="143" spans="1:6" ht="12.75">
      <c r="A143" s="30" t="s">
        <v>0</v>
      </c>
      <c r="B143" s="30">
        <v>6</v>
      </c>
      <c r="C143" s="5">
        <v>1952</v>
      </c>
      <c r="D143" s="5">
        <v>7</v>
      </c>
      <c r="E143" s="28">
        <v>7.02298</v>
      </c>
      <c r="F143" s="28">
        <v>27.98</v>
      </c>
    </row>
    <row r="144" spans="1:6" ht="12.75">
      <c r="A144" s="30" t="s">
        <v>0</v>
      </c>
      <c r="B144" s="30">
        <v>6</v>
      </c>
      <c r="C144" s="5">
        <v>1952</v>
      </c>
      <c r="D144" s="5">
        <v>8</v>
      </c>
      <c r="E144" s="28">
        <v>7.07409</v>
      </c>
      <c r="F144" s="28">
        <v>28.41</v>
      </c>
    </row>
    <row r="145" spans="1:6" ht="12.75">
      <c r="A145" s="30" t="s">
        <v>0</v>
      </c>
      <c r="B145" s="30">
        <v>6</v>
      </c>
      <c r="C145" s="5">
        <v>1952</v>
      </c>
      <c r="D145" s="5">
        <v>9</v>
      </c>
      <c r="E145" s="28">
        <v>6.453312</v>
      </c>
      <c r="F145" s="28">
        <v>29.282928000000002</v>
      </c>
    </row>
    <row r="146" spans="1:6" ht="12.75">
      <c r="A146" s="30" t="s">
        <v>0</v>
      </c>
      <c r="B146" s="30">
        <v>6</v>
      </c>
      <c r="C146" s="5">
        <v>1952</v>
      </c>
      <c r="D146" s="5">
        <v>10</v>
      </c>
      <c r="E146" s="28">
        <v>5.61348</v>
      </c>
      <c r="F146" s="28">
        <v>30.176982000000002</v>
      </c>
    </row>
    <row r="147" spans="1:6" ht="12.75">
      <c r="A147" s="30" t="s">
        <v>0</v>
      </c>
      <c r="B147" s="30">
        <v>6</v>
      </c>
      <c r="C147" s="5">
        <v>1952</v>
      </c>
      <c r="D147" s="5">
        <v>11</v>
      </c>
      <c r="E147" s="28">
        <v>8.655624</v>
      </c>
      <c r="F147" s="28">
        <v>40.24</v>
      </c>
    </row>
    <row r="148" spans="1:6" ht="12.75">
      <c r="A148" s="30" t="s">
        <v>0</v>
      </c>
      <c r="B148" s="30">
        <v>6</v>
      </c>
      <c r="C148" s="5">
        <v>1952</v>
      </c>
      <c r="D148" s="5">
        <v>12</v>
      </c>
      <c r="E148" s="28">
        <v>7.90628</v>
      </c>
      <c r="F148" s="28">
        <v>38.38</v>
      </c>
    </row>
    <row r="149" spans="1:6" ht="12.75">
      <c r="A149" s="30" t="s">
        <v>0</v>
      </c>
      <c r="B149" s="30">
        <v>6</v>
      </c>
      <c r="C149" s="5">
        <v>1953</v>
      </c>
      <c r="D149" s="5">
        <v>1</v>
      </c>
      <c r="E149" s="28">
        <v>7.691684</v>
      </c>
      <c r="F149" s="28">
        <v>29.38</v>
      </c>
    </row>
    <row r="150" spans="1:6" ht="12.75">
      <c r="A150" s="30" t="s">
        <v>0</v>
      </c>
      <c r="B150" s="30">
        <v>6</v>
      </c>
      <c r="C150" s="5">
        <v>1953</v>
      </c>
      <c r="D150" s="5">
        <v>2</v>
      </c>
      <c r="E150" s="28">
        <v>8.163264</v>
      </c>
      <c r="F150" s="28">
        <v>31.11</v>
      </c>
    </row>
    <row r="151" spans="1:6" ht="12.75">
      <c r="A151" s="30" t="s">
        <v>0</v>
      </c>
      <c r="B151" s="30">
        <v>6</v>
      </c>
      <c r="C151" s="5">
        <v>1953</v>
      </c>
      <c r="D151" s="5">
        <v>3</v>
      </c>
      <c r="E151" s="28">
        <v>8.253984</v>
      </c>
      <c r="F151" s="28">
        <v>40.644064</v>
      </c>
    </row>
    <row r="152" spans="1:6" ht="12.75">
      <c r="A152" s="30" t="s">
        <v>0</v>
      </c>
      <c r="B152" s="30">
        <v>6</v>
      </c>
      <c r="C152" s="5">
        <v>1953</v>
      </c>
      <c r="D152" s="5">
        <v>4</v>
      </c>
      <c r="E152" s="28">
        <v>10.685064</v>
      </c>
      <c r="F152" s="28">
        <v>44.67</v>
      </c>
    </row>
    <row r="153" spans="1:6" ht="12.75">
      <c r="A153" s="30" t="s">
        <v>0</v>
      </c>
      <c r="B153" s="30">
        <v>6</v>
      </c>
      <c r="C153" s="5">
        <v>1953</v>
      </c>
      <c r="D153" s="5">
        <v>5</v>
      </c>
      <c r="E153" s="28">
        <v>8.1705</v>
      </c>
      <c r="F153" s="28">
        <v>32.5</v>
      </c>
    </row>
    <row r="154" spans="1:6" ht="12.75">
      <c r="A154" s="30" t="s">
        <v>0</v>
      </c>
      <c r="B154" s="30">
        <v>6</v>
      </c>
      <c r="C154" s="5">
        <v>1953</v>
      </c>
      <c r="D154" s="5">
        <v>6</v>
      </c>
      <c r="E154" s="28">
        <v>6.281412</v>
      </c>
      <c r="F154" s="28">
        <v>31.466853</v>
      </c>
    </row>
    <row r="155" spans="1:6" ht="12.75">
      <c r="A155" s="30" t="s">
        <v>0</v>
      </c>
      <c r="B155" s="30">
        <v>6</v>
      </c>
      <c r="C155" s="5">
        <v>1953</v>
      </c>
      <c r="D155" s="5">
        <v>7</v>
      </c>
      <c r="E155" s="28">
        <v>6.413484</v>
      </c>
      <c r="F155" s="28">
        <v>25.24</v>
      </c>
    </row>
    <row r="156" spans="1:6" ht="12.75">
      <c r="A156" s="30" t="s">
        <v>0</v>
      </c>
      <c r="B156" s="30">
        <v>6</v>
      </c>
      <c r="C156" s="5">
        <v>1953</v>
      </c>
      <c r="D156" s="5">
        <v>8</v>
      </c>
      <c r="E156" s="28">
        <v>6.142305</v>
      </c>
      <c r="F156" s="28">
        <v>24.23</v>
      </c>
    </row>
    <row r="157" spans="1:6" ht="12.75">
      <c r="A157" s="30" t="s">
        <v>0</v>
      </c>
      <c r="B157" s="30">
        <v>6</v>
      </c>
      <c r="C157" s="5">
        <v>1953</v>
      </c>
      <c r="D157" s="5">
        <v>9</v>
      </c>
      <c r="E157" s="28">
        <v>6.863508</v>
      </c>
      <c r="F157" s="28">
        <v>24.677532</v>
      </c>
    </row>
    <row r="158" spans="1:6" ht="12.75">
      <c r="A158" s="30" t="s">
        <v>0</v>
      </c>
      <c r="B158" s="30">
        <v>6</v>
      </c>
      <c r="C158" s="5">
        <v>1953</v>
      </c>
      <c r="D158" s="5">
        <v>10</v>
      </c>
      <c r="E158" s="28">
        <v>6.035232</v>
      </c>
      <c r="F158" s="28">
        <v>25.657434</v>
      </c>
    </row>
    <row r="159" spans="1:6" ht="12.75">
      <c r="A159" s="30" t="s">
        <v>0</v>
      </c>
      <c r="B159" s="30">
        <v>6</v>
      </c>
      <c r="C159" s="5">
        <v>1953</v>
      </c>
      <c r="D159" s="5">
        <v>11</v>
      </c>
      <c r="E159" s="28">
        <v>7.190404</v>
      </c>
      <c r="F159" s="28">
        <v>27.56</v>
      </c>
    </row>
    <row r="160" spans="1:6" ht="12.75">
      <c r="A160" s="30" t="s">
        <v>0</v>
      </c>
      <c r="B160" s="30">
        <v>6</v>
      </c>
      <c r="C160" s="5">
        <v>1953</v>
      </c>
      <c r="D160" s="5">
        <v>12</v>
      </c>
      <c r="E160" s="28">
        <v>8.31309</v>
      </c>
      <c r="F160" s="28">
        <v>34.14</v>
      </c>
    </row>
    <row r="161" spans="1:6" ht="12.75">
      <c r="A161" s="30" t="s">
        <v>0</v>
      </c>
      <c r="B161" s="30">
        <v>6</v>
      </c>
      <c r="C161" s="5">
        <v>1954</v>
      </c>
      <c r="D161" s="5">
        <v>1</v>
      </c>
      <c r="E161" s="28">
        <v>8.0958</v>
      </c>
      <c r="F161" s="28">
        <v>31.44</v>
      </c>
    </row>
    <row r="162" spans="1:6" ht="12.75">
      <c r="A162" s="30" t="s">
        <v>0</v>
      </c>
      <c r="B162" s="30">
        <v>6</v>
      </c>
      <c r="C162" s="5">
        <v>1954</v>
      </c>
      <c r="D162" s="5">
        <v>2</v>
      </c>
      <c r="E162" s="28">
        <v>9.222687</v>
      </c>
      <c r="F162" s="28">
        <v>36.213621</v>
      </c>
    </row>
    <row r="163" spans="1:6" ht="12.75">
      <c r="A163" s="30" t="s">
        <v>0</v>
      </c>
      <c r="B163" s="30">
        <v>6</v>
      </c>
      <c r="C163" s="5">
        <v>1954</v>
      </c>
      <c r="D163" s="5">
        <v>3</v>
      </c>
      <c r="E163" s="28">
        <v>13.050795</v>
      </c>
      <c r="F163" s="28">
        <v>58.55</v>
      </c>
    </row>
    <row r="164" spans="1:6" ht="12.75">
      <c r="A164" s="30" t="s">
        <v>0</v>
      </c>
      <c r="B164" s="30">
        <v>6</v>
      </c>
      <c r="C164" s="5">
        <v>1954</v>
      </c>
      <c r="D164" s="5">
        <v>4</v>
      </c>
      <c r="E164" s="28">
        <v>9.20832</v>
      </c>
      <c r="F164" s="28">
        <v>43.6</v>
      </c>
    </row>
    <row r="165" spans="1:6" ht="12.75">
      <c r="A165" s="30" t="s">
        <v>0</v>
      </c>
      <c r="B165" s="30">
        <v>6</v>
      </c>
      <c r="C165" s="5">
        <v>1954</v>
      </c>
      <c r="D165" s="5">
        <v>5</v>
      </c>
      <c r="E165" s="28">
        <v>9.021696</v>
      </c>
      <c r="F165" s="28">
        <v>41.46</v>
      </c>
    </row>
    <row r="166" spans="1:6" ht="12.75">
      <c r="A166" s="30" t="s">
        <v>0</v>
      </c>
      <c r="B166" s="30">
        <v>6</v>
      </c>
      <c r="C166" s="5">
        <v>1954</v>
      </c>
      <c r="D166" s="5">
        <v>6</v>
      </c>
      <c r="E166" s="28">
        <v>6.338345</v>
      </c>
      <c r="F166" s="28">
        <v>28.85</v>
      </c>
    </row>
    <row r="167" spans="1:6" ht="12.75">
      <c r="A167" s="30" t="s">
        <v>0</v>
      </c>
      <c r="B167" s="30">
        <v>6</v>
      </c>
      <c r="C167" s="5">
        <v>1954</v>
      </c>
      <c r="D167" s="5">
        <v>7</v>
      </c>
      <c r="E167" s="28">
        <v>6.249424</v>
      </c>
      <c r="F167" s="28">
        <v>24.76</v>
      </c>
    </row>
    <row r="168" spans="1:6" ht="12.75">
      <c r="A168" s="30" t="s">
        <v>0</v>
      </c>
      <c r="B168" s="30">
        <v>6</v>
      </c>
      <c r="C168" s="5">
        <v>1954</v>
      </c>
      <c r="D168" s="5">
        <v>8</v>
      </c>
      <c r="E168" s="28">
        <v>5.906574</v>
      </c>
      <c r="F168" s="28">
        <v>24.58</v>
      </c>
    </row>
    <row r="169" spans="1:6" ht="12.75">
      <c r="A169" s="30" t="s">
        <v>0</v>
      </c>
      <c r="B169" s="30">
        <v>6</v>
      </c>
      <c r="C169" s="5">
        <v>1954</v>
      </c>
      <c r="D169" s="5">
        <v>9</v>
      </c>
      <c r="E169" s="28">
        <v>5.920732</v>
      </c>
      <c r="F169" s="28">
        <v>24.682468</v>
      </c>
    </row>
    <row r="170" spans="1:6" ht="12.75">
      <c r="A170" s="30" t="s">
        <v>0</v>
      </c>
      <c r="B170" s="30">
        <v>6</v>
      </c>
      <c r="C170" s="5">
        <v>1954</v>
      </c>
      <c r="D170" s="5">
        <v>10</v>
      </c>
      <c r="E170" s="28">
        <v>4.548636</v>
      </c>
      <c r="F170" s="28">
        <v>25.02</v>
      </c>
    </row>
    <row r="171" spans="1:6" ht="12.75">
      <c r="A171" s="30" t="s">
        <v>0</v>
      </c>
      <c r="B171" s="30">
        <v>6</v>
      </c>
      <c r="C171" s="5">
        <v>1954</v>
      </c>
      <c r="D171" s="5">
        <v>11</v>
      </c>
      <c r="E171" s="28">
        <v>6.44605</v>
      </c>
      <c r="F171" s="28">
        <v>30.553055</v>
      </c>
    </row>
    <row r="172" spans="1:6" ht="12.75">
      <c r="A172" s="30" t="s">
        <v>0</v>
      </c>
      <c r="B172" s="30">
        <v>6</v>
      </c>
      <c r="C172" s="5">
        <v>1954</v>
      </c>
      <c r="D172" s="5">
        <v>12</v>
      </c>
      <c r="E172" s="28">
        <v>7.306376</v>
      </c>
      <c r="F172" s="28">
        <v>28.627137</v>
      </c>
    </row>
    <row r="173" spans="1:6" ht="12.75">
      <c r="A173" s="30" t="s">
        <v>0</v>
      </c>
      <c r="B173" s="30">
        <v>6</v>
      </c>
      <c r="C173" s="5">
        <v>1955</v>
      </c>
      <c r="D173" s="5">
        <v>1</v>
      </c>
      <c r="E173" s="28">
        <v>7.814972</v>
      </c>
      <c r="F173" s="28">
        <v>37.786221000000005</v>
      </c>
    </row>
    <row r="174" spans="1:6" ht="12.75">
      <c r="A174" s="30" t="s">
        <v>0</v>
      </c>
      <c r="B174" s="30">
        <v>6</v>
      </c>
      <c r="C174" s="5">
        <v>1955</v>
      </c>
      <c r="D174" s="5">
        <v>2</v>
      </c>
      <c r="E174" s="28">
        <v>8.122741</v>
      </c>
      <c r="F174" s="28">
        <v>32.526747</v>
      </c>
    </row>
    <row r="175" spans="1:6" ht="12.75">
      <c r="A175" s="30" t="s">
        <v>0</v>
      </c>
      <c r="B175" s="30">
        <v>6</v>
      </c>
      <c r="C175" s="5">
        <v>1955</v>
      </c>
      <c r="D175" s="5">
        <v>3</v>
      </c>
      <c r="E175" s="28">
        <v>14.28644</v>
      </c>
      <c r="F175" s="28">
        <v>55.16</v>
      </c>
    </row>
    <row r="176" spans="1:6" ht="12.75">
      <c r="A176" s="30" t="s">
        <v>0</v>
      </c>
      <c r="B176" s="30">
        <v>6</v>
      </c>
      <c r="C176" s="5">
        <v>1955</v>
      </c>
      <c r="D176" s="5">
        <v>4</v>
      </c>
      <c r="E176" s="28">
        <v>6.81564</v>
      </c>
      <c r="F176" s="28">
        <v>30.84</v>
      </c>
    </row>
    <row r="177" spans="1:6" ht="12.75">
      <c r="A177" s="30" t="s">
        <v>0</v>
      </c>
      <c r="B177" s="30">
        <v>6</v>
      </c>
      <c r="C177" s="5">
        <v>1955</v>
      </c>
      <c r="D177" s="5">
        <v>5</v>
      </c>
      <c r="E177" s="28">
        <v>6.117166</v>
      </c>
      <c r="F177" s="28">
        <v>27.527247000000003</v>
      </c>
    </row>
    <row r="178" spans="1:6" ht="12.75">
      <c r="A178" s="30" t="s">
        <v>0</v>
      </c>
      <c r="B178" s="30">
        <v>6</v>
      </c>
      <c r="C178" s="5">
        <v>1955</v>
      </c>
      <c r="D178" s="5">
        <v>6</v>
      </c>
      <c r="E178" s="28">
        <v>6.413043</v>
      </c>
      <c r="F178" s="28">
        <v>29.192918999999996</v>
      </c>
    </row>
    <row r="179" spans="1:6" ht="12.75">
      <c r="A179" s="30" t="s">
        <v>0</v>
      </c>
      <c r="B179" s="30">
        <v>6</v>
      </c>
      <c r="C179" s="5">
        <v>1955</v>
      </c>
      <c r="D179" s="5">
        <v>7</v>
      </c>
      <c r="E179" s="28">
        <v>7.557435</v>
      </c>
      <c r="F179" s="28">
        <v>31.453145</v>
      </c>
    </row>
    <row r="180" spans="1:6" ht="12.75">
      <c r="A180" s="30" t="s">
        <v>0</v>
      </c>
      <c r="B180" s="30">
        <v>6</v>
      </c>
      <c r="C180" s="5">
        <v>1955</v>
      </c>
      <c r="D180" s="5">
        <v>8</v>
      </c>
      <c r="E180" s="28">
        <v>7.819372</v>
      </c>
      <c r="F180" s="28">
        <v>31.236876</v>
      </c>
    </row>
    <row r="181" spans="1:6" ht="12.75">
      <c r="A181" s="30" t="s">
        <v>0</v>
      </c>
      <c r="B181" s="30">
        <v>6</v>
      </c>
      <c r="C181" s="5">
        <v>1955</v>
      </c>
      <c r="D181" s="5">
        <v>9</v>
      </c>
      <c r="E181" s="28">
        <v>7.905128</v>
      </c>
      <c r="F181" s="28">
        <v>31.573157000000002</v>
      </c>
    </row>
    <row r="182" spans="1:6" ht="12.75">
      <c r="A182" s="30" t="s">
        <v>0</v>
      </c>
      <c r="B182" s="30">
        <v>6</v>
      </c>
      <c r="C182" s="5">
        <v>1955</v>
      </c>
      <c r="D182" s="5">
        <v>10</v>
      </c>
      <c r="E182" s="28">
        <v>8.29917</v>
      </c>
      <c r="F182" s="28">
        <v>33.333332999999996</v>
      </c>
    </row>
    <row r="183" spans="1:6" ht="12.75">
      <c r="A183" s="30" t="s">
        <v>0</v>
      </c>
      <c r="B183" s="30">
        <v>6</v>
      </c>
      <c r="C183" s="5">
        <v>1955</v>
      </c>
      <c r="D183" s="5">
        <v>11</v>
      </c>
      <c r="E183" s="28">
        <v>11.922386</v>
      </c>
      <c r="F183" s="28">
        <v>50.54</v>
      </c>
    </row>
    <row r="184" spans="1:6" ht="12.75">
      <c r="A184" s="30" t="s">
        <v>0</v>
      </c>
      <c r="B184" s="30">
        <v>6</v>
      </c>
      <c r="C184" s="5">
        <v>1955</v>
      </c>
      <c r="D184" s="5">
        <v>12</v>
      </c>
      <c r="E184" s="28">
        <v>8.055298</v>
      </c>
      <c r="F184" s="28">
        <v>39.74</v>
      </c>
    </row>
    <row r="185" spans="1:6" ht="12.75">
      <c r="A185" s="30" t="s">
        <v>0</v>
      </c>
      <c r="B185" s="30">
        <v>6</v>
      </c>
      <c r="C185" s="5">
        <v>1956</v>
      </c>
      <c r="D185" s="5">
        <v>1</v>
      </c>
      <c r="E185" s="28">
        <v>17.42552</v>
      </c>
      <c r="F185" s="28">
        <v>53.65</v>
      </c>
    </row>
    <row r="186" spans="1:6" ht="12.75">
      <c r="A186" s="30" t="s">
        <v>0</v>
      </c>
      <c r="B186" s="30">
        <v>6</v>
      </c>
      <c r="C186" s="5">
        <v>1956</v>
      </c>
      <c r="D186" s="5">
        <v>2</v>
      </c>
      <c r="E186" s="28">
        <v>9.724262</v>
      </c>
      <c r="F186" s="28">
        <v>35.826417</v>
      </c>
    </row>
    <row r="187" spans="1:6" ht="12.75">
      <c r="A187" s="30" t="s">
        <v>0</v>
      </c>
      <c r="B187" s="30">
        <v>6</v>
      </c>
      <c r="C187" s="5">
        <v>1956</v>
      </c>
      <c r="D187" s="5">
        <v>3</v>
      </c>
      <c r="E187" s="28">
        <v>13.793296</v>
      </c>
      <c r="F187" s="28">
        <v>57.525752</v>
      </c>
    </row>
    <row r="188" spans="1:6" ht="12.75">
      <c r="A188" s="30" t="s">
        <v>0</v>
      </c>
      <c r="B188" s="30">
        <v>6</v>
      </c>
      <c r="C188" s="5">
        <v>1956</v>
      </c>
      <c r="D188" s="5">
        <v>4</v>
      </c>
      <c r="E188" s="28">
        <v>17.27234</v>
      </c>
      <c r="F188" s="28">
        <v>62.89371</v>
      </c>
    </row>
    <row r="189" spans="1:6" ht="12.75">
      <c r="A189" s="30" t="s">
        <v>0</v>
      </c>
      <c r="B189" s="30">
        <v>6</v>
      </c>
      <c r="C189" s="5">
        <v>1956</v>
      </c>
      <c r="D189" s="5">
        <v>5</v>
      </c>
      <c r="E189" s="28">
        <v>12.565044</v>
      </c>
      <c r="F189" s="28">
        <v>50.22</v>
      </c>
    </row>
    <row r="190" spans="1:6" ht="12.75">
      <c r="A190" s="30" t="s">
        <v>0</v>
      </c>
      <c r="B190" s="30">
        <v>6</v>
      </c>
      <c r="C190" s="5">
        <v>1956</v>
      </c>
      <c r="D190" s="5">
        <v>6</v>
      </c>
      <c r="E190" s="28">
        <v>8.829879</v>
      </c>
      <c r="F190" s="28">
        <v>35.59</v>
      </c>
    </row>
    <row r="191" spans="1:6" ht="12.75">
      <c r="A191" s="30" t="s">
        <v>0</v>
      </c>
      <c r="B191" s="30">
        <v>6</v>
      </c>
      <c r="C191" s="5">
        <v>1956</v>
      </c>
      <c r="D191" s="5">
        <v>7</v>
      </c>
      <c r="E191" s="28">
        <v>7.720204</v>
      </c>
      <c r="F191" s="28">
        <v>30.106989</v>
      </c>
    </row>
    <row r="192" spans="1:6" ht="12.75">
      <c r="A192" s="30" t="s">
        <v>0</v>
      </c>
      <c r="B192" s="30">
        <v>6</v>
      </c>
      <c r="C192" s="5">
        <v>1956</v>
      </c>
      <c r="D192" s="5">
        <v>8</v>
      </c>
      <c r="E192" s="28">
        <v>7.416036</v>
      </c>
      <c r="F192" s="28">
        <v>29.217078</v>
      </c>
    </row>
    <row r="193" spans="1:6" ht="12.75">
      <c r="A193" s="30" t="s">
        <v>0</v>
      </c>
      <c r="B193" s="30">
        <v>6</v>
      </c>
      <c r="C193" s="5">
        <v>1956</v>
      </c>
      <c r="D193" s="5">
        <v>9</v>
      </c>
      <c r="E193" s="28">
        <v>9.79599</v>
      </c>
      <c r="F193" s="28">
        <v>30.3</v>
      </c>
    </row>
    <row r="194" spans="1:6" ht="12.75">
      <c r="A194" s="30" t="s">
        <v>0</v>
      </c>
      <c r="B194" s="30">
        <v>6</v>
      </c>
      <c r="C194" s="5">
        <v>1956</v>
      </c>
      <c r="D194" s="5">
        <v>10</v>
      </c>
      <c r="E194" s="28">
        <v>9.634248</v>
      </c>
      <c r="F194" s="28">
        <v>33.84</v>
      </c>
    </row>
    <row r="195" spans="1:6" ht="12.75">
      <c r="A195" s="30" t="s">
        <v>0</v>
      </c>
      <c r="B195" s="30">
        <v>6</v>
      </c>
      <c r="C195" s="5">
        <v>1956</v>
      </c>
      <c r="D195" s="5">
        <v>11</v>
      </c>
      <c r="E195" s="28">
        <v>13.81905</v>
      </c>
      <c r="F195" s="28">
        <v>53.49464999999999</v>
      </c>
    </row>
    <row r="196" spans="1:6" ht="12.75">
      <c r="A196" s="30" t="s">
        <v>0</v>
      </c>
      <c r="B196" s="30">
        <v>6</v>
      </c>
      <c r="C196" s="5">
        <v>1956</v>
      </c>
      <c r="D196" s="5">
        <v>12</v>
      </c>
      <c r="E196" s="28">
        <v>13.012216</v>
      </c>
      <c r="F196" s="28">
        <v>51.315131</v>
      </c>
    </row>
    <row r="197" spans="1:6" ht="12.75">
      <c r="A197" s="30" t="s">
        <v>0</v>
      </c>
      <c r="B197" s="30">
        <v>6</v>
      </c>
      <c r="C197" s="5">
        <v>1957</v>
      </c>
      <c r="D197" s="5">
        <v>1</v>
      </c>
      <c r="E197" s="28">
        <v>13.453482</v>
      </c>
      <c r="F197" s="28">
        <v>51.31</v>
      </c>
    </row>
    <row r="198" spans="1:6" ht="12.75">
      <c r="A198" s="30" t="s">
        <v>0</v>
      </c>
      <c r="B198" s="30">
        <v>6</v>
      </c>
      <c r="C198" s="5">
        <v>1957</v>
      </c>
      <c r="D198" s="5">
        <v>2</v>
      </c>
      <c r="E198" s="28">
        <v>16.226143</v>
      </c>
      <c r="F198" s="28">
        <v>69.663033</v>
      </c>
    </row>
    <row r="199" spans="1:6" ht="12.75">
      <c r="A199" s="30" t="s">
        <v>0</v>
      </c>
      <c r="B199" s="30">
        <v>6</v>
      </c>
      <c r="C199" s="5">
        <v>1957</v>
      </c>
      <c r="D199" s="5">
        <v>3</v>
      </c>
      <c r="E199" s="28">
        <v>17.362224</v>
      </c>
      <c r="F199" s="28">
        <v>74.58</v>
      </c>
    </row>
    <row r="200" spans="1:6" ht="12.75">
      <c r="A200" s="30" t="s">
        <v>0</v>
      </c>
      <c r="B200" s="30">
        <v>6</v>
      </c>
      <c r="C200" s="5">
        <v>1957</v>
      </c>
      <c r="D200" s="5">
        <v>4</v>
      </c>
      <c r="E200" s="28">
        <v>15.321274</v>
      </c>
      <c r="F200" s="28">
        <v>53.74</v>
      </c>
    </row>
    <row r="201" spans="1:6" ht="12.75">
      <c r="A201" s="30" t="s">
        <v>0</v>
      </c>
      <c r="B201" s="30">
        <v>6</v>
      </c>
      <c r="C201" s="5">
        <v>1957</v>
      </c>
      <c r="D201" s="5">
        <v>5</v>
      </c>
      <c r="E201" s="28">
        <v>14.838772</v>
      </c>
      <c r="F201" s="28">
        <v>56.81</v>
      </c>
    </row>
    <row r="202" spans="1:6" ht="12.75">
      <c r="A202" s="30" t="s">
        <v>0</v>
      </c>
      <c r="B202" s="30">
        <v>6</v>
      </c>
      <c r="C202" s="5">
        <v>1957</v>
      </c>
      <c r="D202" s="5">
        <v>6</v>
      </c>
      <c r="E202" s="28">
        <v>11.5005</v>
      </c>
      <c r="F202" s="28">
        <v>51.24487499999999</v>
      </c>
    </row>
    <row r="203" spans="1:6" ht="12.75">
      <c r="A203" s="30" t="s">
        <v>0</v>
      </c>
      <c r="B203" s="30">
        <v>6</v>
      </c>
      <c r="C203" s="5">
        <v>1957</v>
      </c>
      <c r="D203" s="5">
        <v>7</v>
      </c>
      <c r="E203" s="28">
        <v>11.830036</v>
      </c>
      <c r="F203" s="28">
        <v>46.524652</v>
      </c>
    </row>
    <row r="204" spans="1:6" ht="12.75">
      <c r="A204" s="30" t="s">
        <v>0</v>
      </c>
      <c r="B204" s="30">
        <v>6</v>
      </c>
      <c r="C204" s="5">
        <v>1957</v>
      </c>
      <c r="D204" s="5">
        <v>8</v>
      </c>
      <c r="E204" s="28">
        <v>11.15586</v>
      </c>
      <c r="F204" s="28">
        <v>43.8</v>
      </c>
    </row>
    <row r="205" spans="1:6" ht="12.75">
      <c r="A205" s="30" t="s">
        <v>0</v>
      </c>
      <c r="B205" s="30">
        <v>6</v>
      </c>
      <c r="C205" s="5">
        <v>1957</v>
      </c>
      <c r="D205" s="5">
        <v>9</v>
      </c>
      <c r="E205" s="28">
        <v>11.17452</v>
      </c>
      <c r="F205" s="28">
        <v>44.52</v>
      </c>
    </row>
    <row r="206" spans="1:6" ht="12.75">
      <c r="A206" s="30" t="s">
        <v>0</v>
      </c>
      <c r="B206" s="30">
        <v>6</v>
      </c>
      <c r="C206" s="5">
        <v>1957</v>
      </c>
      <c r="D206" s="5">
        <v>10</v>
      </c>
      <c r="E206" s="28">
        <v>7.473592</v>
      </c>
      <c r="F206" s="28">
        <v>29.472946999999998</v>
      </c>
    </row>
    <row r="207" spans="1:6" ht="12.75">
      <c r="A207" s="30" t="s">
        <v>0</v>
      </c>
      <c r="B207" s="30">
        <v>6</v>
      </c>
      <c r="C207" s="5">
        <v>1957</v>
      </c>
      <c r="D207" s="5">
        <v>11</v>
      </c>
      <c r="E207" s="28">
        <v>12.21115</v>
      </c>
      <c r="F207" s="28">
        <v>48.65</v>
      </c>
    </row>
    <row r="208" spans="1:6" ht="12.75">
      <c r="A208" s="30" t="s">
        <v>0</v>
      </c>
      <c r="B208" s="30">
        <v>6</v>
      </c>
      <c r="C208" s="5">
        <v>1957</v>
      </c>
      <c r="D208" s="5">
        <v>12</v>
      </c>
      <c r="E208" s="28">
        <v>9.7848</v>
      </c>
      <c r="F208" s="28">
        <v>37.753775000000005</v>
      </c>
    </row>
    <row r="209" spans="1:6" ht="12.75">
      <c r="A209" s="30" t="s">
        <v>0</v>
      </c>
      <c r="B209" s="30">
        <v>6</v>
      </c>
      <c r="C209" s="5">
        <v>1958</v>
      </c>
      <c r="D209" s="5">
        <v>1</v>
      </c>
      <c r="E209" s="28">
        <v>21.965335</v>
      </c>
      <c r="F209" s="28">
        <v>85.97</v>
      </c>
    </row>
    <row r="210" spans="1:6" ht="12.75">
      <c r="A210" s="30" t="s">
        <v>0</v>
      </c>
      <c r="B210" s="30">
        <v>6</v>
      </c>
      <c r="C210" s="5">
        <v>1958</v>
      </c>
      <c r="D210" s="5">
        <v>2</v>
      </c>
      <c r="E210" s="28">
        <v>25.278363</v>
      </c>
      <c r="F210" s="28">
        <v>114.341433</v>
      </c>
    </row>
    <row r="211" spans="1:6" ht="12.75">
      <c r="A211" s="30" t="s">
        <v>0</v>
      </c>
      <c r="B211" s="30">
        <v>6</v>
      </c>
      <c r="C211" s="5">
        <v>1958</v>
      </c>
      <c r="D211" s="5">
        <v>3</v>
      </c>
      <c r="E211" s="28">
        <v>22.326159</v>
      </c>
      <c r="F211" s="28">
        <v>91.09</v>
      </c>
    </row>
    <row r="212" spans="1:6" ht="12.75">
      <c r="A212" s="30" t="s">
        <v>0</v>
      </c>
      <c r="B212" s="30">
        <v>6</v>
      </c>
      <c r="C212" s="5">
        <v>1958</v>
      </c>
      <c r="D212" s="5">
        <v>4</v>
      </c>
      <c r="E212" s="28">
        <v>28.69125</v>
      </c>
      <c r="F212" s="28">
        <v>109.3</v>
      </c>
    </row>
    <row r="213" spans="1:6" ht="12.75">
      <c r="A213" s="30" t="s">
        <v>0</v>
      </c>
      <c r="B213" s="30">
        <v>6</v>
      </c>
      <c r="C213" s="5">
        <v>1958</v>
      </c>
      <c r="D213" s="5">
        <v>5</v>
      </c>
      <c r="E213" s="28">
        <v>19.56486</v>
      </c>
      <c r="F213" s="28">
        <v>88.121187</v>
      </c>
    </row>
    <row r="214" spans="1:6" ht="12.75">
      <c r="A214" s="30" t="s">
        <v>0</v>
      </c>
      <c r="B214" s="30">
        <v>6</v>
      </c>
      <c r="C214" s="5">
        <v>1958</v>
      </c>
      <c r="D214" s="5">
        <v>6</v>
      </c>
      <c r="E214" s="28">
        <v>17.729375</v>
      </c>
      <c r="F214" s="28">
        <v>74.65</v>
      </c>
    </row>
    <row r="215" spans="1:6" ht="12.75">
      <c r="A215" s="30" t="s">
        <v>0</v>
      </c>
      <c r="B215" s="30">
        <v>6</v>
      </c>
      <c r="C215" s="5">
        <v>1958</v>
      </c>
      <c r="D215" s="5">
        <v>7</v>
      </c>
      <c r="E215" s="28">
        <v>19.608588</v>
      </c>
      <c r="F215" s="28">
        <v>77.252274</v>
      </c>
    </row>
    <row r="216" spans="1:6" ht="12.75">
      <c r="A216" s="30" t="s">
        <v>0</v>
      </c>
      <c r="B216" s="30">
        <v>6</v>
      </c>
      <c r="C216" s="5">
        <v>1958</v>
      </c>
      <c r="D216" s="5">
        <v>8</v>
      </c>
      <c r="E216" s="28">
        <v>12.094992</v>
      </c>
      <c r="F216" s="28">
        <v>47.315268</v>
      </c>
    </row>
    <row r="217" spans="1:6" ht="12.75">
      <c r="A217" s="30" t="s">
        <v>0</v>
      </c>
      <c r="B217" s="30">
        <v>6</v>
      </c>
      <c r="C217" s="5">
        <v>1958</v>
      </c>
      <c r="D217" s="5">
        <v>9</v>
      </c>
      <c r="E217" s="28">
        <v>7.776405</v>
      </c>
      <c r="F217" s="28">
        <v>31.653165</v>
      </c>
    </row>
    <row r="218" spans="1:6" ht="12.75">
      <c r="A218" s="30" t="s">
        <v>0</v>
      </c>
      <c r="B218" s="30">
        <v>6</v>
      </c>
      <c r="C218" s="5">
        <v>1958</v>
      </c>
      <c r="D218" s="5">
        <v>10</v>
      </c>
      <c r="E218" s="28">
        <v>7.457208</v>
      </c>
      <c r="F218" s="28">
        <v>31.02</v>
      </c>
    </row>
    <row r="219" spans="1:6" ht="12.75">
      <c r="A219" s="30" t="s">
        <v>0</v>
      </c>
      <c r="B219" s="30">
        <v>6</v>
      </c>
      <c r="C219" s="5">
        <v>1958</v>
      </c>
      <c r="D219" s="5">
        <v>11</v>
      </c>
      <c r="E219" s="28">
        <v>9.785412</v>
      </c>
      <c r="F219" s="28">
        <v>37.08</v>
      </c>
    </row>
    <row r="220" spans="1:6" ht="12.75">
      <c r="A220" s="30" t="s">
        <v>0</v>
      </c>
      <c r="B220" s="30">
        <v>6</v>
      </c>
      <c r="C220" s="5">
        <v>1958</v>
      </c>
      <c r="D220" s="5">
        <v>12</v>
      </c>
      <c r="E220" s="28">
        <v>9.201456</v>
      </c>
      <c r="F220" s="28">
        <v>53.285328</v>
      </c>
    </row>
    <row r="221" spans="1:6" ht="12.75">
      <c r="A221" s="30" t="s">
        <v>0</v>
      </c>
      <c r="B221" s="30">
        <v>6</v>
      </c>
      <c r="C221" s="5">
        <v>1959</v>
      </c>
      <c r="D221" s="5">
        <v>1</v>
      </c>
      <c r="E221" s="28">
        <v>9.73778</v>
      </c>
      <c r="F221" s="28">
        <v>55.9</v>
      </c>
    </row>
    <row r="222" spans="1:6" ht="12.75">
      <c r="A222" s="30" t="s">
        <v>0</v>
      </c>
      <c r="B222" s="30">
        <v>6</v>
      </c>
      <c r="C222" s="5">
        <v>1959</v>
      </c>
      <c r="D222" s="5">
        <v>2</v>
      </c>
      <c r="E222" s="28">
        <v>11.2972</v>
      </c>
      <c r="F222" s="28">
        <v>46.29537</v>
      </c>
    </row>
    <row r="223" spans="1:6" ht="12.75">
      <c r="A223" s="30" t="s">
        <v>0</v>
      </c>
      <c r="B223" s="30">
        <v>6</v>
      </c>
      <c r="C223" s="5">
        <v>1959</v>
      </c>
      <c r="D223" s="5">
        <v>3</v>
      </c>
      <c r="E223" s="28">
        <v>11.683152</v>
      </c>
      <c r="F223" s="28">
        <v>62.416241</v>
      </c>
    </row>
    <row r="224" spans="1:6" ht="12.75">
      <c r="A224" s="30" t="s">
        <v>0</v>
      </c>
      <c r="B224" s="30">
        <v>6</v>
      </c>
      <c r="C224" s="5">
        <v>1959</v>
      </c>
      <c r="D224" s="5">
        <v>4</v>
      </c>
      <c r="E224" s="28">
        <v>19.206034</v>
      </c>
      <c r="F224" s="28">
        <v>97.959588</v>
      </c>
    </row>
    <row r="225" spans="1:6" ht="12.75">
      <c r="A225" s="30" t="s">
        <v>0</v>
      </c>
      <c r="B225" s="30">
        <v>6</v>
      </c>
      <c r="C225" s="5">
        <v>1959</v>
      </c>
      <c r="D225" s="5">
        <v>5</v>
      </c>
      <c r="E225" s="28">
        <v>15.666347</v>
      </c>
      <c r="F225" s="28">
        <v>73.302669</v>
      </c>
    </row>
    <row r="226" spans="1:6" ht="12.75">
      <c r="A226" s="30" t="s">
        <v>0</v>
      </c>
      <c r="B226" s="30">
        <v>6</v>
      </c>
      <c r="C226" s="5">
        <v>1959</v>
      </c>
      <c r="D226" s="5">
        <v>6</v>
      </c>
      <c r="E226" s="28">
        <v>8.874</v>
      </c>
      <c r="F226" s="28">
        <v>38.25</v>
      </c>
    </row>
    <row r="227" spans="1:6" ht="12.75">
      <c r="A227" s="30" t="s">
        <v>0</v>
      </c>
      <c r="B227" s="30">
        <v>6</v>
      </c>
      <c r="C227" s="5">
        <v>1959</v>
      </c>
      <c r="D227" s="5">
        <v>7</v>
      </c>
      <c r="E227" s="28">
        <v>8.740039</v>
      </c>
      <c r="F227" s="28">
        <v>35.626436999999996</v>
      </c>
    </row>
    <row r="228" spans="1:6" ht="12.75">
      <c r="A228" s="30" t="s">
        <v>0</v>
      </c>
      <c r="B228" s="30">
        <v>6</v>
      </c>
      <c r="C228" s="5">
        <v>1959</v>
      </c>
      <c r="D228" s="5">
        <v>8</v>
      </c>
      <c r="E228" s="28">
        <v>7.059127</v>
      </c>
      <c r="F228" s="28">
        <v>37.806219</v>
      </c>
    </row>
    <row r="229" spans="1:6" ht="12.75">
      <c r="A229" s="30" t="s">
        <v>0</v>
      </c>
      <c r="B229" s="30">
        <v>6</v>
      </c>
      <c r="C229" s="5">
        <v>1959</v>
      </c>
      <c r="D229" s="5">
        <v>9</v>
      </c>
      <c r="E229" s="28">
        <v>9.509856</v>
      </c>
      <c r="F229" s="28">
        <v>40.71</v>
      </c>
    </row>
    <row r="230" spans="1:6" ht="12.75">
      <c r="A230" s="30" t="s">
        <v>0</v>
      </c>
      <c r="B230" s="30">
        <v>6</v>
      </c>
      <c r="C230" s="5">
        <v>1959</v>
      </c>
      <c r="D230" s="5">
        <v>10</v>
      </c>
      <c r="E230" s="28">
        <v>8.599424</v>
      </c>
      <c r="F230" s="28">
        <v>42.328464000000004</v>
      </c>
    </row>
    <row r="231" spans="1:6" ht="12.75">
      <c r="A231" s="30" t="s">
        <v>0</v>
      </c>
      <c r="B231" s="30">
        <v>6</v>
      </c>
      <c r="C231" s="5">
        <v>1959</v>
      </c>
      <c r="D231" s="5">
        <v>11</v>
      </c>
      <c r="E231" s="28">
        <v>17.299308</v>
      </c>
      <c r="F231" s="28">
        <v>83.33</v>
      </c>
    </row>
    <row r="232" spans="1:6" ht="12.75">
      <c r="A232" s="30" t="s">
        <v>0</v>
      </c>
      <c r="B232" s="30">
        <v>6</v>
      </c>
      <c r="C232" s="5">
        <v>1959</v>
      </c>
      <c r="D232" s="5">
        <v>12</v>
      </c>
      <c r="E232" s="28">
        <v>10.63872</v>
      </c>
      <c r="F232" s="28">
        <v>55.41</v>
      </c>
    </row>
    <row r="233" spans="1:6" ht="12.75">
      <c r="A233" s="30" t="s">
        <v>0</v>
      </c>
      <c r="B233" s="30">
        <v>6</v>
      </c>
      <c r="C233" s="5">
        <v>1960</v>
      </c>
      <c r="D233" s="5">
        <v>1</v>
      </c>
      <c r="E233" s="28">
        <v>17.519216</v>
      </c>
      <c r="F233" s="28">
        <v>54.55454400000001</v>
      </c>
    </row>
    <row r="234" spans="1:6" ht="12.75">
      <c r="A234" s="30" t="s">
        <v>0</v>
      </c>
      <c r="B234" s="30">
        <v>6</v>
      </c>
      <c r="C234" s="5">
        <v>1960</v>
      </c>
      <c r="D234" s="5">
        <v>2</v>
      </c>
      <c r="E234" s="28">
        <v>12.960552</v>
      </c>
      <c r="F234" s="28">
        <v>44.63</v>
      </c>
    </row>
    <row r="235" spans="1:6" ht="12.75">
      <c r="A235" s="30" t="s">
        <v>0</v>
      </c>
      <c r="B235" s="30">
        <v>6</v>
      </c>
      <c r="C235" s="5">
        <v>1960</v>
      </c>
      <c r="D235" s="5">
        <v>3</v>
      </c>
      <c r="E235" s="28">
        <v>11.075408</v>
      </c>
      <c r="F235" s="28">
        <v>44.094409</v>
      </c>
    </row>
    <row r="236" spans="1:6" ht="12.75">
      <c r="A236" s="30" t="s">
        <v>0</v>
      </c>
      <c r="B236" s="30">
        <v>6</v>
      </c>
      <c r="C236" s="5">
        <v>1960</v>
      </c>
      <c r="D236" s="5">
        <v>4</v>
      </c>
      <c r="E236" s="28">
        <v>11.478402</v>
      </c>
      <c r="F236" s="28">
        <v>44.82</v>
      </c>
    </row>
    <row r="237" spans="1:6" ht="12.75">
      <c r="A237" s="30" t="s">
        <v>0</v>
      </c>
      <c r="B237" s="30">
        <v>6</v>
      </c>
      <c r="C237" s="5">
        <v>1960</v>
      </c>
      <c r="D237" s="5">
        <v>5</v>
      </c>
      <c r="E237" s="28">
        <v>11.950223</v>
      </c>
      <c r="F237" s="28">
        <v>45.494549</v>
      </c>
    </row>
    <row r="238" spans="1:6" ht="12.75">
      <c r="A238" s="30" t="s">
        <v>0</v>
      </c>
      <c r="B238" s="30">
        <v>6</v>
      </c>
      <c r="C238" s="5">
        <v>1960</v>
      </c>
      <c r="D238" s="5">
        <v>6</v>
      </c>
      <c r="E238" s="28">
        <v>7.976216</v>
      </c>
      <c r="F238" s="28">
        <v>30.816918</v>
      </c>
    </row>
    <row r="239" spans="1:6" ht="12.75">
      <c r="A239" s="30" t="s">
        <v>0</v>
      </c>
      <c r="B239" s="30">
        <v>6</v>
      </c>
      <c r="C239" s="5">
        <v>1960</v>
      </c>
      <c r="D239" s="5">
        <v>7</v>
      </c>
      <c r="E239" s="28">
        <v>8.72258</v>
      </c>
      <c r="F239" s="28">
        <v>33.943394</v>
      </c>
    </row>
    <row r="240" spans="1:6" ht="12.75">
      <c r="A240" s="30" t="s">
        <v>0</v>
      </c>
      <c r="B240" s="30">
        <v>6</v>
      </c>
      <c r="C240" s="5">
        <v>1960</v>
      </c>
      <c r="D240" s="5">
        <v>8</v>
      </c>
      <c r="E240" s="28">
        <v>7.329898</v>
      </c>
      <c r="F240" s="28">
        <v>29.112911</v>
      </c>
    </row>
    <row r="241" spans="1:6" ht="12.75">
      <c r="A241" s="30" t="s">
        <v>0</v>
      </c>
      <c r="B241" s="30">
        <v>6</v>
      </c>
      <c r="C241" s="5">
        <v>1960</v>
      </c>
      <c r="D241" s="5">
        <v>9</v>
      </c>
      <c r="E241" s="28">
        <v>6.377616</v>
      </c>
      <c r="F241" s="28">
        <v>30.24</v>
      </c>
    </row>
    <row r="242" spans="1:6" ht="12.75">
      <c r="A242" s="30" t="s">
        <v>0</v>
      </c>
      <c r="B242" s="30">
        <v>6</v>
      </c>
      <c r="C242" s="5">
        <v>1960</v>
      </c>
      <c r="D242" s="5">
        <v>10</v>
      </c>
      <c r="E242" s="28">
        <v>13.343317</v>
      </c>
      <c r="F242" s="28">
        <v>59.33</v>
      </c>
    </row>
    <row r="243" spans="1:6" ht="12.75">
      <c r="A243" s="30" t="s">
        <v>0</v>
      </c>
      <c r="B243" s="30">
        <v>6</v>
      </c>
      <c r="C243" s="5">
        <v>1960</v>
      </c>
      <c r="D243" s="5">
        <v>11</v>
      </c>
      <c r="E243" s="28">
        <v>10.858309</v>
      </c>
      <c r="F243" s="28">
        <v>63.903609</v>
      </c>
    </row>
    <row r="244" spans="1:6" ht="12.75">
      <c r="A244" s="30" t="s">
        <v>0</v>
      </c>
      <c r="B244" s="30">
        <v>6</v>
      </c>
      <c r="C244" s="5">
        <v>1960</v>
      </c>
      <c r="D244" s="5">
        <v>12</v>
      </c>
      <c r="E244" s="28">
        <v>7.352449</v>
      </c>
      <c r="F244" s="28">
        <v>41.994199</v>
      </c>
    </row>
    <row r="245" spans="1:6" ht="12.75">
      <c r="A245" s="30" t="s">
        <v>0</v>
      </c>
      <c r="B245" s="30">
        <v>6</v>
      </c>
      <c r="C245" s="5">
        <v>1961</v>
      </c>
      <c r="D245" s="5">
        <v>1</v>
      </c>
      <c r="E245" s="28">
        <v>9.349156</v>
      </c>
      <c r="F245" s="28">
        <v>38.89</v>
      </c>
    </row>
    <row r="246" spans="1:6" ht="12.75">
      <c r="A246" s="30" t="s">
        <v>0</v>
      </c>
      <c r="B246" s="30">
        <v>6</v>
      </c>
      <c r="C246" s="5">
        <v>1961</v>
      </c>
      <c r="D246" s="5">
        <v>2</v>
      </c>
      <c r="E246" s="28">
        <v>16.551264</v>
      </c>
      <c r="F246" s="28">
        <v>65.06</v>
      </c>
    </row>
    <row r="247" spans="1:6" ht="12.75">
      <c r="A247" s="30" t="s">
        <v>0</v>
      </c>
      <c r="B247" s="30">
        <v>6</v>
      </c>
      <c r="C247" s="5">
        <v>1961</v>
      </c>
      <c r="D247" s="5">
        <v>3</v>
      </c>
      <c r="E247" s="28">
        <v>14.7849</v>
      </c>
      <c r="F247" s="28">
        <v>55.74442500000001</v>
      </c>
    </row>
    <row r="248" spans="1:6" ht="12.75">
      <c r="A248" s="30" t="s">
        <v>0</v>
      </c>
      <c r="B248" s="30">
        <v>6</v>
      </c>
      <c r="C248" s="5">
        <v>1961</v>
      </c>
      <c r="D248" s="5">
        <v>4</v>
      </c>
      <c r="E248" s="28">
        <v>8.950135</v>
      </c>
      <c r="F248" s="28">
        <v>47.99</v>
      </c>
    </row>
    <row r="249" spans="1:6" ht="12.75">
      <c r="A249" s="30" t="s">
        <v>0</v>
      </c>
      <c r="B249" s="30">
        <v>6</v>
      </c>
      <c r="C249" s="5">
        <v>1961</v>
      </c>
      <c r="D249" s="5">
        <v>5</v>
      </c>
      <c r="E249" s="28">
        <v>6.342875</v>
      </c>
      <c r="F249" s="28">
        <v>32.953295</v>
      </c>
    </row>
    <row r="250" spans="1:6" ht="12.75">
      <c r="A250" s="30" t="s">
        <v>0</v>
      </c>
      <c r="B250" s="30">
        <v>6</v>
      </c>
      <c r="C250" s="5">
        <v>1961</v>
      </c>
      <c r="D250" s="5">
        <v>6</v>
      </c>
      <c r="E250" s="28">
        <v>7.031805</v>
      </c>
      <c r="F250" s="28">
        <v>31.353135</v>
      </c>
    </row>
    <row r="251" spans="1:6" ht="12.75">
      <c r="A251" s="30" t="s">
        <v>0</v>
      </c>
      <c r="B251" s="30">
        <v>6</v>
      </c>
      <c r="C251" s="5">
        <v>1961</v>
      </c>
      <c r="D251" s="5">
        <v>7</v>
      </c>
      <c r="E251" s="28">
        <v>5.577363</v>
      </c>
      <c r="F251" s="28">
        <v>23.207679</v>
      </c>
    </row>
    <row r="252" spans="1:6" ht="12.75">
      <c r="A252" s="30" t="s">
        <v>0</v>
      </c>
      <c r="B252" s="30">
        <v>6</v>
      </c>
      <c r="C252" s="5">
        <v>1961</v>
      </c>
      <c r="D252" s="5">
        <v>8</v>
      </c>
      <c r="E252" s="28">
        <v>3.894311</v>
      </c>
      <c r="F252" s="28">
        <v>15.231523</v>
      </c>
    </row>
    <row r="253" spans="1:6" ht="12.75">
      <c r="A253" s="30" t="s">
        <v>0</v>
      </c>
      <c r="B253" s="30">
        <v>6</v>
      </c>
      <c r="C253" s="5">
        <v>1961</v>
      </c>
      <c r="D253" s="5">
        <v>9</v>
      </c>
      <c r="E253" s="28">
        <v>3.929554</v>
      </c>
      <c r="F253" s="28">
        <v>18.73</v>
      </c>
    </row>
    <row r="254" spans="1:6" ht="12.75">
      <c r="A254" s="30" t="s">
        <v>0</v>
      </c>
      <c r="B254" s="30">
        <v>6</v>
      </c>
      <c r="C254" s="5">
        <v>1961</v>
      </c>
      <c r="D254" s="5">
        <v>10</v>
      </c>
      <c r="E254" s="28">
        <v>11.741128</v>
      </c>
      <c r="F254" s="28">
        <v>59.06</v>
      </c>
    </row>
    <row r="255" spans="1:6" ht="12.75">
      <c r="A255" s="30" t="s">
        <v>0</v>
      </c>
      <c r="B255" s="30">
        <v>6</v>
      </c>
      <c r="C255" s="5">
        <v>1961</v>
      </c>
      <c r="D255" s="5">
        <v>11</v>
      </c>
      <c r="E255" s="28">
        <v>16.60245</v>
      </c>
      <c r="F255" s="28">
        <v>73.3</v>
      </c>
    </row>
    <row r="256" spans="1:6" ht="12.75">
      <c r="A256" s="30" t="s">
        <v>0</v>
      </c>
      <c r="B256" s="30">
        <v>6</v>
      </c>
      <c r="C256" s="5">
        <v>1961</v>
      </c>
      <c r="D256" s="5">
        <v>12</v>
      </c>
      <c r="E256" s="28">
        <v>10.0364</v>
      </c>
      <c r="F256" s="28">
        <v>43.995599999999996</v>
      </c>
    </row>
    <row r="257" spans="1:6" ht="12.75">
      <c r="A257" s="30" t="s">
        <v>0</v>
      </c>
      <c r="B257" s="30">
        <v>6</v>
      </c>
      <c r="C257" s="5">
        <v>1962</v>
      </c>
      <c r="D257" s="5">
        <v>1</v>
      </c>
      <c r="E257" s="28">
        <v>7.59914</v>
      </c>
      <c r="F257" s="28">
        <v>35.513551</v>
      </c>
    </row>
    <row r="258" spans="1:6" ht="12.75">
      <c r="A258" s="30" t="s">
        <v>0</v>
      </c>
      <c r="B258" s="30">
        <v>6</v>
      </c>
      <c r="C258" s="5">
        <v>1962</v>
      </c>
      <c r="D258" s="5">
        <v>2</v>
      </c>
      <c r="E258" s="28">
        <v>6.69185</v>
      </c>
      <c r="F258" s="28">
        <v>26.447354999999998</v>
      </c>
    </row>
    <row r="259" spans="1:6" ht="12.75">
      <c r="A259" s="30" t="s">
        <v>0</v>
      </c>
      <c r="B259" s="30">
        <v>6</v>
      </c>
      <c r="C259" s="5">
        <v>1962</v>
      </c>
      <c r="D259" s="5">
        <v>3</v>
      </c>
      <c r="E259" s="28">
        <v>9.702927</v>
      </c>
      <c r="F259" s="28">
        <v>49.53</v>
      </c>
    </row>
    <row r="260" spans="1:6" ht="12.75">
      <c r="A260" s="30" t="s">
        <v>0</v>
      </c>
      <c r="B260" s="30">
        <v>6</v>
      </c>
      <c r="C260" s="5">
        <v>1962</v>
      </c>
      <c r="D260" s="5">
        <v>4</v>
      </c>
      <c r="E260" s="28">
        <v>11.18472</v>
      </c>
      <c r="F260" s="28">
        <v>48.21</v>
      </c>
    </row>
    <row r="261" spans="1:6" ht="12.75">
      <c r="A261" s="30" t="s">
        <v>0</v>
      </c>
      <c r="B261" s="30">
        <v>6</v>
      </c>
      <c r="C261" s="5">
        <v>1962</v>
      </c>
      <c r="D261" s="5">
        <v>5</v>
      </c>
      <c r="E261" s="28">
        <v>9.622692</v>
      </c>
      <c r="F261" s="28">
        <v>37.53</v>
      </c>
    </row>
    <row r="262" spans="1:6" ht="12.75">
      <c r="A262" s="30" t="s">
        <v>0</v>
      </c>
      <c r="B262" s="30">
        <v>6</v>
      </c>
      <c r="C262" s="5">
        <v>1962</v>
      </c>
      <c r="D262" s="5">
        <v>6</v>
      </c>
      <c r="E262" s="28">
        <v>6.222458</v>
      </c>
      <c r="F262" s="28">
        <v>25.027496999999997</v>
      </c>
    </row>
    <row r="263" spans="1:6" ht="12.75">
      <c r="A263" s="30" t="s">
        <v>0</v>
      </c>
      <c r="B263" s="30">
        <v>6</v>
      </c>
      <c r="C263" s="5">
        <v>1962</v>
      </c>
      <c r="D263" s="5">
        <v>7</v>
      </c>
      <c r="E263" s="28">
        <v>4.413286</v>
      </c>
      <c r="F263" s="28">
        <v>17.021701999999998</v>
      </c>
    </row>
    <row r="264" spans="1:6" ht="12.75">
      <c r="A264" s="30" t="s">
        <v>0</v>
      </c>
      <c r="B264" s="30">
        <v>6</v>
      </c>
      <c r="C264" s="5">
        <v>1962</v>
      </c>
      <c r="D264" s="5">
        <v>8</v>
      </c>
      <c r="E264" s="28">
        <v>3.889764</v>
      </c>
      <c r="F264" s="28">
        <v>15.03</v>
      </c>
    </row>
    <row r="265" spans="1:6" ht="12.75">
      <c r="A265" s="30" t="s">
        <v>0</v>
      </c>
      <c r="B265" s="30">
        <v>6</v>
      </c>
      <c r="C265" s="5">
        <v>1962</v>
      </c>
      <c r="D265" s="5">
        <v>9</v>
      </c>
      <c r="E265" s="28">
        <v>4.014159</v>
      </c>
      <c r="F265" s="28">
        <v>15.811580999999999</v>
      </c>
    </row>
    <row r="266" spans="1:6" ht="12.75">
      <c r="A266" s="30" t="s">
        <v>0</v>
      </c>
      <c r="B266" s="30">
        <v>6</v>
      </c>
      <c r="C266" s="5">
        <v>1962</v>
      </c>
      <c r="D266" s="5">
        <v>10</v>
      </c>
      <c r="E266" s="28">
        <v>3.921152</v>
      </c>
      <c r="F266" s="28">
        <v>16.961696</v>
      </c>
    </row>
    <row r="267" spans="1:6" ht="12.75">
      <c r="A267" s="30" t="s">
        <v>0</v>
      </c>
      <c r="B267" s="30">
        <v>6</v>
      </c>
      <c r="C267" s="5">
        <v>1962</v>
      </c>
      <c r="D267" s="5">
        <v>11</v>
      </c>
      <c r="E267" s="28">
        <v>4.861064</v>
      </c>
      <c r="F267" s="28">
        <v>22.36</v>
      </c>
    </row>
    <row r="268" spans="1:6" ht="12.75">
      <c r="A268" s="30" t="s">
        <v>0</v>
      </c>
      <c r="B268" s="30">
        <v>6</v>
      </c>
      <c r="C268" s="5">
        <v>1962</v>
      </c>
      <c r="D268" s="5">
        <v>12</v>
      </c>
      <c r="E268" s="28">
        <v>9.3159</v>
      </c>
      <c r="F268" s="28">
        <v>49.5</v>
      </c>
    </row>
    <row r="269" spans="1:6" ht="12.75">
      <c r="A269" s="30" t="s">
        <v>0</v>
      </c>
      <c r="B269" s="30">
        <v>6</v>
      </c>
      <c r="C269" s="5">
        <v>1963</v>
      </c>
      <c r="D269" s="5">
        <v>1</v>
      </c>
      <c r="E269" s="28">
        <v>11.053601</v>
      </c>
      <c r="F269" s="28">
        <v>37.13</v>
      </c>
    </row>
    <row r="270" spans="1:6" ht="12.75">
      <c r="A270" s="30" t="s">
        <v>0</v>
      </c>
      <c r="B270" s="30">
        <v>6</v>
      </c>
      <c r="C270" s="5">
        <v>1963</v>
      </c>
      <c r="D270" s="5">
        <v>2</v>
      </c>
      <c r="E270" s="28">
        <v>3.885672</v>
      </c>
      <c r="F270" s="28">
        <v>21.21</v>
      </c>
    </row>
    <row r="271" spans="1:6" ht="12.75">
      <c r="A271" s="30" t="s">
        <v>0</v>
      </c>
      <c r="B271" s="30">
        <v>6</v>
      </c>
      <c r="C271" s="5">
        <v>1963</v>
      </c>
      <c r="D271" s="5">
        <v>3</v>
      </c>
      <c r="E271" s="28">
        <v>13.542384</v>
      </c>
      <c r="F271" s="28">
        <v>55.14</v>
      </c>
    </row>
    <row r="272" spans="1:6" ht="12.75">
      <c r="A272" s="30" t="s">
        <v>0</v>
      </c>
      <c r="B272" s="30">
        <v>6</v>
      </c>
      <c r="C272" s="5">
        <v>1963</v>
      </c>
      <c r="D272" s="5">
        <v>4</v>
      </c>
      <c r="E272" s="28">
        <v>14.358804</v>
      </c>
      <c r="F272" s="28">
        <v>58.92</v>
      </c>
    </row>
    <row r="273" spans="1:6" ht="12.75">
      <c r="A273" s="30" t="s">
        <v>0</v>
      </c>
      <c r="B273" s="30">
        <v>6</v>
      </c>
      <c r="C273" s="5">
        <v>1963</v>
      </c>
      <c r="D273" s="5">
        <v>5</v>
      </c>
      <c r="E273" s="28">
        <v>12.197232</v>
      </c>
      <c r="F273" s="28">
        <v>47.72</v>
      </c>
    </row>
    <row r="274" spans="1:6" ht="12.75">
      <c r="A274" s="30" t="s">
        <v>0</v>
      </c>
      <c r="B274" s="30">
        <v>6</v>
      </c>
      <c r="C274" s="5">
        <v>1963</v>
      </c>
      <c r="D274" s="5">
        <v>6</v>
      </c>
      <c r="E274" s="28">
        <v>8.542214</v>
      </c>
      <c r="F274" s="28">
        <v>33.29</v>
      </c>
    </row>
    <row r="275" spans="1:6" ht="12.75">
      <c r="A275" s="30" t="s">
        <v>0</v>
      </c>
      <c r="B275" s="30">
        <v>6</v>
      </c>
      <c r="C275" s="5">
        <v>1963</v>
      </c>
      <c r="D275" s="5">
        <v>7</v>
      </c>
      <c r="E275" s="28">
        <v>4.600659</v>
      </c>
      <c r="F275" s="28">
        <v>18.411841000000003</v>
      </c>
    </row>
    <row r="276" spans="1:6" ht="12.75">
      <c r="A276" s="30" t="s">
        <v>0</v>
      </c>
      <c r="B276" s="30">
        <v>6</v>
      </c>
      <c r="C276" s="5">
        <v>1963</v>
      </c>
      <c r="D276" s="5">
        <v>8</v>
      </c>
      <c r="E276" s="28">
        <v>4.914465</v>
      </c>
      <c r="F276" s="28">
        <v>19.65</v>
      </c>
    </row>
    <row r="277" spans="1:6" ht="12.75">
      <c r="A277" s="30" t="s">
        <v>0</v>
      </c>
      <c r="B277" s="30">
        <v>6</v>
      </c>
      <c r="C277" s="5">
        <v>1963</v>
      </c>
      <c r="D277" s="5">
        <v>9</v>
      </c>
      <c r="E277" s="28">
        <v>6.973109</v>
      </c>
      <c r="F277" s="28">
        <v>37.513751</v>
      </c>
    </row>
    <row r="278" spans="1:6" ht="12.75">
      <c r="A278" s="30" t="s">
        <v>0</v>
      </c>
      <c r="B278" s="30">
        <v>6</v>
      </c>
      <c r="C278" s="5">
        <v>1963</v>
      </c>
      <c r="D278" s="5">
        <v>10</v>
      </c>
      <c r="E278" s="28">
        <v>4.694217</v>
      </c>
      <c r="F278" s="28">
        <v>19.47</v>
      </c>
    </row>
    <row r="279" spans="1:6" ht="12.75">
      <c r="A279" s="30" t="s">
        <v>0</v>
      </c>
      <c r="B279" s="30">
        <v>6</v>
      </c>
      <c r="C279" s="5">
        <v>1963</v>
      </c>
      <c r="D279" s="5">
        <v>11</v>
      </c>
      <c r="E279" s="28">
        <v>12.061644</v>
      </c>
      <c r="F279" s="28">
        <v>59.015901</v>
      </c>
    </row>
    <row r="280" spans="1:6" ht="12.75">
      <c r="A280" s="30" t="s">
        <v>0</v>
      </c>
      <c r="B280" s="30">
        <v>6</v>
      </c>
      <c r="C280" s="5">
        <v>1963</v>
      </c>
      <c r="D280" s="5">
        <v>12</v>
      </c>
      <c r="E280" s="28">
        <v>7.9086</v>
      </c>
      <c r="F280" s="28">
        <v>32.276772</v>
      </c>
    </row>
    <row r="281" spans="1:6" ht="12.75">
      <c r="A281" s="30" t="s">
        <v>0</v>
      </c>
      <c r="B281" s="30">
        <v>6</v>
      </c>
      <c r="C281" s="5">
        <v>1964</v>
      </c>
      <c r="D281" s="5">
        <v>1</v>
      </c>
      <c r="E281" s="28">
        <v>6.67392</v>
      </c>
      <c r="F281" s="28">
        <v>26.07</v>
      </c>
    </row>
    <row r="282" spans="1:6" ht="12.75">
      <c r="A282" s="30" t="s">
        <v>0</v>
      </c>
      <c r="B282" s="30">
        <v>6</v>
      </c>
      <c r="C282" s="5">
        <v>1964</v>
      </c>
      <c r="D282" s="5">
        <v>2</v>
      </c>
      <c r="E282" s="28">
        <v>7.890219</v>
      </c>
      <c r="F282" s="28">
        <v>32.43</v>
      </c>
    </row>
    <row r="283" spans="1:6" ht="12.75">
      <c r="A283" s="30" t="s">
        <v>0</v>
      </c>
      <c r="B283" s="30">
        <v>6</v>
      </c>
      <c r="C283" s="5">
        <v>1964</v>
      </c>
      <c r="D283" s="5">
        <v>3</v>
      </c>
      <c r="E283" s="28">
        <v>14.271192</v>
      </c>
      <c r="F283" s="28">
        <v>56.88</v>
      </c>
    </row>
    <row r="284" spans="1:6" ht="12.75">
      <c r="A284" s="30" t="s">
        <v>0</v>
      </c>
      <c r="B284" s="30">
        <v>6</v>
      </c>
      <c r="C284" s="5">
        <v>1964</v>
      </c>
      <c r="D284" s="5">
        <v>4</v>
      </c>
      <c r="E284" s="28">
        <v>14.67477</v>
      </c>
      <c r="F284" s="28">
        <v>60.39</v>
      </c>
    </row>
    <row r="285" spans="1:6" ht="12.75">
      <c r="A285" s="30" t="s">
        <v>0</v>
      </c>
      <c r="B285" s="30">
        <v>6</v>
      </c>
      <c r="C285" s="5">
        <v>1964</v>
      </c>
      <c r="D285" s="5">
        <v>5</v>
      </c>
      <c r="E285" s="28">
        <v>9.45795</v>
      </c>
      <c r="F285" s="28">
        <v>37.09</v>
      </c>
    </row>
    <row r="286" spans="1:6" ht="12.75">
      <c r="A286" s="30" t="s">
        <v>0</v>
      </c>
      <c r="B286" s="30">
        <v>6</v>
      </c>
      <c r="C286" s="5">
        <v>1964</v>
      </c>
      <c r="D286" s="5">
        <v>6</v>
      </c>
      <c r="E286" s="28">
        <v>7.598556</v>
      </c>
      <c r="F286" s="28">
        <v>28.98</v>
      </c>
    </row>
    <row r="287" spans="1:6" ht="12.75">
      <c r="A287" s="30" t="s">
        <v>0</v>
      </c>
      <c r="B287" s="30">
        <v>6</v>
      </c>
      <c r="C287" s="5">
        <v>1964</v>
      </c>
      <c r="D287" s="5">
        <v>7</v>
      </c>
      <c r="E287" s="28">
        <v>4.338964</v>
      </c>
      <c r="F287" s="28">
        <v>16.87</v>
      </c>
    </row>
    <row r="288" spans="1:6" ht="12.75">
      <c r="A288" s="30" t="s">
        <v>0</v>
      </c>
      <c r="B288" s="30">
        <v>6</v>
      </c>
      <c r="C288" s="5">
        <v>1964</v>
      </c>
      <c r="D288" s="5">
        <v>8</v>
      </c>
      <c r="E288" s="28">
        <v>3.76761</v>
      </c>
      <c r="F288" s="28">
        <v>14.7</v>
      </c>
    </row>
    <row r="289" spans="1:6" ht="12.75">
      <c r="A289" s="30" t="s">
        <v>0</v>
      </c>
      <c r="B289" s="30">
        <v>6</v>
      </c>
      <c r="C289" s="5">
        <v>1964</v>
      </c>
      <c r="D289" s="5">
        <v>9</v>
      </c>
      <c r="E289" s="28">
        <v>3.599623</v>
      </c>
      <c r="F289" s="28">
        <v>14.93</v>
      </c>
    </row>
    <row r="290" spans="1:6" ht="12.75">
      <c r="A290" s="30" t="s">
        <v>0</v>
      </c>
      <c r="B290" s="30">
        <v>6</v>
      </c>
      <c r="C290" s="5">
        <v>1964</v>
      </c>
      <c r="D290" s="5">
        <v>10</v>
      </c>
      <c r="E290" s="28">
        <v>2.866213</v>
      </c>
      <c r="F290" s="28">
        <v>16.87</v>
      </c>
    </row>
    <row r="291" spans="1:6" ht="12.75">
      <c r="A291" s="30" t="s">
        <v>0</v>
      </c>
      <c r="B291" s="30">
        <v>6</v>
      </c>
      <c r="C291" s="5">
        <v>1964</v>
      </c>
      <c r="D291" s="5">
        <v>11</v>
      </c>
      <c r="E291" s="28">
        <v>3.045669</v>
      </c>
      <c r="F291" s="28">
        <v>15.128487</v>
      </c>
    </row>
    <row r="292" spans="1:6" ht="12.75">
      <c r="A292" s="30" t="s">
        <v>0</v>
      </c>
      <c r="B292" s="30">
        <v>6</v>
      </c>
      <c r="C292" s="5">
        <v>1964</v>
      </c>
      <c r="D292" s="5">
        <v>12</v>
      </c>
      <c r="E292" s="28">
        <v>4.127739</v>
      </c>
      <c r="F292" s="28">
        <v>22.47</v>
      </c>
    </row>
    <row r="293" spans="1:6" ht="12.75">
      <c r="A293" s="30" t="s">
        <v>0</v>
      </c>
      <c r="B293" s="30">
        <v>6</v>
      </c>
      <c r="C293" s="5">
        <v>1965</v>
      </c>
      <c r="D293" s="5">
        <v>1</v>
      </c>
      <c r="E293" s="28">
        <v>9.374331</v>
      </c>
      <c r="F293" s="28">
        <v>56.37</v>
      </c>
    </row>
    <row r="294" spans="1:6" ht="12.75">
      <c r="A294" s="30" t="s">
        <v>0</v>
      </c>
      <c r="B294" s="30">
        <v>6</v>
      </c>
      <c r="C294" s="5">
        <v>1965</v>
      </c>
      <c r="D294" s="5">
        <v>2</v>
      </c>
      <c r="E294" s="28">
        <v>9.858849</v>
      </c>
      <c r="F294" s="28">
        <v>44.59</v>
      </c>
    </row>
    <row r="295" spans="1:6" ht="12.75">
      <c r="A295" s="30" t="s">
        <v>0</v>
      </c>
      <c r="B295" s="30">
        <v>6</v>
      </c>
      <c r="C295" s="5">
        <v>1965</v>
      </c>
      <c r="D295" s="5">
        <v>3</v>
      </c>
      <c r="E295" s="28">
        <v>21.136908</v>
      </c>
      <c r="F295" s="28">
        <v>106.86</v>
      </c>
    </row>
    <row r="296" spans="1:6" ht="12.75">
      <c r="A296" s="30" t="s">
        <v>0</v>
      </c>
      <c r="B296" s="30">
        <v>6</v>
      </c>
      <c r="C296" s="5">
        <v>1965</v>
      </c>
      <c r="D296" s="5">
        <v>4</v>
      </c>
      <c r="E296" s="28">
        <v>7.806702</v>
      </c>
      <c r="F296" s="28">
        <v>38.82</v>
      </c>
    </row>
    <row r="297" spans="1:6" ht="12.75">
      <c r="A297" s="30" t="s">
        <v>0</v>
      </c>
      <c r="B297" s="30">
        <v>6</v>
      </c>
      <c r="C297" s="5">
        <v>1965</v>
      </c>
      <c r="D297" s="5">
        <v>5</v>
      </c>
      <c r="E297" s="28">
        <v>5.714945</v>
      </c>
      <c r="F297" s="28">
        <v>23.47</v>
      </c>
    </row>
    <row r="298" spans="1:6" ht="12.75">
      <c r="A298" s="30" t="s">
        <v>0</v>
      </c>
      <c r="B298" s="30">
        <v>6</v>
      </c>
      <c r="C298" s="5">
        <v>1965</v>
      </c>
      <c r="D298" s="5">
        <v>6</v>
      </c>
      <c r="E298" s="28">
        <v>3.327345</v>
      </c>
      <c r="F298" s="28">
        <v>13.228677000000001</v>
      </c>
    </row>
    <row r="299" spans="1:6" ht="12.75">
      <c r="A299" s="30" t="s">
        <v>0</v>
      </c>
      <c r="B299" s="30">
        <v>6</v>
      </c>
      <c r="C299" s="5">
        <v>1965</v>
      </c>
      <c r="D299" s="5">
        <v>7</v>
      </c>
      <c r="E299" s="28">
        <v>2.5781</v>
      </c>
      <c r="F299" s="28">
        <v>10.15</v>
      </c>
    </row>
    <row r="300" spans="1:6" ht="12.75">
      <c r="A300" s="30" t="s">
        <v>0</v>
      </c>
      <c r="B300" s="30">
        <v>6</v>
      </c>
      <c r="C300" s="5">
        <v>1965</v>
      </c>
      <c r="D300" s="5">
        <v>8</v>
      </c>
      <c r="E300" s="28">
        <v>2.444094</v>
      </c>
      <c r="F300" s="28">
        <v>9.630963</v>
      </c>
    </row>
    <row r="301" spans="1:6" ht="12.75">
      <c r="A301" s="30" t="s">
        <v>0</v>
      </c>
      <c r="B301" s="30">
        <v>6</v>
      </c>
      <c r="C301" s="5">
        <v>1965</v>
      </c>
      <c r="D301" s="5">
        <v>9</v>
      </c>
      <c r="E301" s="28">
        <v>2.30027</v>
      </c>
      <c r="F301" s="28">
        <v>11.9</v>
      </c>
    </row>
    <row r="302" spans="1:6" ht="12.75">
      <c r="A302" s="30" t="s">
        <v>0</v>
      </c>
      <c r="B302" s="30">
        <v>6</v>
      </c>
      <c r="C302" s="5">
        <v>1965</v>
      </c>
      <c r="D302" s="5">
        <v>10</v>
      </c>
      <c r="E302" s="28">
        <v>4.124883</v>
      </c>
      <c r="F302" s="28">
        <v>22.07</v>
      </c>
    </row>
    <row r="303" spans="1:6" ht="12.75">
      <c r="A303" s="30" t="s">
        <v>0</v>
      </c>
      <c r="B303" s="30">
        <v>6</v>
      </c>
      <c r="C303" s="5">
        <v>1965</v>
      </c>
      <c r="D303" s="5">
        <v>11</v>
      </c>
      <c r="E303" s="28">
        <v>8.271691</v>
      </c>
      <c r="F303" s="28">
        <v>44.205579</v>
      </c>
    </row>
    <row r="304" spans="1:6" ht="12.75">
      <c r="A304" s="30" t="s">
        <v>0</v>
      </c>
      <c r="B304" s="30">
        <v>6</v>
      </c>
      <c r="C304" s="5">
        <v>1965</v>
      </c>
      <c r="D304" s="5">
        <v>12</v>
      </c>
      <c r="E304" s="28">
        <v>5.996892</v>
      </c>
      <c r="F304" s="28">
        <v>39.82</v>
      </c>
    </row>
    <row r="305" spans="1:6" ht="12.75">
      <c r="A305" s="30" t="s">
        <v>0</v>
      </c>
      <c r="B305" s="30">
        <v>6</v>
      </c>
      <c r="C305" s="5">
        <v>1966</v>
      </c>
      <c r="D305" s="5">
        <v>1</v>
      </c>
      <c r="E305" s="28">
        <v>12.108646</v>
      </c>
      <c r="F305" s="28">
        <v>69.663033</v>
      </c>
    </row>
    <row r="306" spans="1:6" ht="12.75">
      <c r="A306" s="30" t="s">
        <v>0</v>
      </c>
      <c r="B306" s="30">
        <v>6</v>
      </c>
      <c r="C306" s="5">
        <v>1966</v>
      </c>
      <c r="D306" s="5">
        <v>2</v>
      </c>
      <c r="E306" s="28">
        <v>21.217071</v>
      </c>
      <c r="F306" s="28">
        <v>109.99</v>
      </c>
    </row>
    <row r="307" spans="1:6" ht="12.75">
      <c r="A307" s="30" t="s">
        <v>0</v>
      </c>
      <c r="B307" s="30">
        <v>6</v>
      </c>
      <c r="C307" s="5">
        <v>1966</v>
      </c>
      <c r="D307" s="5">
        <v>3</v>
      </c>
      <c r="E307" s="28">
        <v>11.59344</v>
      </c>
      <c r="F307" s="28">
        <v>38.8</v>
      </c>
    </row>
    <row r="308" spans="1:6" ht="12.75">
      <c r="A308" s="30" t="s">
        <v>0</v>
      </c>
      <c r="B308" s="30">
        <v>6</v>
      </c>
      <c r="C308" s="5">
        <v>1966</v>
      </c>
      <c r="D308" s="5">
        <v>4</v>
      </c>
      <c r="E308" s="28">
        <v>17.424944</v>
      </c>
      <c r="F308" s="28">
        <v>67.966796</v>
      </c>
    </row>
    <row r="309" spans="1:6" ht="12.75">
      <c r="A309" s="30" t="s">
        <v>0</v>
      </c>
      <c r="B309" s="30">
        <v>6</v>
      </c>
      <c r="C309" s="5">
        <v>1966</v>
      </c>
      <c r="D309" s="5">
        <v>5</v>
      </c>
      <c r="E309" s="28">
        <v>5.27144</v>
      </c>
      <c r="F309" s="28">
        <v>20.957904</v>
      </c>
    </row>
    <row r="310" spans="1:6" ht="12.75">
      <c r="A310" s="30" t="s">
        <v>0</v>
      </c>
      <c r="B310" s="30">
        <v>6</v>
      </c>
      <c r="C310" s="5">
        <v>1966</v>
      </c>
      <c r="D310" s="5">
        <v>6</v>
      </c>
      <c r="E310" s="28">
        <v>5.5325</v>
      </c>
      <c r="F310" s="28">
        <v>25</v>
      </c>
    </row>
    <row r="311" spans="1:6" ht="12.75">
      <c r="A311" s="30" t="s">
        <v>0</v>
      </c>
      <c r="B311" s="30">
        <v>6</v>
      </c>
      <c r="C311" s="5">
        <v>1966</v>
      </c>
      <c r="D311" s="5">
        <v>7</v>
      </c>
      <c r="E311" s="28">
        <v>3.211494</v>
      </c>
      <c r="F311" s="28">
        <v>12.54</v>
      </c>
    </row>
    <row r="312" spans="1:6" ht="12.75">
      <c r="A312" s="30" t="s">
        <v>0</v>
      </c>
      <c r="B312" s="30">
        <v>6</v>
      </c>
      <c r="C312" s="5">
        <v>1966</v>
      </c>
      <c r="D312" s="5">
        <v>8</v>
      </c>
      <c r="E312" s="28">
        <v>2.522151</v>
      </c>
      <c r="F312" s="28">
        <v>9.81</v>
      </c>
    </row>
    <row r="313" spans="1:6" ht="12.75">
      <c r="A313" s="30" t="s">
        <v>0</v>
      </c>
      <c r="B313" s="30">
        <v>6</v>
      </c>
      <c r="C313" s="5">
        <v>1966</v>
      </c>
      <c r="D313" s="5">
        <v>9</v>
      </c>
      <c r="E313" s="28">
        <v>2.411103</v>
      </c>
      <c r="F313" s="28">
        <v>9.909009</v>
      </c>
    </row>
    <row r="314" spans="1:6" ht="12.75">
      <c r="A314" s="30" t="s">
        <v>0</v>
      </c>
      <c r="B314" s="30">
        <v>6</v>
      </c>
      <c r="C314" s="5">
        <v>1966</v>
      </c>
      <c r="D314" s="5">
        <v>10</v>
      </c>
      <c r="E314" s="28">
        <v>6.818112</v>
      </c>
      <c r="F314" s="28">
        <v>31.92</v>
      </c>
    </row>
    <row r="315" spans="1:6" ht="12.75">
      <c r="A315" s="30" t="s">
        <v>0</v>
      </c>
      <c r="B315" s="30">
        <v>6</v>
      </c>
      <c r="C315" s="5">
        <v>1966</v>
      </c>
      <c r="D315" s="5">
        <v>11</v>
      </c>
      <c r="E315" s="28">
        <v>10.36203</v>
      </c>
      <c r="F315" s="28">
        <v>65.17</v>
      </c>
    </row>
    <row r="316" spans="1:6" ht="12.75">
      <c r="A316" s="30" t="s">
        <v>0</v>
      </c>
      <c r="B316" s="30">
        <v>6</v>
      </c>
      <c r="C316" s="5">
        <v>1966</v>
      </c>
      <c r="D316" s="5">
        <v>12</v>
      </c>
      <c r="E316" s="28">
        <v>8.811076</v>
      </c>
      <c r="F316" s="28">
        <v>40.27</v>
      </c>
    </row>
    <row r="317" spans="1:6" ht="12.75">
      <c r="A317" s="30" t="s">
        <v>0</v>
      </c>
      <c r="B317" s="30">
        <v>6</v>
      </c>
      <c r="C317" s="5">
        <v>1967</v>
      </c>
      <c r="D317" s="5">
        <v>1</v>
      </c>
      <c r="E317" s="28">
        <v>5.056064</v>
      </c>
      <c r="F317" s="28">
        <v>26.777321999999998</v>
      </c>
    </row>
    <row r="318" spans="1:6" ht="12.75">
      <c r="A318" s="30" t="s">
        <v>0</v>
      </c>
      <c r="B318" s="30">
        <v>6</v>
      </c>
      <c r="C318" s="5">
        <v>1967</v>
      </c>
      <c r="D318" s="5">
        <v>2</v>
      </c>
      <c r="E318" s="28">
        <v>8.218336</v>
      </c>
      <c r="F318" s="28">
        <v>38.62</v>
      </c>
    </row>
    <row r="319" spans="1:6" ht="12.75">
      <c r="A319" s="30" t="s">
        <v>0</v>
      </c>
      <c r="B319" s="30">
        <v>6</v>
      </c>
      <c r="C319" s="5">
        <v>1967</v>
      </c>
      <c r="D319" s="5">
        <v>3</v>
      </c>
      <c r="E319" s="28">
        <v>8.774688</v>
      </c>
      <c r="F319" s="28">
        <v>42.715728</v>
      </c>
    </row>
    <row r="320" spans="1:6" ht="12.75">
      <c r="A320" s="30" t="s">
        <v>0</v>
      </c>
      <c r="B320" s="30">
        <v>6</v>
      </c>
      <c r="C320" s="5">
        <v>1967</v>
      </c>
      <c r="D320" s="5">
        <v>4</v>
      </c>
      <c r="E320" s="28">
        <v>5.660193</v>
      </c>
      <c r="F320" s="28">
        <v>22.472247</v>
      </c>
    </row>
    <row r="321" spans="1:6" ht="12.75">
      <c r="A321" s="30" t="s">
        <v>0</v>
      </c>
      <c r="B321" s="30">
        <v>6</v>
      </c>
      <c r="C321" s="5">
        <v>1967</v>
      </c>
      <c r="D321" s="5">
        <v>5</v>
      </c>
      <c r="E321" s="28">
        <v>10.736308</v>
      </c>
      <c r="F321" s="28">
        <v>45.315467999999996</v>
      </c>
    </row>
    <row r="322" spans="1:6" ht="12.75">
      <c r="A322" s="30" t="s">
        <v>0</v>
      </c>
      <c r="B322" s="30">
        <v>6</v>
      </c>
      <c r="C322" s="5">
        <v>1967</v>
      </c>
      <c r="D322" s="5">
        <v>6</v>
      </c>
      <c r="E322" s="28">
        <v>5.095377</v>
      </c>
      <c r="F322" s="28">
        <v>19.53</v>
      </c>
    </row>
    <row r="323" spans="1:6" ht="12.75">
      <c r="A323" s="30" t="s">
        <v>0</v>
      </c>
      <c r="B323" s="30">
        <v>6</v>
      </c>
      <c r="C323" s="5">
        <v>1967</v>
      </c>
      <c r="D323" s="5">
        <v>7</v>
      </c>
      <c r="E323" s="28">
        <v>3.597532</v>
      </c>
      <c r="F323" s="28">
        <v>14.021401999999998</v>
      </c>
    </row>
    <row r="324" spans="1:6" ht="12.75">
      <c r="A324" s="30" t="s">
        <v>0</v>
      </c>
      <c r="B324" s="30">
        <v>6</v>
      </c>
      <c r="C324" s="5">
        <v>1967</v>
      </c>
      <c r="D324" s="5">
        <v>8</v>
      </c>
      <c r="E324" s="28">
        <v>2.98534</v>
      </c>
      <c r="F324" s="28">
        <v>12.2</v>
      </c>
    </row>
    <row r="325" spans="1:6" ht="12.75">
      <c r="A325" s="30" t="s">
        <v>0</v>
      </c>
      <c r="B325" s="30">
        <v>6</v>
      </c>
      <c r="C325" s="5">
        <v>1967</v>
      </c>
      <c r="D325" s="5">
        <v>9</v>
      </c>
      <c r="E325" s="28">
        <v>3.394506</v>
      </c>
      <c r="F325" s="28">
        <v>13.38</v>
      </c>
    </row>
    <row r="326" spans="1:6" ht="12.75">
      <c r="A326" s="30" t="s">
        <v>0</v>
      </c>
      <c r="B326" s="30">
        <v>6</v>
      </c>
      <c r="C326" s="5">
        <v>1967</v>
      </c>
      <c r="D326" s="5">
        <v>10</v>
      </c>
      <c r="E326" s="28">
        <v>3.069411</v>
      </c>
      <c r="F326" s="28">
        <v>14.231423</v>
      </c>
    </row>
    <row r="327" spans="1:6" ht="12.75">
      <c r="A327" s="30" t="s">
        <v>0</v>
      </c>
      <c r="B327" s="30">
        <v>6</v>
      </c>
      <c r="C327" s="5">
        <v>1967</v>
      </c>
      <c r="D327" s="5">
        <v>11</v>
      </c>
      <c r="E327" s="28">
        <v>6.85233</v>
      </c>
      <c r="F327" s="28">
        <v>30.95</v>
      </c>
    </row>
    <row r="328" spans="1:6" ht="12.75">
      <c r="A328" s="30" t="s">
        <v>0</v>
      </c>
      <c r="B328" s="30">
        <v>6</v>
      </c>
      <c r="C328" s="5">
        <v>1967</v>
      </c>
      <c r="D328" s="5">
        <v>12</v>
      </c>
      <c r="E328" s="28">
        <v>10.15455</v>
      </c>
      <c r="F328" s="28">
        <v>50.894909999999996</v>
      </c>
    </row>
    <row r="329" spans="1:6" ht="12.75">
      <c r="A329" s="30" t="s">
        <v>0</v>
      </c>
      <c r="B329" s="30">
        <v>6</v>
      </c>
      <c r="C329" s="5">
        <v>1968</v>
      </c>
      <c r="D329" s="5">
        <v>1</v>
      </c>
      <c r="E329" s="28">
        <v>9.746427</v>
      </c>
      <c r="F329" s="28">
        <v>51.27</v>
      </c>
    </row>
    <row r="330" spans="1:6" ht="12.75">
      <c r="A330" s="30" t="s">
        <v>0</v>
      </c>
      <c r="B330" s="30">
        <v>6</v>
      </c>
      <c r="C330" s="5">
        <v>1968</v>
      </c>
      <c r="D330" s="5">
        <v>2</v>
      </c>
      <c r="E330" s="28">
        <v>14.630466</v>
      </c>
      <c r="F330" s="28">
        <v>65.47690200000001</v>
      </c>
    </row>
    <row r="331" spans="1:6" ht="12.75">
      <c r="A331" s="30" t="s">
        <v>0</v>
      </c>
      <c r="B331" s="30">
        <v>6</v>
      </c>
      <c r="C331" s="5">
        <v>1968</v>
      </c>
      <c r="D331" s="5">
        <v>3</v>
      </c>
      <c r="E331" s="28">
        <v>9.735264</v>
      </c>
      <c r="F331" s="28">
        <v>39.51</v>
      </c>
    </row>
    <row r="332" spans="1:6" ht="12.75">
      <c r="A332" s="30" t="s">
        <v>0</v>
      </c>
      <c r="B332" s="30">
        <v>6</v>
      </c>
      <c r="C332" s="5">
        <v>1968</v>
      </c>
      <c r="D332" s="5">
        <v>4</v>
      </c>
      <c r="E332" s="28">
        <v>17.493104</v>
      </c>
      <c r="F332" s="28">
        <v>78.94</v>
      </c>
    </row>
    <row r="333" spans="1:6" ht="12.75">
      <c r="A333" s="30" t="s">
        <v>0</v>
      </c>
      <c r="B333" s="30">
        <v>6</v>
      </c>
      <c r="C333" s="5">
        <v>1968</v>
      </c>
      <c r="D333" s="5">
        <v>5</v>
      </c>
      <c r="E333" s="28">
        <v>10.980096</v>
      </c>
      <c r="F333" s="28">
        <v>37.123712</v>
      </c>
    </row>
    <row r="334" spans="1:6" ht="12.75">
      <c r="A334" s="30" t="s">
        <v>0</v>
      </c>
      <c r="B334" s="30">
        <v>6</v>
      </c>
      <c r="C334" s="5">
        <v>1968</v>
      </c>
      <c r="D334" s="5">
        <v>6</v>
      </c>
      <c r="E334" s="28">
        <v>4.342083</v>
      </c>
      <c r="F334" s="28">
        <v>17.21</v>
      </c>
    </row>
    <row r="335" spans="1:6" ht="12.75">
      <c r="A335" s="30" t="s">
        <v>0</v>
      </c>
      <c r="B335" s="30">
        <v>6</v>
      </c>
      <c r="C335" s="5">
        <v>1968</v>
      </c>
      <c r="D335" s="5">
        <v>7</v>
      </c>
      <c r="E335" s="28">
        <v>3.02768</v>
      </c>
      <c r="F335" s="28">
        <v>11.918808</v>
      </c>
    </row>
    <row r="336" spans="1:6" ht="12.75">
      <c r="A336" s="30" t="s">
        <v>0</v>
      </c>
      <c r="B336" s="30">
        <v>6</v>
      </c>
      <c r="C336" s="5">
        <v>1968</v>
      </c>
      <c r="D336" s="5">
        <v>8</v>
      </c>
      <c r="E336" s="28">
        <v>2.5116</v>
      </c>
      <c r="F336" s="28">
        <v>10.92</v>
      </c>
    </row>
    <row r="337" spans="1:6" ht="12.75">
      <c r="A337" s="30" t="s">
        <v>0</v>
      </c>
      <c r="B337" s="30">
        <v>6</v>
      </c>
      <c r="C337" s="5">
        <v>1968</v>
      </c>
      <c r="D337" s="5">
        <v>9</v>
      </c>
      <c r="E337" s="28">
        <v>1.756637</v>
      </c>
      <c r="F337" s="28">
        <v>12.308769</v>
      </c>
    </row>
    <row r="338" spans="1:6" ht="12.75">
      <c r="A338" s="30" t="s">
        <v>0</v>
      </c>
      <c r="B338" s="30">
        <v>6</v>
      </c>
      <c r="C338" s="5">
        <v>1968</v>
      </c>
      <c r="D338" s="5">
        <v>10</v>
      </c>
      <c r="E338" s="28">
        <v>2.449027</v>
      </c>
      <c r="F338" s="28">
        <v>12.91</v>
      </c>
    </row>
    <row r="339" spans="1:6" ht="12.75">
      <c r="A339" s="30" t="s">
        <v>0</v>
      </c>
      <c r="B339" s="30">
        <v>6</v>
      </c>
      <c r="C339" s="5">
        <v>1968</v>
      </c>
      <c r="D339" s="5">
        <v>11</v>
      </c>
      <c r="E339" s="28">
        <v>8.847384</v>
      </c>
      <c r="F339" s="28">
        <v>40.51</v>
      </c>
    </row>
    <row r="340" spans="1:6" ht="12.75">
      <c r="A340" s="30" t="s">
        <v>0</v>
      </c>
      <c r="B340" s="30">
        <v>6</v>
      </c>
      <c r="C340" s="5">
        <v>1968</v>
      </c>
      <c r="D340" s="5">
        <v>12</v>
      </c>
      <c r="E340" s="28">
        <v>6.749402</v>
      </c>
      <c r="F340" s="28">
        <v>41.18</v>
      </c>
    </row>
    <row r="341" spans="1:6" ht="12.75">
      <c r="A341" s="30" t="s">
        <v>0</v>
      </c>
      <c r="B341" s="30">
        <v>6</v>
      </c>
      <c r="C341" s="5">
        <v>1969</v>
      </c>
      <c r="D341" s="5">
        <v>1</v>
      </c>
      <c r="E341" s="28">
        <v>12.54896</v>
      </c>
      <c r="F341" s="28">
        <v>73.30733000000001</v>
      </c>
    </row>
    <row r="342" spans="1:6" ht="12.75">
      <c r="A342" s="30" t="s">
        <v>0</v>
      </c>
      <c r="B342" s="30">
        <v>6</v>
      </c>
      <c r="C342" s="5">
        <v>1969</v>
      </c>
      <c r="D342" s="5">
        <v>2</v>
      </c>
      <c r="E342" s="28">
        <v>10.460868</v>
      </c>
      <c r="F342" s="28">
        <v>49.015097999999995</v>
      </c>
    </row>
    <row r="343" spans="1:6" ht="12.75">
      <c r="A343" s="30" t="s">
        <v>0</v>
      </c>
      <c r="B343" s="30">
        <v>6</v>
      </c>
      <c r="C343" s="5">
        <v>1969</v>
      </c>
      <c r="D343" s="5">
        <v>3</v>
      </c>
      <c r="E343" s="28">
        <v>25.87135</v>
      </c>
      <c r="F343" s="28">
        <v>120.48795000000001</v>
      </c>
    </row>
    <row r="344" spans="1:6" ht="12.75">
      <c r="A344" s="30" t="s">
        <v>0</v>
      </c>
      <c r="B344" s="30">
        <v>6</v>
      </c>
      <c r="C344" s="5">
        <v>1969</v>
      </c>
      <c r="D344" s="5">
        <v>4</v>
      </c>
      <c r="E344" s="28">
        <v>14.98959</v>
      </c>
      <c r="F344" s="28">
        <v>72.1</v>
      </c>
    </row>
    <row r="345" spans="1:6" ht="12.75">
      <c r="A345" s="30" t="s">
        <v>0</v>
      </c>
      <c r="B345" s="30">
        <v>6</v>
      </c>
      <c r="C345" s="5">
        <v>1969</v>
      </c>
      <c r="D345" s="5">
        <v>5</v>
      </c>
      <c r="E345" s="28">
        <v>16.580403</v>
      </c>
      <c r="F345" s="28">
        <v>69.93</v>
      </c>
    </row>
    <row r="346" spans="1:6" ht="12.75">
      <c r="A346" s="30" t="s">
        <v>0</v>
      </c>
      <c r="B346" s="30">
        <v>6</v>
      </c>
      <c r="C346" s="5">
        <v>1969</v>
      </c>
      <c r="D346" s="5">
        <v>6</v>
      </c>
      <c r="E346" s="28">
        <v>8.598086</v>
      </c>
      <c r="F346" s="28">
        <v>34.31</v>
      </c>
    </row>
    <row r="347" spans="1:6" ht="12.75">
      <c r="A347" s="30" t="s">
        <v>0</v>
      </c>
      <c r="B347" s="30">
        <v>6</v>
      </c>
      <c r="C347" s="5">
        <v>1969</v>
      </c>
      <c r="D347" s="5">
        <v>7</v>
      </c>
      <c r="E347" s="28">
        <v>6.812084</v>
      </c>
      <c r="F347" s="28">
        <v>26.142614000000002</v>
      </c>
    </row>
    <row r="348" spans="1:6" ht="12.75">
      <c r="A348" s="30" t="s">
        <v>0</v>
      </c>
      <c r="B348" s="30">
        <v>6</v>
      </c>
      <c r="C348" s="5">
        <v>1969</v>
      </c>
      <c r="D348" s="5">
        <v>8</v>
      </c>
      <c r="E348" s="28">
        <v>5.462964</v>
      </c>
      <c r="F348" s="28">
        <v>21.06</v>
      </c>
    </row>
    <row r="349" spans="1:6" ht="12.75">
      <c r="A349" s="30" t="s">
        <v>0</v>
      </c>
      <c r="B349" s="30">
        <v>6</v>
      </c>
      <c r="C349" s="5">
        <v>1969</v>
      </c>
      <c r="D349" s="5">
        <v>9</v>
      </c>
      <c r="E349" s="28">
        <v>4.699552</v>
      </c>
      <c r="F349" s="28">
        <v>27.04</v>
      </c>
    </row>
    <row r="350" spans="1:6" ht="12.75">
      <c r="A350" s="30" t="s">
        <v>0</v>
      </c>
      <c r="B350" s="30">
        <v>6</v>
      </c>
      <c r="C350" s="5">
        <v>1969</v>
      </c>
      <c r="D350" s="5">
        <v>10</v>
      </c>
      <c r="E350" s="28">
        <v>5.44959</v>
      </c>
      <c r="F350" s="28">
        <v>22.65</v>
      </c>
    </row>
    <row r="351" spans="1:6" ht="12.75">
      <c r="A351" s="30" t="s">
        <v>0</v>
      </c>
      <c r="B351" s="30">
        <v>6</v>
      </c>
      <c r="C351" s="5">
        <v>1969</v>
      </c>
      <c r="D351" s="5">
        <v>11</v>
      </c>
      <c r="E351" s="28">
        <v>4.999813</v>
      </c>
      <c r="F351" s="28">
        <v>21.71</v>
      </c>
    </row>
    <row r="352" spans="1:6" ht="12.75">
      <c r="A352" s="30" t="s">
        <v>0</v>
      </c>
      <c r="B352" s="30">
        <v>6</v>
      </c>
      <c r="C352" s="5">
        <v>1969</v>
      </c>
      <c r="D352" s="5">
        <v>12</v>
      </c>
      <c r="E352" s="28">
        <v>9.018224</v>
      </c>
      <c r="F352" s="28">
        <v>51.71</v>
      </c>
    </row>
    <row r="353" spans="1:6" ht="12.75">
      <c r="A353" s="30" t="s">
        <v>0</v>
      </c>
      <c r="B353" s="30">
        <v>6</v>
      </c>
      <c r="C353" s="5">
        <v>1970</v>
      </c>
      <c r="D353" s="5">
        <v>1</v>
      </c>
      <c r="E353" s="28">
        <v>24.672801</v>
      </c>
      <c r="F353" s="28">
        <v>110.69</v>
      </c>
    </row>
    <row r="354" spans="1:6" ht="12.75">
      <c r="A354" s="30" t="s">
        <v>0</v>
      </c>
      <c r="B354" s="30">
        <v>6</v>
      </c>
      <c r="C354" s="5">
        <v>1970</v>
      </c>
      <c r="D354" s="5">
        <v>2</v>
      </c>
      <c r="E354" s="28">
        <v>10.069884</v>
      </c>
      <c r="F354" s="28">
        <v>47.405259</v>
      </c>
    </row>
    <row r="355" spans="1:6" ht="12.75">
      <c r="A355" s="30" t="s">
        <v>0</v>
      </c>
      <c r="B355" s="30">
        <v>6</v>
      </c>
      <c r="C355" s="5">
        <v>1970</v>
      </c>
      <c r="D355" s="5">
        <v>3</v>
      </c>
      <c r="E355" s="28">
        <v>12.2696</v>
      </c>
      <c r="F355" s="28">
        <v>50.08</v>
      </c>
    </row>
    <row r="356" spans="1:6" ht="12.75">
      <c r="A356" s="30" t="s">
        <v>0</v>
      </c>
      <c r="B356" s="30">
        <v>6</v>
      </c>
      <c r="C356" s="5">
        <v>1970</v>
      </c>
      <c r="D356" s="5">
        <v>4</v>
      </c>
      <c r="E356" s="28">
        <v>14.63949</v>
      </c>
      <c r="F356" s="28">
        <v>63.9</v>
      </c>
    </row>
    <row r="357" spans="1:6" ht="12.75">
      <c r="A357" s="30" t="s">
        <v>0</v>
      </c>
      <c r="B357" s="30">
        <v>6</v>
      </c>
      <c r="C357" s="5">
        <v>1970</v>
      </c>
      <c r="D357" s="5">
        <v>5</v>
      </c>
      <c r="E357" s="28">
        <v>20.342674</v>
      </c>
      <c r="F357" s="28">
        <v>82.068206</v>
      </c>
    </row>
    <row r="358" spans="1:6" ht="12.75">
      <c r="A358" s="30" t="s">
        <v>0</v>
      </c>
      <c r="B358" s="30">
        <v>6</v>
      </c>
      <c r="C358" s="5">
        <v>1970</v>
      </c>
      <c r="D358" s="5">
        <v>6</v>
      </c>
      <c r="E358" s="28">
        <v>6.694515</v>
      </c>
      <c r="F358" s="28">
        <v>29.172916999999998</v>
      </c>
    </row>
    <row r="359" spans="1:6" ht="12.75">
      <c r="A359" s="30" t="s">
        <v>0</v>
      </c>
      <c r="B359" s="30">
        <v>6</v>
      </c>
      <c r="C359" s="5">
        <v>1970</v>
      </c>
      <c r="D359" s="5">
        <v>7</v>
      </c>
      <c r="E359" s="28">
        <v>5.37786</v>
      </c>
      <c r="F359" s="28">
        <v>21.652164999999997</v>
      </c>
    </row>
    <row r="360" spans="1:6" ht="12.75">
      <c r="A360" s="30" t="s">
        <v>0</v>
      </c>
      <c r="B360" s="30">
        <v>6</v>
      </c>
      <c r="C360" s="5">
        <v>1970</v>
      </c>
      <c r="D360" s="5">
        <v>8</v>
      </c>
      <c r="E360" s="28">
        <v>3.174176</v>
      </c>
      <c r="F360" s="28">
        <v>14.121412</v>
      </c>
    </row>
    <row r="361" spans="1:6" ht="12.75">
      <c r="A361" s="30" t="s">
        <v>0</v>
      </c>
      <c r="B361" s="30">
        <v>6</v>
      </c>
      <c r="C361" s="5">
        <v>1970</v>
      </c>
      <c r="D361" s="5">
        <v>9</v>
      </c>
      <c r="E361" s="28">
        <v>3.1225</v>
      </c>
      <c r="F361" s="28">
        <v>12.491249</v>
      </c>
    </row>
    <row r="362" spans="1:6" ht="12.75">
      <c r="A362" s="30" t="s">
        <v>0</v>
      </c>
      <c r="B362" s="30">
        <v>6</v>
      </c>
      <c r="C362" s="5">
        <v>1970</v>
      </c>
      <c r="D362" s="5">
        <v>10</v>
      </c>
      <c r="E362" s="28">
        <v>2.048004</v>
      </c>
      <c r="F362" s="28">
        <v>8.820882000000001</v>
      </c>
    </row>
    <row r="363" spans="1:6" ht="12.75">
      <c r="A363" s="30" t="s">
        <v>0</v>
      </c>
      <c r="B363" s="30">
        <v>6</v>
      </c>
      <c r="C363" s="5">
        <v>1970</v>
      </c>
      <c r="D363" s="5">
        <v>11</v>
      </c>
      <c r="E363" s="28">
        <v>2.930144</v>
      </c>
      <c r="F363" s="28">
        <v>20.32</v>
      </c>
    </row>
    <row r="364" spans="1:6" ht="12.75">
      <c r="A364" s="30" t="s">
        <v>0</v>
      </c>
      <c r="B364" s="30">
        <v>6</v>
      </c>
      <c r="C364" s="5">
        <v>1970</v>
      </c>
      <c r="D364" s="5">
        <v>12</v>
      </c>
      <c r="E364" s="28">
        <v>6.064138</v>
      </c>
      <c r="F364" s="28">
        <v>30.23</v>
      </c>
    </row>
    <row r="365" spans="1:6" ht="12.75">
      <c r="A365" s="30" t="s">
        <v>0</v>
      </c>
      <c r="B365" s="30">
        <v>6</v>
      </c>
      <c r="C365" s="5">
        <v>1971</v>
      </c>
      <c r="D365" s="5">
        <v>1</v>
      </c>
      <c r="E365" s="28">
        <v>9.332325</v>
      </c>
      <c r="F365" s="28">
        <v>44.254425</v>
      </c>
    </row>
    <row r="366" spans="1:6" ht="12.75">
      <c r="A366" s="30" t="s">
        <v>0</v>
      </c>
      <c r="B366" s="30">
        <v>6</v>
      </c>
      <c r="C366" s="5">
        <v>1971</v>
      </c>
      <c r="D366" s="5">
        <v>2</v>
      </c>
      <c r="E366" s="28">
        <v>6.85746</v>
      </c>
      <c r="F366" s="28">
        <v>42.33</v>
      </c>
    </row>
    <row r="367" spans="1:6" ht="12.75">
      <c r="A367" s="30" t="s">
        <v>0</v>
      </c>
      <c r="B367" s="30">
        <v>6</v>
      </c>
      <c r="C367" s="5">
        <v>1971</v>
      </c>
      <c r="D367" s="5">
        <v>3</v>
      </c>
      <c r="E367" s="28">
        <v>8.630664</v>
      </c>
      <c r="F367" s="28">
        <v>42.964296000000004</v>
      </c>
    </row>
    <row r="368" spans="1:6" ht="12.75">
      <c r="A368" s="30" t="s">
        <v>0</v>
      </c>
      <c r="B368" s="30">
        <v>6</v>
      </c>
      <c r="C368" s="5">
        <v>1971</v>
      </c>
      <c r="D368" s="5">
        <v>4</v>
      </c>
      <c r="E368" s="28">
        <v>29.204028</v>
      </c>
      <c r="F368" s="28">
        <v>121.39213799999999</v>
      </c>
    </row>
    <row r="369" spans="1:6" ht="12.75">
      <c r="A369" s="30" t="s">
        <v>0</v>
      </c>
      <c r="B369" s="30">
        <v>6</v>
      </c>
      <c r="C369" s="5">
        <v>1971</v>
      </c>
      <c r="D369" s="5">
        <v>5</v>
      </c>
      <c r="E369" s="28">
        <v>23.297099</v>
      </c>
      <c r="F369" s="28">
        <v>110.58105699999999</v>
      </c>
    </row>
    <row r="370" spans="1:6" ht="12.75">
      <c r="A370" s="30" t="s">
        <v>0</v>
      </c>
      <c r="B370" s="30">
        <v>6</v>
      </c>
      <c r="C370" s="5">
        <v>1971</v>
      </c>
      <c r="D370" s="5">
        <v>6</v>
      </c>
      <c r="E370" s="28">
        <v>8.63784</v>
      </c>
      <c r="F370" s="28">
        <v>34.826517</v>
      </c>
    </row>
    <row r="371" spans="1:6" ht="12.75">
      <c r="A371" s="30" t="s">
        <v>0</v>
      </c>
      <c r="B371" s="30">
        <v>6</v>
      </c>
      <c r="C371" s="5">
        <v>1971</v>
      </c>
      <c r="D371" s="5">
        <v>7</v>
      </c>
      <c r="E371" s="28">
        <v>8.196383</v>
      </c>
      <c r="F371" s="28">
        <v>33.01</v>
      </c>
    </row>
    <row r="372" spans="1:6" ht="12.75">
      <c r="A372" s="30" t="s">
        <v>0</v>
      </c>
      <c r="B372" s="30">
        <v>6</v>
      </c>
      <c r="C372" s="5">
        <v>1971</v>
      </c>
      <c r="D372" s="5">
        <v>8</v>
      </c>
      <c r="E372" s="28">
        <v>5.8401</v>
      </c>
      <c r="F372" s="28">
        <v>22.68</v>
      </c>
    </row>
    <row r="373" spans="1:6" ht="12.75">
      <c r="A373" s="30" t="s">
        <v>0</v>
      </c>
      <c r="B373" s="30">
        <v>6</v>
      </c>
      <c r="C373" s="5">
        <v>1971</v>
      </c>
      <c r="D373" s="5">
        <v>9</v>
      </c>
      <c r="E373" s="28">
        <v>4.63371</v>
      </c>
      <c r="F373" s="28">
        <v>18.031803</v>
      </c>
    </row>
    <row r="374" spans="1:6" ht="12.75">
      <c r="A374" s="30" t="s">
        <v>0</v>
      </c>
      <c r="B374" s="30">
        <v>6</v>
      </c>
      <c r="C374" s="5">
        <v>1971</v>
      </c>
      <c r="D374" s="5">
        <v>10</v>
      </c>
      <c r="E374" s="28">
        <v>3.497144</v>
      </c>
      <c r="F374" s="28">
        <v>13.788621</v>
      </c>
    </row>
    <row r="375" spans="1:6" ht="12.75">
      <c r="A375" s="30" t="s">
        <v>0</v>
      </c>
      <c r="B375" s="30">
        <v>6</v>
      </c>
      <c r="C375" s="5">
        <v>1971</v>
      </c>
      <c r="D375" s="5">
        <v>11</v>
      </c>
      <c r="E375" s="28">
        <v>3.353202</v>
      </c>
      <c r="F375" s="28">
        <v>18.661866</v>
      </c>
    </row>
    <row r="376" spans="1:6" ht="12.75">
      <c r="A376" s="30" t="s">
        <v>0</v>
      </c>
      <c r="B376" s="30">
        <v>6</v>
      </c>
      <c r="C376" s="5">
        <v>1971</v>
      </c>
      <c r="D376" s="5">
        <v>12</v>
      </c>
      <c r="E376" s="28">
        <v>8.618951</v>
      </c>
      <c r="F376" s="28">
        <v>37.49</v>
      </c>
    </row>
    <row r="377" spans="1:6" ht="12.75">
      <c r="A377" s="30" t="s">
        <v>0</v>
      </c>
      <c r="B377" s="30">
        <v>6</v>
      </c>
      <c r="C377" s="5">
        <v>1972</v>
      </c>
      <c r="D377" s="5">
        <v>1</v>
      </c>
      <c r="E377" s="28">
        <v>8.053642</v>
      </c>
      <c r="F377" s="28">
        <v>31.816817999999998</v>
      </c>
    </row>
    <row r="378" spans="1:6" ht="12.75">
      <c r="A378" s="30" t="s">
        <v>0</v>
      </c>
      <c r="B378" s="30">
        <v>6</v>
      </c>
      <c r="C378" s="5">
        <v>1972</v>
      </c>
      <c r="D378" s="5">
        <v>2</v>
      </c>
      <c r="E378" s="28">
        <v>12.543594</v>
      </c>
      <c r="F378" s="28">
        <v>59.145914</v>
      </c>
    </row>
    <row r="379" spans="1:6" ht="12.75">
      <c r="A379" s="30" t="s">
        <v>0</v>
      </c>
      <c r="B379" s="30">
        <v>6</v>
      </c>
      <c r="C379" s="5">
        <v>1972</v>
      </c>
      <c r="D379" s="5">
        <v>3</v>
      </c>
      <c r="E379" s="28">
        <v>16.334225</v>
      </c>
      <c r="F379" s="28">
        <v>64.69</v>
      </c>
    </row>
    <row r="380" spans="1:6" ht="12.75">
      <c r="A380" s="30" t="s">
        <v>0</v>
      </c>
      <c r="B380" s="30">
        <v>6</v>
      </c>
      <c r="C380" s="5">
        <v>1972</v>
      </c>
      <c r="D380" s="5">
        <v>4</v>
      </c>
      <c r="E380" s="28">
        <v>25.139296</v>
      </c>
      <c r="F380" s="28">
        <v>108.62913599999999</v>
      </c>
    </row>
    <row r="381" spans="1:6" ht="12.75">
      <c r="A381" s="30" t="s">
        <v>0</v>
      </c>
      <c r="B381" s="30">
        <v>6</v>
      </c>
      <c r="C381" s="5">
        <v>1972</v>
      </c>
      <c r="D381" s="5">
        <v>5</v>
      </c>
      <c r="E381" s="28">
        <v>28.580535</v>
      </c>
      <c r="F381" s="28">
        <v>113.55</v>
      </c>
    </row>
    <row r="382" spans="1:6" ht="12.75">
      <c r="A382" s="30" t="s">
        <v>0</v>
      </c>
      <c r="B382" s="30">
        <v>6</v>
      </c>
      <c r="C382" s="5">
        <v>1972</v>
      </c>
      <c r="D382" s="5">
        <v>6</v>
      </c>
      <c r="E382" s="28">
        <v>15.005323</v>
      </c>
      <c r="F382" s="28">
        <v>64.93</v>
      </c>
    </row>
    <row r="383" spans="1:6" ht="12.75">
      <c r="A383" s="30" t="s">
        <v>0</v>
      </c>
      <c r="B383" s="30">
        <v>6</v>
      </c>
      <c r="C383" s="5">
        <v>1972</v>
      </c>
      <c r="D383" s="5">
        <v>7</v>
      </c>
      <c r="E383" s="28">
        <v>6.696885</v>
      </c>
      <c r="F383" s="28">
        <v>28.152814999999997</v>
      </c>
    </row>
    <row r="384" spans="1:6" ht="12.75">
      <c r="A384" s="30" t="s">
        <v>0</v>
      </c>
      <c r="B384" s="30">
        <v>6</v>
      </c>
      <c r="C384" s="5">
        <v>1972</v>
      </c>
      <c r="D384" s="5">
        <v>8</v>
      </c>
      <c r="E384" s="28">
        <v>4.248882</v>
      </c>
      <c r="F384" s="28">
        <v>18.66</v>
      </c>
    </row>
    <row r="385" spans="1:6" ht="12.75">
      <c r="A385" s="30" t="s">
        <v>0</v>
      </c>
      <c r="B385" s="30">
        <v>6</v>
      </c>
      <c r="C385" s="5">
        <v>1972</v>
      </c>
      <c r="D385" s="5">
        <v>9</v>
      </c>
      <c r="E385" s="28">
        <v>3.207732</v>
      </c>
      <c r="F385" s="28">
        <v>12.791279</v>
      </c>
    </row>
    <row r="386" spans="1:6" ht="12.75">
      <c r="A386" s="30" t="s">
        <v>0</v>
      </c>
      <c r="B386" s="30">
        <v>6</v>
      </c>
      <c r="C386" s="5">
        <v>1972</v>
      </c>
      <c r="D386" s="5">
        <v>10</v>
      </c>
      <c r="E386" s="28">
        <v>5.54958</v>
      </c>
      <c r="F386" s="28">
        <v>25.80258</v>
      </c>
    </row>
    <row r="387" spans="1:6" ht="12.75">
      <c r="A387" s="30" t="s">
        <v>0</v>
      </c>
      <c r="B387" s="30">
        <v>6</v>
      </c>
      <c r="C387" s="5">
        <v>1972</v>
      </c>
      <c r="D387" s="5">
        <v>11</v>
      </c>
      <c r="E387" s="28">
        <v>5.736249</v>
      </c>
      <c r="F387" s="28">
        <v>30.996197999999996</v>
      </c>
    </row>
    <row r="388" spans="1:6" ht="12.75">
      <c r="A388" s="30" t="s">
        <v>0</v>
      </c>
      <c r="B388" s="30">
        <v>6</v>
      </c>
      <c r="C388" s="5">
        <v>1972</v>
      </c>
      <c r="D388" s="5">
        <v>12</v>
      </c>
      <c r="E388" s="28">
        <v>9.699036</v>
      </c>
      <c r="F388" s="28">
        <v>42.055794000000006</v>
      </c>
    </row>
    <row r="389" spans="1:6" ht="12.75">
      <c r="A389" s="30" t="s">
        <v>0</v>
      </c>
      <c r="B389" s="30">
        <v>6</v>
      </c>
      <c r="C389" s="5">
        <v>1973</v>
      </c>
      <c r="D389" s="5">
        <v>1</v>
      </c>
      <c r="E389" s="28">
        <v>9.090495</v>
      </c>
      <c r="F389" s="28">
        <v>34.95</v>
      </c>
    </row>
    <row r="390" spans="1:6" ht="12.75">
      <c r="A390" s="30" t="s">
        <v>0</v>
      </c>
      <c r="B390" s="30">
        <v>6</v>
      </c>
      <c r="C390" s="5">
        <v>1973</v>
      </c>
      <c r="D390" s="5">
        <v>2</v>
      </c>
      <c r="E390" s="28">
        <v>13.04728</v>
      </c>
      <c r="F390" s="28">
        <v>52.615261000000004</v>
      </c>
    </row>
    <row r="391" spans="1:6" ht="12.75">
      <c r="A391" s="30" t="s">
        <v>0</v>
      </c>
      <c r="B391" s="30">
        <v>6</v>
      </c>
      <c r="C391" s="5">
        <v>1973</v>
      </c>
      <c r="D391" s="5">
        <v>3</v>
      </c>
      <c r="E391" s="28">
        <v>15.862275</v>
      </c>
      <c r="F391" s="28">
        <v>64.09</v>
      </c>
    </row>
    <row r="392" spans="1:6" ht="12.75">
      <c r="A392" s="30" t="s">
        <v>0</v>
      </c>
      <c r="B392" s="30">
        <v>6</v>
      </c>
      <c r="C392" s="5">
        <v>1973</v>
      </c>
      <c r="D392" s="5">
        <v>4</v>
      </c>
      <c r="E392" s="28">
        <v>18.613</v>
      </c>
      <c r="F392" s="28">
        <v>69.993</v>
      </c>
    </row>
    <row r="393" spans="1:6" ht="12.75">
      <c r="A393" s="30" t="s">
        <v>0</v>
      </c>
      <c r="B393" s="30">
        <v>6</v>
      </c>
      <c r="C393" s="5">
        <v>1973</v>
      </c>
      <c r="D393" s="5">
        <v>5</v>
      </c>
      <c r="E393" s="28">
        <v>32.79514</v>
      </c>
      <c r="F393" s="28">
        <v>123.29</v>
      </c>
    </row>
    <row r="394" spans="1:6" ht="12.75">
      <c r="A394" s="30" t="s">
        <v>0</v>
      </c>
      <c r="B394" s="30">
        <v>6</v>
      </c>
      <c r="C394" s="5">
        <v>1973</v>
      </c>
      <c r="D394" s="5">
        <v>6</v>
      </c>
      <c r="E394" s="28">
        <v>6.604324</v>
      </c>
      <c r="F394" s="28">
        <v>25.46</v>
      </c>
    </row>
    <row r="395" spans="1:6" ht="12.75">
      <c r="A395" s="30" t="s">
        <v>0</v>
      </c>
      <c r="B395" s="30">
        <v>6</v>
      </c>
      <c r="C395" s="5">
        <v>1973</v>
      </c>
      <c r="D395" s="5">
        <v>7</v>
      </c>
      <c r="E395" s="28">
        <v>2.172546</v>
      </c>
      <c r="F395" s="28">
        <v>8.810881</v>
      </c>
    </row>
    <row r="396" spans="1:6" ht="12.75">
      <c r="A396" s="30" t="s">
        <v>0</v>
      </c>
      <c r="B396" s="30">
        <v>6</v>
      </c>
      <c r="C396" s="5">
        <v>1973</v>
      </c>
      <c r="D396" s="5">
        <v>8</v>
      </c>
      <c r="E396" s="28">
        <v>2.243765</v>
      </c>
      <c r="F396" s="28">
        <v>8.95</v>
      </c>
    </row>
    <row r="397" spans="1:6" ht="12.75">
      <c r="A397" s="30" t="s">
        <v>0</v>
      </c>
      <c r="B397" s="30">
        <v>6</v>
      </c>
      <c r="C397" s="5">
        <v>1973</v>
      </c>
      <c r="D397" s="5">
        <v>9</v>
      </c>
      <c r="E397" s="28">
        <v>2.336616</v>
      </c>
      <c r="F397" s="28">
        <v>9.96</v>
      </c>
    </row>
    <row r="398" spans="1:6" ht="12.75">
      <c r="A398" s="30" t="s">
        <v>0</v>
      </c>
      <c r="B398" s="30">
        <v>6</v>
      </c>
      <c r="C398" s="5">
        <v>1973</v>
      </c>
      <c r="D398" s="5">
        <v>10</v>
      </c>
      <c r="E398" s="28">
        <v>6.804312</v>
      </c>
      <c r="F398" s="28">
        <v>30.543053999999998</v>
      </c>
    </row>
    <row r="399" spans="1:6" ht="12.75">
      <c r="A399" s="30" t="s">
        <v>0</v>
      </c>
      <c r="B399" s="30">
        <v>6</v>
      </c>
      <c r="C399" s="5">
        <v>1973</v>
      </c>
      <c r="D399" s="5">
        <v>11</v>
      </c>
      <c r="E399" s="28">
        <v>5.720623</v>
      </c>
      <c r="F399" s="28">
        <v>21.29</v>
      </c>
    </row>
    <row r="400" spans="1:6" ht="12.75">
      <c r="A400" s="30" t="s">
        <v>0</v>
      </c>
      <c r="B400" s="30">
        <v>6</v>
      </c>
      <c r="C400" s="5">
        <v>1973</v>
      </c>
      <c r="D400" s="5">
        <v>12</v>
      </c>
      <c r="E400" s="28">
        <v>6.478632</v>
      </c>
      <c r="F400" s="28">
        <v>26.86</v>
      </c>
    </row>
    <row r="401" spans="1:6" ht="12.75">
      <c r="A401" s="30" t="s">
        <v>0</v>
      </c>
      <c r="B401" s="30">
        <v>6</v>
      </c>
      <c r="C401" s="5">
        <v>1974</v>
      </c>
      <c r="D401" s="5">
        <v>1</v>
      </c>
      <c r="E401" s="28">
        <v>21.648543</v>
      </c>
      <c r="F401" s="28">
        <v>91.77917699999999</v>
      </c>
    </row>
    <row r="402" spans="1:6" ht="12.75">
      <c r="A402" s="30" t="s">
        <v>0</v>
      </c>
      <c r="B402" s="30">
        <v>6</v>
      </c>
      <c r="C402" s="5">
        <v>1974</v>
      </c>
      <c r="D402" s="5">
        <v>2</v>
      </c>
      <c r="E402" s="28">
        <v>10.94808</v>
      </c>
      <c r="F402" s="28">
        <v>47.85</v>
      </c>
    </row>
    <row r="403" spans="1:6" ht="12.75">
      <c r="A403" s="30" t="s">
        <v>0</v>
      </c>
      <c r="B403" s="30">
        <v>6</v>
      </c>
      <c r="C403" s="5">
        <v>1974</v>
      </c>
      <c r="D403" s="5">
        <v>3</v>
      </c>
      <c r="E403" s="28">
        <v>21.584528</v>
      </c>
      <c r="F403" s="28">
        <v>80.72</v>
      </c>
    </row>
    <row r="404" spans="1:6" ht="12.75">
      <c r="A404" s="30" t="s">
        <v>0</v>
      </c>
      <c r="B404" s="30">
        <v>6</v>
      </c>
      <c r="C404" s="5">
        <v>1974</v>
      </c>
      <c r="D404" s="5">
        <v>4</v>
      </c>
      <c r="E404" s="28">
        <v>20.7424</v>
      </c>
      <c r="F404" s="28">
        <v>74.08</v>
      </c>
    </row>
    <row r="405" spans="1:6" ht="12.75">
      <c r="A405" s="30" t="s">
        <v>0</v>
      </c>
      <c r="B405" s="30">
        <v>6</v>
      </c>
      <c r="C405" s="5">
        <v>1974</v>
      </c>
      <c r="D405" s="5">
        <v>5</v>
      </c>
      <c r="E405" s="28">
        <v>11.999408</v>
      </c>
      <c r="F405" s="28">
        <v>46.01</v>
      </c>
    </row>
    <row r="406" spans="1:6" ht="12.75">
      <c r="A406" s="30" t="s">
        <v>0</v>
      </c>
      <c r="B406" s="30">
        <v>6</v>
      </c>
      <c r="C406" s="5">
        <v>1974</v>
      </c>
      <c r="D406" s="5">
        <v>6</v>
      </c>
      <c r="E406" s="28">
        <v>5.817595</v>
      </c>
      <c r="F406" s="28">
        <v>25.13</v>
      </c>
    </row>
    <row r="407" spans="1:6" ht="12.75">
      <c r="A407" s="30" t="s">
        <v>0</v>
      </c>
      <c r="B407" s="30">
        <v>6</v>
      </c>
      <c r="C407" s="5">
        <v>1974</v>
      </c>
      <c r="D407" s="5">
        <v>7</v>
      </c>
      <c r="E407" s="28">
        <v>6.016598</v>
      </c>
      <c r="F407" s="28">
        <v>23.42</v>
      </c>
    </row>
    <row r="408" spans="1:6" ht="12.75">
      <c r="A408" s="30" t="s">
        <v>0</v>
      </c>
      <c r="B408" s="30">
        <v>6</v>
      </c>
      <c r="C408" s="5">
        <v>1974</v>
      </c>
      <c r="D408" s="5">
        <v>8</v>
      </c>
      <c r="E408" s="28">
        <v>3.011812</v>
      </c>
      <c r="F408" s="28">
        <v>11.71</v>
      </c>
    </row>
    <row r="409" spans="1:6" ht="12.75">
      <c r="A409" s="30" t="s">
        <v>0</v>
      </c>
      <c r="B409" s="30">
        <v>6</v>
      </c>
      <c r="C409" s="5">
        <v>1974</v>
      </c>
      <c r="D409" s="5">
        <v>9</v>
      </c>
      <c r="E409" s="28">
        <v>3.012462</v>
      </c>
      <c r="F409" s="28">
        <v>11.938806</v>
      </c>
    </row>
    <row r="410" spans="1:6" ht="12.75">
      <c r="A410" s="30" t="s">
        <v>0</v>
      </c>
      <c r="B410" s="30">
        <v>6</v>
      </c>
      <c r="C410" s="5">
        <v>1974</v>
      </c>
      <c r="D410" s="5">
        <v>10</v>
      </c>
      <c r="E410" s="28">
        <v>3.828304</v>
      </c>
      <c r="F410" s="28">
        <v>16.48</v>
      </c>
    </row>
    <row r="411" spans="1:6" ht="12.75">
      <c r="A411" s="30" t="s">
        <v>0</v>
      </c>
      <c r="B411" s="30">
        <v>6</v>
      </c>
      <c r="C411" s="5">
        <v>1974</v>
      </c>
      <c r="D411" s="5">
        <v>11</v>
      </c>
      <c r="E411" s="28">
        <v>10.976765</v>
      </c>
      <c r="F411" s="28">
        <v>47.05</v>
      </c>
    </row>
    <row r="412" spans="1:6" ht="12.75">
      <c r="A412" s="30" t="s">
        <v>0</v>
      </c>
      <c r="B412" s="30">
        <v>6</v>
      </c>
      <c r="C412" s="5">
        <v>1974</v>
      </c>
      <c r="D412" s="5">
        <v>12</v>
      </c>
      <c r="E412" s="28">
        <v>5.870893</v>
      </c>
      <c r="F412" s="28">
        <v>24.287571</v>
      </c>
    </row>
    <row r="413" spans="1:6" ht="12.75">
      <c r="A413" s="30" t="s">
        <v>0</v>
      </c>
      <c r="B413" s="30">
        <v>6</v>
      </c>
      <c r="C413" s="5">
        <v>1975</v>
      </c>
      <c r="D413" s="5">
        <v>1</v>
      </c>
      <c r="E413" s="28">
        <v>7.429194</v>
      </c>
      <c r="F413" s="28">
        <v>45.694569</v>
      </c>
    </row>
    <row r="414" spans="1:6" ht="12.75">
      <c r="A414" s="30" t="s">
        <v>0</v>
      </c>
      <c r="B414" s="30">
        <v>6</v>
      </c>
      <c r="C414" s="5">
        <v>1975</v>
      </c>
      <c r="D414" s="5">
        <v>2</v>
      </c>
      <c r="E414" s="28">
        <v>10.438272</v>
      </c>
      <c r="F414" s="28">
        <v>39.776022</v>
      </c>
    </row>
    <row r="415" spans="1:6" ht="12.75">
      <c r="A415" s="30" t="s">
        <v>0</v>
      </c>
      <c r="B415" s="30">
        <v>6</v>
      </c>
      <c r="C415" s="5">
        <v>1975</v>
      </c>
      <c r="D415" s="5">
        <v>3</v>
      </c>
      <c r="E415" s="28">
        <v>12.265924</v>
      </c>
      <c r="F415" s="28">
        <v>49.344934</v>
      </c>
    </row>
    <row r="416" spans="1:6" ht="12.75">
      <c r="A416" s="30" t="s">
        <v>0</v>
      </c>
      <c r="B416" s="30">
        <v>6</v>
      </c>
      <c r="C416" s="5">
        <v>1975</v>
      </c>
      <c r="D416" s="5">
        <v>4</v>
      </c>
      <c r="E416" s="28">
        <v>12.302724</v>
      </c>
      <c r="F416" s="28">
        <v>48.02</v>
      </c>
    </row>
    <row r="417" spans="1:6" ht="12.75">
      <c r="A417" s="30" t="s">
        <v>0</v>
      </c>
      <c r="B417" s="30">
        <v>6</v>
      </c>
      <c r="C417" s="5">
        <v>1975</v>
      </c>
      <c r="D417" s="5">
        <v>5</v>
      </c>
      <c r="E417" s="28">
        <v>10.132018</v>
      </c>
      <c r="F417" s="28">
        <v>43.068612</v>
      </c>
    </row>
    <row r="418" spans="1:6" ht="12.75">
      <c r="A418" s="30" t="s">
        <v>0</v>
      </c>
      <c r="B418" s="30">
        <v>6</v>
      </c>
      <c r="C418" s="5">
        <v>1975</v>
      </c>
      <c r="D418" s="5">
        <v>6</v>
      </c>
      <c r="E418" s="28">
        <v>4.695211</v>
      </c>
      <c r="F418" s="28">
        <v>20.532052999999998</v>
      </c>
    </row>
    <row r="419" spans="1:6" ht="12.75">
      <c r="A419" s="30" t="s">
        <v>0</v>
      </c>
      <c r="B419" s="30">
        <v>6</v>
      </c>
      <c r="C419" s="5">
        <v>1975</v>
      </c>
      <c r="D419" s="5">
        <v>7</v>
      </c>
      <c r="E419" s="28">
        <v>3.428262</v>
      </c>
      <c r="F419" s="28">
        <v>13.461346</v>
      </c>
    </row>
    <row r="420" spans="1:6" ht="12.75">
      <c r="A420" s="30" t="s">
        <v>0</v>
      </c>
      <c r="B420" s="30">
        <v>6</v>
      </c>
      <c r="C420" s="5">
        <v>1975</v>
      </c>
      <c r="D420" s="5">
        <v>8</v>
      </c>
      <c r="E420" s="28">
        <v>0.554769</v>
      </c>
      <c r="F420" s="28">
        <v>2.429757</v>
      </c>
    </row>
    <row r="421" spans="1:6" ht="12.75">
      <c r="A421" s="30" t="s">
        <v>0</v>
      </c>
      <c r="B421" s="30">
        <v>6</v>
      </c>
      <c r="C421" s="5">
        <v>1975</v>
      </c>
      <c r="D421" s="5">
        <v>9</v>
      </c>
      <c r="E421" s="28">
        <v>3.58852</v>
      </c>
      <c r="F421" s="28">
        <v>17.42</v>
      </c>
    </row>
    <row r="422" spans="1:6" ht="12.75">
      <c r="A422" s="30" t="s">
        <v>0</v>
      </c>
      <c r="B422" s="30">
        <v>6</v>
      </c>
      <c r="C422" s="5">
        <v>1975</v>
      </c>
      <c r="D422" s="5">
        <v>10</v>
      </c>
      <c r="E422" s="28">
        <v>6.334092</v>
      </c>
      <c r="F422" s="28">
        <v>40.14</v>
      </c>
    </row>
    <row r="423" spans="1:6" ht="12.75">
      <c r="A423" s="30" t="s">
        <v>0</v>
      </c>
      <c r="B423" s="30">
        <v>6</v>
      </c>
      <c r="C423" s="5">
        <v>1975</v>
      </c>
      <c r="D423" s="5">
        <v>11</v>
      </c>
      <c r="E423" s="28">
        <v>8.6436</v>
      </c>
      <c r="F423" s="28">
        <v>51.45</v>
      </c>
    </row>
    <row r="424" spans="1:6" ht="12.75">
      <c r="A424" s="30" t="s">
        <v>0</v>
      </c>
      <c r="B424" s="30">
        <v>6</v>
      </c>
      <c r="C424" s="5">
        <v>1975</v>
      </c>
      <c r="D424" s="5">
        <v>12</v>
      </c>
      <c r="E424" s="28">
        <v>10.315045</v>
      </c>
      <c r="F424" s="28">
        <v>42.89</v>
      </c>
    </row>
    <row r="425" spans="1:6" ht="12.75">
      <c r="A425" s="30" t="s">
        <v>0</v>
      </c>
      <c r="B425" s="30">
        <v>6</v>
      </c>
      <c r="C425" s="5">
        <v>1976</v>
      </c>
      <c r="D425" s="5">
        <v>1</v>
      </c>
      <c r="E425" s="28">
        <v>4.635144</v>
      </c>
      <c r="F425" s="28">
        <v>24.837516</v>
      </c>
    </row>
    <row r="426" spans="1:6" ht="12.75">
      <c r="A426" s="30" t="s">
        <v>0</v>
      </c>
      <c r="B426" s="30">
        <v>6</v>
      </c>
      <c r="C426" s="5">
        <v>1976</v>
      </c>
      <c r="D426" s="5">
        <v>2</v>
      </c>
      <c r="E426" s="28">
        <v>7.751016</v>
      </c>
      <c r="F426" s="28">
        <v>38.216178</v>
      </c>
    </row>
    <row r="427" spans="1:6" ht="12.75">
      <c r="A427" s="30" t="s">
        <v>0</v>
      </c>
      <c r="B427" s="30">
        <v>6</v>
      </c>
      <c r="C427" s="5">
        <v>1976</v>
      </c>
      <c r="D427" s="5">
        <v>3</v>
      </c>
      <c r="E427" s="28">
        <v>10.385173</v>
      </c>
      <c r="F427" s="28">
        <v>53.224677</v>
      </c>
    </row>
    <row r="428" spans="1:6" ht="12.75">
      <c r="A428" s="30" t="s">
        <v>0</v>
      </c>
      <c r="B428" s="30">
        <v>6</v>
      </c>
      <c r="C428" s="5">
        <v>1976</v>
      </c>
      <c r="D428" s="5">
        <v>4</v>
      </c>
      <c r="E428" s="28">
        <v>17.226888</v>
      </c>
      <c r="F428" s="28">
        <v>75.03</v>
      </c>
    </row>
    <row r="429" spans="1:6" ht="12.75">
      <c r="A429" s="30" t="s">
        <v>0</v>
      </c>
      <c r="B429" s="30">
        <v>6</v>
      </c>
      <c r="C429" s="5">
        <v>1976</v>
      </c>
      <c r="D429" s="5">
        <v>5</v>
      </c>
      <c r="E429" s="28">
        <v>11.670706</v>
      </c>
      <c r="F429" s="28">
        <v>47.87</v>
      </c>
    </row>
    <row r="430" spans="1:6" ht="12.75">
      <c r="A430" s="30" t="s">
        <v>0</v>
      </c>
      <c r="B430" s="30">
        <v>6</v>
      </c>
      <c r="C430" s="5">
        <v>1976</v>
      </c>
      <c r="D430" s="5">
        <v>6</v>
      </c>
      <c r="E430" s="28">
        <v>3.215568</v>
      </c>
      <c r="F430" s="28">
        <v>14.88</v>
      </c>
    </row>
    <row r="431" spans="1:6" ht="12.75">
      <c r="A431" s="30" t="s">
        <v>0</v>
      </c>
      <c r="B431" s="30">
        <v>6</v>
      </c>
      <c r="C431" s="5">
        <v>1976</v>
      </c>
      <c r="D431" s="5">
        <v>7</v>
      </c>
      <c r="E431" s="28">
        <v>2.76424</v>
      </c>
      <c r="F431" s="28">
        <v>10.90109</v>
      </c>
    </row>
    <row r="432" spans="1:6" ht="12.75">
      <c r="A432" s="30" t="s">
        <v>0</v>
      </c>
      <c r="B432" s="30">
        <v>6</v>
      </c>
      <c r="C432" s="5">
        <v>1976</v>
      </c>
      <c r="D432" s="5">
        <v>8</v>
      </c>
      <c r="E432" s="28">
        <v>2.022094</v>
      </c>
      <c r="F432" s="28">
        <v>8.38</v>
      </c>
    </row>
    <row r="433" spans="1:6" ht="12.75">
      <c r="A433" s="30" t="s">
        <v>0</v>
      </c>
      <c r="B433" s="30">
        <v>6</v>
      </c>
      <c r="C433" s="5">
        <v>1976</v>
      </c>
      <c r="D433" s="5">
        <v>9</v>
      </c>
      <c r="E433" s="28">
        <v>2.887437</v>
      </c>
      <c r="F433" s="28">
        <v>11.488851</v>
      </c>
    </row>
    <row r="434" spans="1:6" ht="12.75">
      <c r="A434" s="30" t="s">
        <v>0</v>
      </c>
      <c r="B434" s="30">
        <v>6</v>
      </c>
      <c r="C434" s="5">
        <v>1976</v>
      </c>
      <c r="D434" s="5">
        <v>10</v>
      </c>
      <c r="E434" s="28">
        <v>4.085442</v>
      </c>
      <c r="F434" s="28">
        <v>23.67</v>
      </c>
    </row>
    <row r="435" spans="1:6" ht="12.75">
      <c r="A435" s="30" t="s">
        <v>0</v>
      </c>
      <c r="B435" s="30">
        <v>6</v>
      </c>
      <c r="C435" s="5">
        <v>1976</v>
      </c>
      <c r="D435" s="5">
        <v>11</v>
      </c>
      <c r="E435" s="28">
        <v>9.065624</v>
      </c>
      <c r="F435" s="28">
        <v>64.94</v>
      </c>
    </row>
    <row r="436" spans="1:6" ht="12.75">
      <c r="A436" s="30" t="s">
        <v>0</v>
      </c>
      <c r="B436" s="30">
        <v>6</v>
      </c>
      <c r="C436" s="5">
        <v>1976</v>
      </c>
      <c r="D436" s="5">
        <v>12</v>
      </c>
      <c r="E436" s="28">
        <v>10.726474</v>
      </c>
      <c r="F436" s="28">
        <v>66.77664200000001</v>
      </c>
    </row>
    <row r="437" spans="1:6" ht="12.75">
      <c r="A437" s="30" t="s">
        <v>0</v>
      </c>
      <c r="B437" s="30">
        <v>6</v>
      </c>
      <c r="C437" s="5">
        <v>1977</v>
      </c>
      <c r="D437" s="5">
        <v>1</v>
      </c>
      <c r="E437" s="28">
        <v>9.958167</v>
      </c>
      <c r="F437" s="28">
        <v>51.575157000000004</v>
      </c>
    </row>
    <row r="438" spans="1:6" ht="12.75">
      <c r="A438" s="30" t="s">
        <v>0</v>
      </c>
      <c r="B438" s="30">
        <v>6</v>
      </c>
      <c r="C438" s="5">
        <v>1977</v>
      </c>
      <c r="D438" s="5">
        <v>2</v>
      </c>
      <c r="E438" s="28">
        <v>21.646702</v>
      </c>
      <c r="F438" s="28">
        <v>96.930306</v>
      </c>
    </row>
    <row r="439" spans="1:6" ht="12.75">
      <c r="A439" s="30" t="s">
        <v>0</v>
      </c>
      <c r="B439" s="30">
        <v>6</v>
      </c>
      <c r="C439" s="5">
        <v>1977</v>
      </c>
      <c r="D439" s="5">
        <v>3</v>
      </c>
      <c r="E439" s="28">
        <v>10.64064</v>
      </c>
      <c r="F439" s="28">
        <v>43.52</v>
      </c>
    </row>
    <row r="440" spans="1:6" ht="12.75">
      <c r="A440" s="30" t="s">
        <v>0</v>
      </c>
      <c r="B440" s="30">
        <v>6</v>
      </c>
      <c r="C440" s="5">
        <v>1977</v>
      </c>
      <c r="D440" s="5">
        <v>4</v>
      </c>
      <c r="E440" s="28">
        <v>11.05503</v>
      </c>
      <c r="F440" s="28">
        <v>43.15</v>
      </c>
    </row>
    <row r="441" spans="1:6" ht="12.75">
      <c r="A441" s="30" t="s">
        <v>0</v>
      </c>
      <c r="B441" s="30">
        <v>6</v>
      </c>
      <c r="C441" s="5">
        <v>1977</v>
      </c>
      <c r="D441" s="5">
        <v>5</v>
      </c>
      <c r="E441" s="28">
        <v>10.770771</v>
      </c>
      <c r="F441" s="28">
        <v>45.97</v>
      </c>
    </row>
    <row r="442" spans="1:6" ht="12.75">
      <c r="A442" s="30" t="s">
        <v>0</v>
      </c>
      <c r="B442" s="30">
        <v>6</v>
      </c>
      <c r="C442" s="5">
        <v>1977</v>
      </c>
      <c r="D442" s="5">
        <v>6</v>
      </c>
      <c r="E442" s="28">
        <v>11.90943</v>
      </c>
      <c r="F442" s="28">
        <v>52.65</v>
      </c>
    </row>
    <row r="443" spans="1:6" ht="12.75">
      <c r="A443" s="30" t="s">
        <v>0</v>
      </c>
      <c r="B443" s="30">
        <v>6</v>
      </c>
      <c r="C443" s="5">
        <v>1977</v>
      </c>
      <c r="D443" s="5">
        <v>7</v>
      </c>
      <c r="E443" s="28">
        <v>4.674848</v>
      </c>
      <c r="F443" s="28">
        <v>22.237775999999997</v>
      </c>
    </row>
    <row r="444" spans="1:6" ht="12.75">
      <c r="A444" s="30" t="s">
        <v>0</v>
      </c>
      <c r="B444" s="30">
        <v>6</v>
      </c>
      <c r="C444" s="5">
        <v>1977</v>
      </c>
      <c r="D444" s="5">
        <v>8</v>
      </c>
      <c r="E444" s="28">
        <v>5.42043</v>
      </c>
      <c r="F444" s="28">
        <v>23.667633000000002</v>
      </c>
    </row>
    <row r="445" spans="1:6" ht="12.75">
      <c r="A445" s="30" t="s">
        <v>0</v>
      </c>
      <c r="B445" s="30">
        <v>6</v>
      </c>
      <c r="C445" s="5">
        <v>1977</v>
      </c>
      <c r="D445" s="5">
        <v>9</v>
      </c>
      <c r="E445" s="28">
        <v>2.500435</v>
      </c>
      <c r="F445" s="28">
        <v>9.949005</v>
      </c>
    </row>
    <row r="446" spans="1:6" ht="12.75">
      <c r="A446" s="30" t="s">
        <v>0</v>
      </c>
      <c r="B446" s="30">
        <v>6</v>
      </c>
      <c r="C446" s="5">
        <v>1977</v>
      </c>
      <c r="D446" s="5">
        <v>10</v>
      </c>
      <c r="E446" s="28">
        <v>5.065575</v>
      </c>
      <c r="F446" s="28">
        <v>24.65</v>
      </c>
    </row>
    <row r="447" spans="1:6" ht="12.75">
      <c r="A447" s="30" t="s">
        <v>0</v>
      </c>
      <c r="B447" s="30">
        <v>6</v>
      </c>
      <c r="C447" s="5">
        <v>1977</v>
      </c>
      <c r="D447" s="5">
        <v>11</v>
      </c>
      <c r="E447" s="28">
        <v>3.841475</v>
      </c>
      <c r="F447" s="28">
        <v>15.248475</v>
      </c>
    </row>
    <row r="448" spans="1:6" ht="12.75">
      <c r="A448" s="30" t="s">
        <v>0</v>
      </c>
      <c r="B448" s="30">
        <v>6</v>
      </c>
      <c r="C448" s="5">
        <v>1977</v>
      </c>
      <c r="D448" s="5">
        <v>12</v>
      </c>
      <c r="E448" s="28">
        <v>20.554203</v>
      </c>
      <c r="F448" s="28">
        <v>92.13</v>
      </c>
    </row>
    <row r="449" spans="1:6" ht="12.75">
      <c r="A449" s="30" t="s">
        <v>0</v>
      </c>
      <c r="B449" s="30">
        <v>6</v>
      </c>
      <c r="C449" s="5">
        <v>1978</v>
      </c>
      <c r="D449" s="5">
        <v>1</v>
      </c>
      <c r="E449" s="28">
        <v>7.88436</v>
      </c>
      <c r="F449" s="28">
        <v>48.40484000000001</v>
      </c>
    </row>
    <row r="450" spans="1:6" ht="12.75">
      <c r="A450" s="30" t="s">
        <v>0</v>
      </c>
      <c r="B450" s="30">
        <v>6</v>
      </c>
      <c r="C450" s="5">
        <v>1978</v>
      </c>
      <c r="D450" s="5">
        <v>2</v>
      </c>
      <c r="E450" s="28">
        <v>33.674018</v>
      </c>
      <c r="F450" s="28">
        <v>158.69</v>
      </c>
    </row>
    <row r="451" spans="1:6" ht="12.75">
      <c r="A451" s="30" t="s">
        <v>0</v>
      </c>
      <c r="B451" s="30">
        <v>6</v>
      </c>
      <c r="C451" s="5">
        <v>1978</v>
      </c>
      <c r="D451" s="5">
        <v>3</v>
      </c>
      <c r="E451" s="28">
        <v>19.08395</v>
      </c>
      <c r="F451" s="28">
        <v>75.57244200000001</v>
      </c>
    </row>
    <row r="452" spans="1:6" ht="12.75">
      <c r="A452" s="30" t="s">
        <v>0</v>
      </c>
      <c r="B452" s="30">
        <v>6</v>
      </c>
      <c r="C452" s="5">
        <v>1978</v>
      </c>
      <c r="D452" s="5">
        <v>4</v>
      </c>
      <c r="E452" s="28">
        <v>13.042063</v>
      </c>
      <c r="F452" s="28">
        <v>48.61</v>
      </c>
    </row>
    <row r="453" spans="1:6" ht="12.75">
      <c r="A453" s="30" t="s">
        <v>0</v>
      </c>
      <c r="B453" s="30">
        <v>6</v>
      </c>
      <c r="C453" s="5">
        <v>1978</v>
      </c>
      <c r="D453" s="5">
        <v>5</v>
      </c>
      <c r="E453" s="28">
        <v>17.632171</v>
      </c>
      <c r="F453" s="28">
        <v>72.777277</v>
      </c>
    </row>
    <row r="454" spans="1:6" ht="12.75">
      <c r="A454" s="30" t="s">
        <v>0</v>
      </c>
      <c r="B454" s="30">
        <v>6</v>
      </c>
      <c r="C454" s="5">
        <v>1978</v>
      </c>
      <c r="D454" s="5">
        <v>6</v>
      </c>
      <c r="E454" s="28">
        <v>6.848296</v>
      </c>
      <c r="F454" s="28">
        <v>32.72</v>
      </c>
    </row>
    <row r="455" spans="1:6" ht="12.75">
      <c r="A455" s="30" t="s">
        <v>0</v>
      </c>
      <c r="B455" s="30">
        <v>6</v>
      </c>
      <c r="C455" s="5">
        <v>1978</v>
      </c>
      <c r="D455" s="5">
        <v>7</v>
      </c>
      <c r="E455" s="28">
        <v>3.129552</v>
      </c>
      <c r="F455" s="28">
        <v>12.36</v>
      </c>
    </row>
    <row r="456" spans="1:6" ht="12.75">
      <c r="A456" s="30" t="s">
        <v>0</v>
      </c>
      <c r="B456" s="30">
        <v>6</v>
      </c>
      <c r="C456" s="5">
        <v>1978</v>
      </c>
      <c r="D456" s="5">
        <v>8</v>
      </c>
      <c r="E456" s="28">
        <v>0.945308</v>
      </c>
      <c r="F456" s="28">
        <v>3.71</v>
      </c>
    </row>
    <row r="457" spans="1:6" ht="12.75">
      <c r="A457" s="30" t="s">
        <v>0</v>
      </c>
      <c r="B457" s="30">
        <v>6</v>
      </c>
      <c r="C457" s="5">
        <v>1978</v>
      </c>
      <c r="D457" s="5">
        <v>9</v>
      </c>
      <c r="E457" s="28">
        <v>0.200502</v>
      </c>
      <c r="F457" s="28">
        <v>0.79</v>
      </c>
    </row>
    <row r="458" spans="1:6" ht="12.75">
      <c r="A458" s="30" t="s">
        <v>0</v>
      </c>
      <c r="B458" s="30">
        <v>6</v>
      </c>
      <c r="C458" s="5">
        <v>1978</v>
      </c>
      <c r="D458" s="5">
        <v>10</v>
      </c>
      <c r="E458" s="28">
        <v>1.82023</v>
      </c>
      <c r="F458" s="28">
        <v>9.550955</v>
      </c>
    </row>
    <row r="459" spans="1:6" ht="12.75">
      <c r="A459" s="30" t="s">
        <v>0</v>
      </c>
      <c r="B459" s="30">
        <v>6</v>
      </c>
      <c r="C459" s="5">
        <v>1978</v>
      </c>
      <c r="D459" s="5">
        <v>11</v>
      </c>
      <c r="E459" s="28">
        <v>3.296007</v>
      </c>
      <c r="F459" s="28">
        <v>15.211520999999998</v>
      </c>
    </row>
    <row r="460" spans="1:6" ht="12.75">
      <c r="A460" s="30" t="s">
        <v>0</v>
      </c>
      <c r="B460" s="30">
        <v>6</v>
      </c>
      <c r="C460" s="5">
        <v>1978</v>
      </c>
      <c r="D460" s="5">
        <v>12</v>
      </c>
      <c r="E460" s="28">
        <v>29.893838</v>
      </c>
      <c r="F460" s="28">
        <v>154.57</v>
      </c>
    </row>
    <row r="461" spans="1:6" ht="12.75">
      <c r="A461" s="30" t="s">
        <v>0</v>
      </c>
      <c r="B461" s="30">
        <v>6</v>
      </c>
      <c r="C461" s="5">
        <v>1979</v>
      </c>
      <c r="D461" s="5">
        <v>1</v>
      </c>
      <c r="E461" s="28">
        <v>21.192462</v>
      </c>
      <c r="F461" s="28">
        <v>108.18</v>
      </c>
    </row>
    <row r="462" spans="1:6" ht="12.75">
      <c r="A462" s="30" t="s">
        <v>0</v>
      </c>
      <c r="B462" s="30">
        <v>6</v>
      </c>
      <c r="C462" s="5">
        <v>1979</v>
      </c>
      <c r="D462" s="5">
        <v>2</v>
      </c>
      <c r="E462" s="28">
        <v>29.197329</v>
      </c>
      <c r="F462" s="28">
        <v>148.89</v>
      </c>
    </row>
    <row r="463" spans="1:6" ht="12.75">
      <c r="A463" s="30" t="s">
        <v>0</v>
      </c>
      <c r="B463" s="30">
        <v>6</v>
      </c>
      <c r="C463" s="5">
        <v>1979</v>
      </c>
      <c r="D463" s="5">
        <v>3</v>
      </c>
      <c r="E463" s="28">
        <v>21.609443</v>
      </c>
      <c r="F463" s="28">
        <v>87.161283</v>
      </c>
    </row>
    <row r="464" spans="1:6" ht="12.75">
      <c r="A464" s="30" t="s">
        <v>0</v>
      </c>
      <c r="B464" s="30">
        <v>6</v>
      </c>
      <c r="C464" s="5">
        <v>1979</v>
      </c>
      <c r="D464" s="5">
        <v>4</v>
      </c>
      <c r="E464" s="28">
        <v>29.89935</v>
      </c>
      <c r="F464" s="28">
        <v>111.15</v>
      </c>
    </row>
    <row r="465" spans="1:6" ht="12.75">
      <c r="A465" s="30" t="s">
        <v>0</v>
      </c>
      <c r="B465" s="30">
        <v>6</v>
      </c>
      <c r="C465" s="5">
        <v>1979</v>
      </c>
      <c r="D465" s="5">
        <v>5</v>
      </c>
      <c r="E465" s="28">
        <v>16.07033</v>
      </c>
      <c r="F465" s="28">
        <v>65.30653</v>
      </c>
    </row>
    <row r="466" spans="1:6" ht="12.75">
      <c r="A466" s="30" t="s">
        <v>0</v>
      </c>
      <c r="B466" s="30">
        <v>6</v>
      </c>
      <c r="C466" s="5">
        <v>1979</v>
      </c>
      <c r="D466" s="5">
        <v>6</v>
      </c>
      <c r="E466" s="28">
        <v>8.337914</v>
      </c>
      <c r="F466" s="28">
        <v>33.583358</v>
      </c>
    </row>
    <row r="467" spans="1:6" ht="12.75">
      <c r="A467" s="30" t="s">
        <v>0</v>
      </c>
      <c r="B467" s="30">
        <v>6</v>
      </c>
      <c r="C467" s="5">
        <v>1979</v>
      </c>
      <c r="D467" s="5">
        <v>7</v>
      </c>
      <c r="E467" s="28">
        <v>4.533162</v>
      </c>
      <c r="F467" s="28">
        <v>18.421841999999998</v>
      </c>
    </row>
    <row r="468" spans="1:6" ht="12.75">
      <c r="A468" s="30" t="s">
        <v>0</v>
      </c>
      <c r="B468" s="30">
        <v>6</v>
      </c>
      <c r="C468" s="5">
        <v>1979</v>
      </c>
      <c r="D468" s="5">
        <v>8</v>
      </c>
      <c r="E468" s="28">
        <v>3.526688</v>
      </c>
      <c r="F468" s="28">
        <v>13.761375999999998</v>
      </c>
    </row>
    <row r="469" spans="1:6" ht="12.75">
      <c r="A469" s="30" t="s">
        <v>0</v>
      </c>
      <c r="B469" s="30">
        <v>6</v>
      </c>
      <c r="C469" s="5">
        <v>1979</v>
      </c>
      <c r="D469" s="5">
        <v>9</v>
      </c>
      <c r="E469" s="28">
        <v>1.826415</v>
      </c>
      <c r="F469" s="28">
        <v>7.469253</v>
      </c>
    </row>
    <row r="470" spans="1:6" ht="12.75">
      <c r="A470" s="30" t="s">
        <v>0</v>
      </c>
      <c r="B470" s="30">
        <v>6</v>
      </c>
      <c r="C470" s="5">
        <v>1979</v>
      </c>
      <c r="D470" s="5">
        <v>10</v>
      </c>
      <c r="E470" s="28">
        <v>7.030863</v>
      </c>
      <c r="F470" s="28">
        <v>31.286870999999998</v>
      </c>
    </row>
    <row r="471" spans="1:6" ht="12.75">
      <c r="A471" s="30" t="s">
        <v>0</v>
      </c>
      <c r="B471" s="30">
        <v>6</v>
      </c>
      <c r="C471" s="5">
        <v>1979</v>
      </c>
      <c r="D471" s="5">
        <v>11</v>
      </c>
      <c r="E471" s="28">
        <v>9.516496</v>
      </c>
      <c r="F471" s="28">
        <v>61.153884</v>
      </c>
    </row>
    <row r="472" spans="1:6" ht="12.75">
      <c r="A472" s="30" t="s">
        <v>0</v>
      </c>
      <c r="B472" s="30">
        <v>6</v>
      </c>
      <c r="C472" s="5">
        <v>1979</v>
      </c>
      <c r="D472" s="5">
        <v>12</v>
      </c>
      <c r="E472" s="28">
        <v>7.52913</v>
      </c>
      <c r="F472" s="28">
        <v>42.18</v>
      </c>
    </row>
    <row r="473" spans="1:6" ht="12.75">
      <c r="A473" s="30" t="s">
        <v>0</v>
      </c>
      <c r="B473" s="30">
        <v>6</v>
      </c>
      <c r="C473" s="5">
        <v>1980</v>
      </c>
      <c r="D473" s="5">
        <v>1</v>
      </c>
      <c r="E473" s="28">
        <v>14.752569</v>
      </c>
      <c r="F473" s="28">
        <v>87.97</v>
      </c>
    </row>
    <row r="474" spans="1:6" ht="12.75">
      <c r="A474" s="30" t="s">
        <v>0</v>
      </c>
      <c r="B474" s="30">
        <v>6</v>
      </c>
      <c r="C474" s="5">
        <v>1980</v>
      </c>
      <c r="D474" s="5">
        <v>2</v>
      </c>
      <c r="E474" s="28">
        <v>15.556581</v>
      </c>
      <c r="F474" s="28">
        <v>59.81</v>
      </c>
    </row>
    <row r="475" spans="1:6" ht="12.75">
      <c r="A475" s="30" t="s">
        <v>0</v>
      </c>
      <c r="B475" s="30">
        <v>6</v>
      </c>
      <c r="C475" s="5">
        <v>1980</v>
      </c>
      <c r="D475" s="5">
        <v>3</v>
      </c>
      <c r="E475" s="28">
        <v>12.168</v>
      </c>
      <c r="F475" s="28">
        <v>50.7</v>
      </c>
    </row>
    <row r="476" spans="1:6" ht="12.75">
      <c r="A476" s="30" t="s">
        <v>0</v>
      </c>
      <c r="B476" s="30">
        <v>6</v>
      </c>
      <c r="C476" s="5">
        <v>1980</v>
      </c>
      <c r="D476" s="5">
        <v>4</v>
      </c>
      <c r="E476" s="28">
        <v>19.85169</v>
      </c>
      <c r="F476" s="28">
        <v>67.18</v>
      </c>
    </row>
    <row r="477" spans="1:6" ht="12.75">
      <c r="A477" s="30" t="s">
        <v>0</v>
      </c>
      <c r="B477" s="30">
        <v>6</v>
      </c>
      <c r="C477" s="5">
        <v>1980</v>
      </c>
      <c r="D477" s="5">
        <v>5</v>
      </c>
      <c r="E477" s="28">
        <v>15.783684</v>
      </c>
      <c r="F477" s="28">
        <v>63.166316</v>
      </c>
    </row>
    <row r="478" spans="1:6" ht="12.75">
      <c r="A478" s="30" t="s">
        <v>0</v>
      </c>
      <c r="B478" s="30">
        <v>6</v>
      </c>
      <c r="C478" s="5">
        <v>1980</v>
      </c>
      <c r="D478" s="5">
        <v>6</v>
      </c>
      <c r="E478" s="28">
        <v>8.431896</v>
      </c>
      <c r="F478" s="28">
        <v>33.626723999999996</v>
      </c>
    </row>
    <row r="479" spans="1:6" ht="12.75">
      <c r="A479" s="30" t="s">
        <v>0</v>
      </c>
      <c r="B479" s="30">
        <v>6</v>
      </c>
      <c r="C479" s="5">
        <v>1980</v>
      </c>
      <c r="D479" s="5">
        <v>7</v>
      </c>
      <c r="E479" s="28">
        <v>5.765802</v>
      </c>
      <c r="F479" s="28">
        <v>22.472247000000003</v>
      </c>
    </row>
    <row r="480" spans="1:6" ht="12.75">
      <c r="A480" s="30" t="s">
        <v>0</v>
      </c>
      <c r="B480" s="30">
        <v>6</v>
      </c>
      <c r="C480" s="5">
        <v>1980</v>
      </c>
      <c r="D480" s="5">
        <v>8</v>
      </c>
      <c r="E480" s="28">
        <v>3.69818</v>
      </c>
      <c r="F480" s="28">
        <v>14.6</v>
      </c>
    </row>
    <row r="481" spans="1:6" ht="12.75">
      <c r="A481" s="30" t="s">
        <v>0</v>
      </c>
      <c r="B481" s="30">
        <v>6</v>
      </c>
      <c r="C481" s="5">
        <v>1980</v>
      </c>
      <c r="D481" s="5">
        <v>9</v>
      </c>
      <c r="E481" s="28">
        <v>2.373531</v>
      </c>
      <c r="F481" s="28">
        <v>9.43</v>
      </c>
    </row>
    <row r="482" spans="1:6" ht="12.75">
      <c r="A482" s="30" t="s">
        <v>0</v>
      </c>
      <c r="B482" s="30">
        <v>6</v>
      </c>
      <c r="C482" s="5">
        <v>1980</v>
      </c>
      <c r="D482" s="5">
        <v>10</v>
      </c>
      <c r="E482" s="28">
        <v>1.890108</v>
      </c>
      <c r="F482" s="28">
        <v>9.99</v>
      </c>
    </row>
    <row r="483" spans="1:6" ht="12.75">
      <c r="A483" s="30" t="s">
        <v>0</v>
      </c>
      <c r="B483" s="30">
        <v>6</v>
      </c>
      <c r="C483" s="5">
        <v>1980</v>
      </c>
      <c r="D483" s="5">
        <v>11</v>
      </c>
      <c r="E483" s="28">
        <v>3.673944</v>
      </c>
      <c r="F483" s="28">
        <v>18.638136</v>
      </c>
    </row>
    <row r="484" spans="1:6" ht="12.75">
      <c r="A484" s="30" t="s">
        <v>0</v>
      </c>
      <c r="B484" s="30">
        <v>6</v>
      </c>
      <c r="C484" s="5">
        <v>1980</v>
      </c>
      <c r="D484" s="5">
        <v>12</v>
      </c>
      <c r="E484" s="28">
        <v>7.053325</v>
      </c>
      <c r="F484" s="28">
        <v>45.95</v>
      </c>
    </row>
    <row r="485" spans="1:6" ht="12.75">
      <c r="A485" s="30" t="s">
        <v>0</v>
      </c>
      <c r="B485" s="30">
        <v>6</v>
      </c>
      <c r="C485" s="5">
        <v>1981</v>
      </c>
      <c r="D485" s="5">
        <v>1</v>
      </c>
      <c r="E485" s="28">
        <v>7.51212</v>
      </c>
      <c r="F485" s="28">
        <v>37.94</v>
      </c>
    </row>
    <row r="486" spans="1:6" ht="12.75">
      <c r="A486" s="30" t="s">
        <v>0</v>
      </c>
      <c r="B486" s="30">
        <v>6</v>
      </c>
      <c r="C486" s="5">
        <v>1981</v>
      </c>
      <c r="D486" s="5">
        <v>2</v>
      </c>
      <c r="E486" s="28">
        <v>7.47417</v>
      </c>
      <c r="F486" s="28">
        <v>31.89681</v>
      </c>
    </row>
    <row r="487" spans="1:6" ht="12.75">
      <c r="A487" s="30" t="s">
        <v>0</v>
      </c>
      <c r="B487" s="30">
        <v>6</v>
      </c>
      <c r="C487" s="5">
        <v>1981</v>
      </c>
      <c r="D487" s="5">
        <v>3</v>
      </c>
      <c r="E487" s="28">
        <v>14.357623</v>
      </c>
      <c r="F487" s="28">
        <v>65.536553</v>
      </c>
    </row>
    <row r="488" spans="1:6" ht="12.75">
      <c r="A488" s="30" t="s">
        <v>0</v>
      </c>
      <c r="B488" s="30">
        <v>6</v>
      </c>
      <c r="C488" s="5">
        <v>1981</v>
      </c>
      <c r="D488" s="5">
        <v>4</v>
      </c>
      <c r="E488" s="28">
        <v>13.228074</v>
      </c>
      <c r="F488" s="28">
        <v>52.875287</v>
      </c>
    </row>
    <row r="489" spans="1:6" ht="12.75">
      <c r="A489" s="30" t="s">
        <v>0</v>
      </c>
      <c r="B489" s="30">
        <v>6</v>
      </c>
      <c r="C489" s="5">
        <v>1981</v>
      </c>
      <c r="D489" s="5">
        <v>5</v>
      </c>
      <c r="E489" s="28">
        <v>12.152688</v>
      </c>
      <c r="F489" s="28">
        <v>47.774777</v>
      </c>
    </row>
    <row r="490" spans="1:6" ht="12.75">
      <c r="A490" s="30" t="s">
        <v>0</v>
      </c>
      <c r="B490" s="30">
        <v>6</v>
      </c>
      <c r="C490" s="5">
        <v>1981</v>
      </c>
      <c r="D490" s="5">
        <v>6</v>
      </c>
      <c r="E490" s="28">
        <v>6.173461</v>
      </c>
      <c r="F490" s="28">
        <v>24.43</v>
      </c>
    </row>
    <row r="491" spans="1:6" ht="12.75">
      <c r="A491" s="30" t="s">
        <v>0</v>
      </c>
      <c r="B491" s="30">
        <v>6</v>
      </c>
      <c r="C491" s="5">
        <v>1981</v>
      </c>
      <c r="D491" s="5">
        <v>7</v>
      </c>
      <c r="E491" s="28">
        <v>3.690252</v>
      </c>
      <c r="F491" s="28">
        <v>14.54</v>
      </c>
    </row>
    <row r="492" spans="1:6" ht="12.75">
      <c r="A492" s="30" t="s">
        <v>0</v>
      </c>
      <c r="B492" s="30">
        <v>6</v>
      </c>
      <c r="C492" s="5">
        <v>1981</v>
      </c>
      <c r="D492" s="5">
        <v>8</v>
      </c>
      <c r="E492" s="28">
        <v>0.944385</v>
      </c>
      <c r="F492" s="28">
        <v>3.77</v>
      </c>
    </row>
    <row r="493" spans="1:6" ht="12.75">
      <c r="A493" s="30" t="s">
        <v>0</v>
      </c>
      <c r="B493" s="30">
        <v>6</v>
      </c>
      <c r="C493" s="5">
        <v>1981</v>
      </c>
      <c r="D493" s="5">
        <v>9</v>
      </c>
      <c r="E493" s="28">
        <v>0.555947</v>
      </c>
      <c r="F493" s="28">
        <v>3.01</v>
      </c>
    </row>
    <row r="494" spans="1:6" ht="12.75">
      <c r="A494" s="30" t="s">
        <v>0</v>
      </c>
      <c r="B494" s="30">
        <v>6</v>
      </c>
      <c r="C494" s="5">
        <v>1981</v>
      </c>
      <c r="D494" s="5">
        <v>10</v>
      </c>
      <c r="E494" s="28">
        <v>5.1585</v>
      </c>
      <c r="F494" s="28">
        <v>23.75</v>
      </c>
    </row>
    <row r="495" spans="1:6" ht="12.75">
      <c r="A495" s="30" t="s">
        <v>0</v>
      </c>
      <c r="B495" s="30">
        <v>6</v>
      </c>
      <c r="C495" s="5">
        <v>1981</v>
      </c>
      <c r="D495" s="5">
        <v>11</v>
      </c>
      <c r="E495" s="28">
        <v>2.695515</v>
      </c>
      <c r="F495" s="28">
        <v>10.648935</v>
      </c>
    </row>
    <row r="496" spans="1:6" ht="12.75">
      <c r="A496" s="30" t="s">
        <v>0</v>
      </c>
      <c r="B496" s="30">
        <v>6</v>
      </c>
      <c r="C496" s="5">
        <v>1981</v>
      </c>
      <c r="D496" s="5">
        <v>12</v>
      </c>
      <c r="E496" s="28">
        <v>6.335658</v>
      </c>
      <c r="F496" s="28">
        <v>55.87</v>
      </c>
    </row>
    <row r="497" spans="1:6" ht="12.75">
      <c r="A497" s="30" t="s">
        <v>0</v>
      </c>
      <c r="B497" s="30">
        <v>6</v>
      </c>
      <c r="C497" s="5">
        <v>1982</v>
      </c>
      <c r="D497" s="5">
        <v>1</v>
      </c>
      <c r="E497" s="28">
        <v>19.150672</v>
      </c>
      <c r="F497" s="28">
        <v>80.33</v>
      </c>
    </row>
    <row r="498" spans="1:6" ht="12.75">
      <c r="A498" s="30" t="s">
        <v>0</v>
      </c>
      <c r="B498" s="30">
        <v>6</v>
      </c>
      <c r="C498" s="5">
        <v>1982</v>
      </c>
      <c r="D498" s="5">
        <v>2</v>
      </c>
      <c r="E498" s="28">
        <v>5.341336</v>
      </c>
      <c r="F498" s="28">
        <v>30.156983999999998</v>
      </c>
    </row>
    <row r="499" spans="1:6" ht="12.75">
      <c r="A499" s="30" t="s">
        <v>0</v>
      </c>
      <c r="B499" s="30">
        <v>6</v>
      </c>
      <c r="C499" s="5">
        <v>1982</v>
      </c>
      <c r="D499" s="5">
        <v>3</v>
      </c>
      <c r="E499" s="28">
        <v>11.006765</v>
      </c>
      <c r="F499" s="28">
        <v>42.35</v>
      </c>
    </row>
    <row r="500" spans="1:6" ht="12.75">
      <c r="A500" s="30" t="s">
        <v>0</v>
      </c>
      <c r="B500" s="30">
        <v>6</v>
      </c>
      <c r="C500" s="5">
        <v>1982</v>
      </c>
      <c r="D500" s="5">
        <v>4</v>
      </c>
      <c r="E500" s="28">
        <v>5.536412</v>
      </c>
      <c r="F500" s="28">
        <v>23.03</v>
      </c>
    </row>
    <row r="501" spans="1:6" ht="12.75">
      <c r="A501" s="30" t="s">
        <v>0</v>
      </c>
      <c r="B501" s="30">
        <v>6</v>
      </c>
      <c r="C501" s="5">
        <v>1982</v>
      </c>
      <c r="D501" s="5">
        <v>5</v>
      </c>
      <c r="E501" s="28">
        <v>3.610625</v>
      </c>
      <c r="F501" s="28">
        <v>13.25</v>
      </c>
    </row>
    <row r="502" spans="1:6" ht="12.75">
      <c r="A502" s="30" t="s">
        <v>0</v>
      </c>
      <c r="B502" s="30">
        <v>6</v>
      </c>
      <c r="C502" s="5">
        <v>1982</v>
      </c>
      <c r="D502" s="5">
        <v>6</v>
      </c>
      <c r="E502" s="28">
        <v>4.054905</v>
      </c>
      <c r="F502" s="28">
        <v>17.95</v>
      </c>
    </row>
    <row r="503" spans="1:6" ht="12.75">
      <c r="A503" s="30" t="s">
        <v>0</v>
      </c>
      <c r="B503" s="30">
        <v>6</v>
      </c>
      <c r="C503" s="5">
        <v>1982</v>
      </c>
      <c r="D503" s="5">
        <v>7</v>
      </c>
      <c r="E503" s="28">
        <v>1.64197</v>
      </c>
      <c r="F503" s="28">
        <v>6.489351</v>
      </c>
    </row>
    <row r="504" spans="1:6" ht="12.75">
      <c r="A504" s="30" t="s">
        <v>0</v>
      </c>
      <c r="B504" s="30">
        <v>6</v>
      </c>
      <c r="C504" s="5">
        <v>1982</v>
      </c>
      <c r="D504" s="5">
        <v>8</v>
      </c>
      <c r="E504" s="28">
        <v>1.256657</v>
      </c>
      <c r="F504" s="28">
        <v>4.929506999999999</v>
      </c>
    </row>
    <row r="505" spans="1:6" ht="12.75">
      <c r="A505" s="30" t="s">
        <v>0</v>
      </c>
      <c r="B505" s="30">
        <v>6</v>
      </c>
      <c r="C505" s="5">
        <v>1982</v>
      </c>
      <c r="D505" s="5">
        <v>9</v>
      </c>
      <c r="E505" s="28">
        <v>0.984677</v>
      </c>
      <c r="F505" s="28">
        <v>4.39</v>
      </c>
    </row>
    <row r="506" spans="1:6" ht="12.75">
      <c r="A506" s="30" t="s">
        <v>0</v>
      </c>
      <c r="B506" s="30">
        <v>6</v>
      </c>
      <c r="C506" s="5">
        <v>1982</v>
      </c>
      <c r="D506" s="5">
        <v>10</v>
      </c>
      <c r="E506" s="28">
        <v>3.06965</v>
      </c>
      <c r="F506" s="28">
        <v>18.25</v>
      </c>
    </row>
    <row r="507" spans="1:6" ht="12.75">
      <c r="A507" s="30" t="s">
        <v>0</v>
      </c>
      <c r="B507" s="30">
        <v>6</v>
      </c>
      <c r="C507" s="5">
        <v>1982</v>
      </c>
      <c r="D507" s="5">
        <v>11</v>
      </c>
      <c r="E507" s="28">
        <v>11.617815</v>
      </c>
      <c r="F507" s="28">
        <v>64.003599</v>
      </c>
    </row>
    <row r="508" spans="1:6" ht="12.75">
      <c r="A508" s="30" t="s">
        <v>0</v>
      </c>
      <c r="B508" s="30">
        <v>6</v>
      </c>
      <c r="C508" s="5">
        <v>1982</v>
      </c>
      <c r="D508" s="5">
        <v>12</v>
      </c>
      <c r="E508" s="28">
        <v>12.310464</v>
      </c>
      <c r="F508" s="28">
        <v>93.12</v>
      </c>
    </row>
    <row r="509" spans="1:6" ht="12.75">
      <c r="A509" s="30" t="s">
        <v>0</v>
      </c>
      <c r="B509" s="30">
        <v>6</v>
      </c>
      <c r="C509" s="5">
        <v>1983</v>
      </c>
      <c r="D509" s="5">
        <v>1</v>
      </c>
      <c r="E509" s="28">
        <v>8.085795</v>
      </c>
      <c r="F509" s="28">
        <v>31.446855</v>
      </c>
    </row>
    <row r="510" spans="1:6" ht="12.75">
      <c r="A510" s="30" t="s">
        <v>0</v>
      </c>
      <c r="B510" s="30">
        <v>6</v>
      </c>
      <c r="C510" s="5">
        <v>1983</v>
      </c>
      <c r="D510" s="5">
        <v>2</v>
      </c>
      <c r="E510" s="28">
        <v>12.94995</v>
      </c>
      <c r="F510" s="28">
        <v>57.255725</v>
      </c>
    </row>
    <row r="511" spans="1:6" ht="12.75">
      <c r="A511" s="30" t="s">
        <v>0</v>
      </c>
      <c r="B511" s="30">
        <v>6</v>
      </c>
      <c r="C511" s="5">
        <v>1983</v>
      </c>
      <c r="D511" s="5">
        <v>3</v>
      </c>
      <c r="E511" s="28">
        <v>11.902698000000001</v>
      </c>
      <c r="F511" s="28">
        <v>51.46</v>
      </c>
    </row>
    <row r="512" spans="1:6" ht="12.75">
      <c r="A512" s="30" t="s">
        <v>0</v>
      </c>
      <c r="B512" s="30">
        <v>6</v>
      </c>
      <c r="C512" s="5">
        <v>1983</v>
      </c>
      <c r="D512" s="5">
        <v>4</v>
      </c>
      <c r="E512" s="28">
        <v>21.226615</v>
      </c>
      <c r="F512" s="28">
        <v>89.15891500000001</v>
      </c>
    </row>
    <row r="513" spans="1:6" ht="12.75">
      <c r="A513" s="30" t="s">
        <v>0</v>
      </c>
      <c r="B513" s="30">
        <v>6</v>
      </c>
      <c r="C513" s="5">
        <v>1983</v>
      </c>
      <c r="D513" s="5">
        <v>5</v>
      </c>
      <c r="E513" s="28">
        <v>20.668264</v>
      </c>
      <c r="F513" s="28">
        <v>82.64826400000001</v>
      </c>
    </row>
    <row r="514" spans="1:6" ht="12.75">
      <c r="A514" s="30" t="s">
        <v>0</v>
      </c>
      <c r="B514" s="30">
        <v>6</v>
      </c>
      <c r="C514" s="5">
        <v>1983</v>
      </c>
      <c r="D514" s="5">
        <v>6</v>
      </c>
      <c r="E514" s="28">
        <v>7.138212</v>
      </c>
      <c r="F514" s="28">
        <v>28.36</v>
      </c>
    </row>
    <row r="515" spans="1:6" ht="12.75">
      <c r="A515" s="30" t="s">
        <v>0</v>
      </c>
      <c r="B515" s="30">
        <v>6</v>
      </c>
      <c r="C515" s="5">
        <v>1983</v>
      </c>
      <c r="D515" s="5">
        <v>7</v>
      </c>
      <c r="E515" s="28">
        <v>3.714985</v>
      </c>
      <c r="F515" s="28">
        <v>15.908409</v>
      </c>
    </row>
    <row r="516" spans="1:6" ht="12.75">
      <c r="A516" s="30" t="s">
        <v>0</v>
      </c>
      <c r="B516" s="30">
        <v>6</v>
      </c>
      <c r="C516" s="5">
        <v>1983</v>
      </c>
      <c r="D516" s="5">
        <v>8</v>
      </c>
      <c r="E516" s="28">
        <v>3.279602</v>
      </c>
      <c r="F516" s="28">
        <v>14.86</v>
      </c>
    </row>
    <row r="517" spans="1:6" ht="12.75">
      <c r="A517" s="30" t="s">
        <v>0</v>
      </c>
      <c r="B517" s="30">
        <v>6</v>
      </c>
      <c r="C517" s="5">
        <v>1983</v>
      </c>
      <c r="D517" s="5">
        <v>9</v>
      </c>
      <c r="E517" s="28">
        <v>1.62752</v>
      </c>
      <c r="F517" s="28">
        <v>6.39936</v>
      </c>
    </row>
    <row r="518" spans="1:6" ht="12.75">
      <c r="A518" s="30" t="s">
        <v>0</v>
      </c>
      <c r="B518" s="30">
        <v>6</v>
      </c>
      <c r="C518" s="5">
        <v>1983</v>
      </c>
      <c r="D518" s="5">
        <v>10</v>
      </c>
      <c r="E518" s="28">
        <v>1.315314</v>
      </c>
      <c r="F518" s="28">
        <v>5.46</v>
      </c>
    </row>
    <row r="519" spans="1:6" ht="12.75">
      <c r="A519" s="30" t="s">
        <v>0</v>
      </c>
      <c r="B519" s="30">
        <v>6</v>
      </c>
      <c r="C519" s="5">
        <v>1983</v>
      </c>
      <c r="D519" s="5">
        <v>11</v>
      </c>
      <c r="E519" s="28">
        <v>5.689971</v>
      </c>
      <c r="F519" s="28">
        <v>23.31</v>
      </c>
    </row>
    <row r="520" spans="1:6" ht="12.75">
      <c r="A520" s="30" t="s">
        <v>0</v>
      </c>
      <c r="B520" s="30">
        <v>6</v>
      </c>
      <c r="C520" s="5">
        <v>1983</v>
      </c>
      <c r="D520" s="5">
        <v>12</v>
      </c>
      <c r="E520" s="28">
        <v>6.920328</v>
      </c>
      <c r="F520" s="28">
        <v>35.38</v>
      </c>
    </row>
    <row r="521" spans="1:6" ht="12.75">
      <c r="A521" s="30" t="s">
        <v>0</v>
      </c>
      <c r="B521" s="30">
        <v>6</v>
      </c>
      <c r="C521" s="5">
        <v>1984</v>
      </c>
      <c r="D521" s="5">
        <v>1</v>
      </c>
      <c r="E521" s="28">
        <v>8.638095</v>
      </c>
      <c r="F521" s="28">
        <v>55.91</v>
      </c>
    </row>
    <row r="522" spans="1:6" ht="12.75">
      <c r="A522" s="30" t="s">
        <v>0</v>
      </c>
      <c r="B522" s="30">
        <v>6</v>
      </c>
      <c r="C522" s="5">
        <v>1984</v>
      </c>
      <c r="D522" s="5">
        <v>2</v>
      </c>
      <c r="E522" s="28">
        <v>10.599705</v>
      </c>
      <c r="F522" s="28">
        <v>49.045095</v>
      </c>
    </row>
    <row r="523" spans="1:6" ht="12.75">
      <c r="A523" s="30" t="s">
        <v>0</v>
      </c>
      <c r="B523" s="30">
        <v>6</v>
      </c>
      <c r="C523" s="5">
        <v>1984</v>
      </c>
      <c r="D523" s="5">
        <v>3</v>
      </c>
      <c r="E523" s="28">
        <v>13.05882</v>
      </c>
      <c r="F523" s="28">
        <v>48.6</v>
      </c>
    </row>
    <row r="524" spans="1:6" ht="12.75">
      <c r="A524" s="30" t="s">
        <v>0</v>
      </c>
      <c r="B524" s="30">
        <v>6</v>
      </c>
      <c r="C524" s="5">
        <v>1984</v>
      </c>
      <c r="D524" s="5">
        <v>4</v>
      </c>
      <c r="E524" s="28">
        <v>15.796222</v>
      </c>
      <c r="F524" s="28">
        <v>85.57</v>
      </c>
    </row>
    <row r="525" spans="1:6" ht="12.75">
      <c r="A525" s="30" t="s">
        <v>0</v>
      </c>
      <c r="B525" s="30">
        <v>6</v>
      </c>
      <c r="C525" s="5">
        <v>1984</v>
      </c>
      <c r="D525" s="5">
        <v>5</v>
      </c>
      <c r="E525" s="28">
        <v>7.571382</v>
      </c>
      <c r="F525" s="28">
        <v>39.623962</v>
      </c>
    </row>
    <row r="526" spans="1:6" ht="12.75">
      <c r="A526" s="30" t="s">
        <v>0</v>
      </c>
      <c r="B526" s="30">
        <v>6</v>
      </c>
      <c r="C526" s="5">
        <v>1984</v>
      </c>
      <c r="D526" s="5">
        <v>6</v>
      </c>
      <c r="E526" s="28">
        <v>8.335478</v>
      </c>
      <c r="F526" s="28">
        <v>41.74</v>
      </c>
    </row>
    <row r="527" spans="1:6" ht="12.75">
      <c r="A527" s="30" t="s">
        <v>0</v>
      </c>
      <c r="B527" s="30">
        <v>6</v>
      </c>
      <c r="C527" s="5">
        <v>1984</v>
      </c>
      <c r="D527" s="5">
        <v>7</v>
      </c>
      <c r="E527" s="28">
        <v>4.384614</v>
      </c>
      <c r="F527" s="28">
        <v>17.42</v>
      </c>
    </row>
    <row r="528" spans="1:6" ht="12.75">
      <c r="A528" s="30" t="s">
        <v>0</v>
      </c>
      <c r="B528" s="30">
        <v>6</v>
      </c>
      <c r="C528" s="5">
        <v>1984</v>
      </c>
      <c r="D528" s="5">
        <v>8</v>
      </c>
      <c r="E528" s="28">
        <v>3.053592</v>
      </c>
      <c r="F528" s="28">
        <v>12.058793999999999</v>
      </c>
    </row>
    <row r="529" spans="1:6" ht="12.75">
      <c r="A529" s="30" t="s">
        <v>0</v>
      </c>
      <c r="B529" s="30">
        <v>6</v>
      </c>
      <c r="C529" s="5">
        <v>1984</v>
      </c>
      <c r="D529" s="5">
        <v>9</v>
      </c>
      <c r="E529" s="28">
        <v>0.473409</v>
      </c>
      <c r="F529" s="28">
        <v>2.07</v>
      </c>
    </row>
    <row r="530" spans="1:6" ht="12.75">
      <c r="A530" s="30" t="s">
        <v>0</v>
      </c>
      <c r="B530" s="30">
        <v>6</v>
      </c>
      <c r="C530" s="5">
        <v>1984</v>
      </c>
      <c r="D530" s="5">
        <v>10</v>
      </c>
      <c r="E530" s="28">
        <v>4.609803</v>
      </c>
      <c r="F530" s="28">
        <v>25.71</v>
      </c>
    </row>
    <row r="531" spans="1:6" ht="12.75">
      <c r="A531" s="30" t="s">
        <v>0</v>
      </c>
      <c r="B531" s="30">
        <v>6</v>
      </c>
      <c r="C531" s="5">
        <v>1984</v>
      </c>
      <c r="D531" s="5">
        <v>11</v>
      </c>
      <c r="E531" s="28">
        <v>16.725581</v>
      </c>
      <c r="F531" s="28">
        <v>76.97</v>
      </c>
    </row>
    <row r="532" spans="1:6" ht="12.75">
      <c r="A532" s="30" t="s">
        <v>0</v>
      </c>
      <c r="B532" s="30">
        <v>6</v>
      </c>
      <c r="C532" s="5">
        <v>1984</v>
      </c>
      <c r="D532" s="5">
        <v>12</v>
      </c>
      <c r="E532" s="28">
        <v>11.531498</v>
      </c>
      <c r="F532" s="28">
        <v>57.854214</v>
      </c>
    </row>
    <row r="533" spans="1:6" ht="12.75">
      <c r="A533" s="30" t="s">
        <v>0</v>
      </c>
      <c r="B533" s="30">
        <v>6</v>
      </c>
      <c r="C533" s="5">
        <v>1985</v>
      </c>
      <c r="D533" s="5">
        <v>1</v>
      </c>
      <c r="E533" s="28">
        <v>10.85721</v>
      </c>
      <c r="F533" s="28">
        <v>43.05</v>
      </c>
    </row>
    <row r="534" spans="1:6" ht="12.75">
      <c r="A534" s="30" t="s">
        <v>0</v>
      </c>
      <c r="B534" s="30">
        <v>6</v>
      </c>
      <c r="C534" s="5">
        <v>1985</v>
      </c>
      <c r="D534" s="5">
        <v>2</v>
      </c>
      <c r="E534" s="28">
        <v>24.261048</v>
      </c>
      <c r="F534" s="28">
        <v>104.08</v>
      </c>
    </row>
    <row r="535" spans="1:6" ht="12.75">
      <c r="A535" s="30" t="s">
        <v>0</v>
      </c>
      <c r="B535" s="30">
        <v>6</v>
      </c>
      <c r="C535" s="5">
        <v>1985</v>
      </c>
      <c r="D535" s="5">
        <v>3</v>
      </c>
      <c r="E535" s="28">
        <v>9.292775</v>
      </c>
      <c r="F535" s="28">
        <v>55.155515</v>
      </c>
    </row>
    <row r="536" spans="1:6" ht="12.75">
      <c r="A536" s="30" t="s">
        <v>0</v>
      </c>
      <c r="B536" s="30">
        <v>6</v>
      </c>
      <c r="C536" s="5">
        <v>1985</v>
      </c>
      <c r="D536" s="5">
        <v>4</v>
      </c>
      <c r="E536" s="28">
        <v>19.250512</v>
      </c>
      <c r="F536" s="28">
        <v>75.087508</v>
      </c>
    </row>
    <row r="537" spans="1:6" ht="12.75">
      <c r="A537" s="30" t="s">
        <v>0</v>
      </c>
      <c r="B537" s="30">
        <v>6</v>
      </c>
      <c r="C537" s="5">
        <v>1985</v>
      </c>
      <c r="D537" s="5">
        <v>5</v>
      </c>
      <c r="E537" s="28">
        <v>13.206884</v>
      </c>
      <c r="F537" s="28">
        <v>48.675132000000005</v>
      </c>
    </row>
    <row r="538" spans="1:6" ht="12.75">
      <c r="A538" s="30" t="s">
        <v>0</v>
      </c>
      <c r="B538" s="30">
        <v>6</v>
      </c>
      <c r="C538" s="5">
        <v>1985</v>
      </c>
      <c r="D538" s="5">
        <v>6</v>
      </c>
      <c r="E538" s="28">
        <v>11.34705</v>
      </c>
      <c r="F538" s="28">
        <v>42.904289999999996</v>
      </c>
    </row>
    <row r="539" spans="1:6" ht="12.75">
      <c r="A539" s="30" t="s">
        <v>0</v>
      </c>
      <c r="B539" s="30">
        <v>6</v>
      </c>
      <c r="C539" s="5">
        <v>1985</v>
      </c>
      <c r="D539" s="5">
        <v>7</v>
      </c>
      <c r="E539" s="28">
        <v>3.383625</v>
      </c>
      <c r="F539" s="28">
        <v>12.891289</v>
      </c>
    </row>
    <row r="540" spans="1:6" ht="12.75">
      <c r="A540" s="30" t="s">
        <v>0</v>
      </c>
      <c r="B540" s="30">
        <v>6</v>
      </c>
      <c r="C540" s="5">
        <v>1985</v>
      </c>
      <c r="D540" s="5">
        <v>8</v>
      </c>
      <c r="E540" s="28">
        <v>1.660866</v>
      </c>
      <c r="F540" s="28">
        <v>6.46</v>
      </c>
    </row>
    <row r="541" spans="1:6" ht="12.75">
      <c r="A541" s="30" t="s">
        <v>0</v>
      </c>
      <c r="B541" s="30">
        <v>6</v>
      </c>
      <c r="C541" s="5">
        <v>1985</v>
      </c>
      <c r="D541" s="5">
        <v>9</v>
      </c>
      <c r="E541" s="28">
        <v>1.501225</v>
      </c>
      <c r="F541" s="28">
        <v>5.829417</v>
      </c>
    </row>
    <row r="542" spans="1:6" ht="12.75">
      <c r="A542" s="30" t="s">
        <v>0</v>
      </c>
      <c r="B542" s="30">
        <v>6</v>
      </c>
      <c r="C542" s="5">
        <v>1985</v>
      </c>
      <c r="D542" s="5">
        <v>10</v>
      </c>
      <c r="E542" s="28">
        <v>1.209551</v>
      </c>
      <c r="F542" s="28">
        <v>4.690469</v>
      </c>
    </row>
    <row r="543" spans="1:6" ht="12.75">
      <c r="A543" s="30" t="s">
        <v>0</v>
      </c>
      <c r="B543" s="30">
        <v>6</v>
      </c>
      <c r="C543" s="5">
        <v>1985</v>
      </c>
      <c r="D543" s="5">
        <v>11</v>
      </c>
      <c r="E543" s="28">
        <v>1.229316</v>
      </c>
      <c r="F543" s="28">
        <v>7.369263</v>
      </c>
    </row>
    <row r="544" spans="1:6" ht="12.75">
      <c r="A544" s="30" t="s">
        <v>0</v>
      </c>
      <c r="B544" s="30">
        <v>6</v>
      </c>
      <c r="C544" s="5">
        <v>1985</v>
      </c>
      <c r="D544" s="5">
        <v>12</v>
      </c>
      <c r="E544" s="28">
        <v>2.52048</v>
      </c>
      <c r="F544" s="28">
        <v>14.241423999999999</v>
      </c>
    </row>
    <row r="545" spans="1:6" ht="12.75">
      <c r="A545" s="30" t="s">
        <v>0</v>
      </c>
      <c r="B545" s="30">
        <v>6</v>
      </c>
      <c r="C545" s="5">
        <v>1986</v>
      </c>
      <c r="D545" s="5">
        <v>1</v>
      </c>
      <c r="E545" s="28">
        <v>5.585458</v>
      </c>
      <c r="F545" s="28">
        <v>36.336366</v>
      </c>
    </row>
    <row r="546" spans="1:6" ht="12.75">
      <c r="A546" s="30" t="s">
        <v>0</v>
      </c>
      <c r="B546" s="30">
        <v>6</v>
      </c>
      <c r="C546" s="5">
        <v>1986</v>
      </c>
      <c r="D546" s="5">
        <v>2</v>
      </c>
      <c r="E546" s="28">
        <v>8.433464</v>
      </c>
      <c r="F546" s="28">
        <v>43.16</v>
      </c>
    </row>
    <row r="547" spans="1:6" ht="12.75">
      <c r="A547" s="30" t="s">
        <v>0</v>
      </c>
      <c r="B547" s="30">
        <v>6</v>
      </c>
      <c r="C547" s="5">
        <v>1986</v>
      </c>
      <c r="D547" s="5">
        <v>3</v>
      </c>
      <c r="E547" s="28">
        <v>19.559895</v>
      </c>
      <c r="F547" s="28">
        <v>75.55</v>
      </c>
    </row>
    <row r="548" spans="1:6" ht="12.75">
      <c r="A548" s="30" t="s">
        <v>0</v>
      </c>
      <c r="B548" s="30">
        <v>6</v>
      </c>
      <c r="C548" s="5">
        <v>1986</v>
      </c>
      <c r="D548" s="5">
        <v>4</v>
      </c>
      <c r="E548" s="28">
        <v>9.871812</v>
      </c>
      <c r="F548" s="28">
        <v>37.136286</v>
      </c>
    </row>
    <row r="549" spans="1:6" ht="12.75">
      <c r="A549" s="30" t="s">
        <v>0</v>
      </c>
      <c r="B549" s="30">
        <v>6</v>
      </c>
      <c r="C549" s="5">
        <v>1986</v>
      </c>
      <c r="D549" s="5">
        <v>5</v>
      </c>
      <c r="E549" s="28">
        <v>12.019671</v>
      </c>
      <c r="F549" s="28">
        <v>48.33</v>
      </c>
    </row>
    <row r="550" spans="1:6" ht="12.75">
      <c r="A550" s="30" t="s">
        <v>0</v>
      </c>
      <c r="B550" s="30">
        <v>6</v>
      </c>
      <c r="C550" s="5">
        <v>1986</v>
      </c>
      <c r="D550" s="5">
        <v>6</v>
      </c>
      <c r="E550" s="28">
        <v>3.838824</v>
      </c>
      <c r="F550" s="28">
        <v>15.72</v>
      </c>
    </row>
    <row r="551" spans="1:6" ht="12.75">
      <c r="A551" s="30" t="s">
        <v>0</v>
      </c>
      <c r="B551" s="30">
        <v>6</v>
      </c>
      <c r="C551" s="5">
        <v>1986</v>
      </c>
      <c r="D551" s="5">
        <v>7</v>
      </c>
      <c r="E551" s="28">
        <v>1.520766</v>
      </c>
      <c r="F551" s="28">
        <v>6.03</v>
      </c>
    </row>
    <row r="552" spans="1:6" ht="12.75">
      <c r="A552" s="30" t="s">
        <v>0</v>
      </c>
      <c r="B552" s="30">
        <v>6</v>
      </c>
      <c r="C552" s="5">
        <v>1986</v>
      </c>
      <c r="D552" s="5">
        <v>8</v>
      </c>
      <c r="E552" s="28">
        <v>2.139852</v>
      </c>
      <c r="F552" s="28">
        <v>8.580858000000001</v>
      </c>
    </row>
    <row r="553" spans="1:6" ht="12.75">
      <c r="A553" s="30" t="s">
        <v>0</v>
      </c>
      <c r="B553" s="30">
        <v>6</v>
      </c>
      <c r="C553" s="5">
        <v>1986</v>
      </c>
      <c r="D553" s="5">
        <v>9</v>
      </c>
      <c r="E553" s="28">
        <v>1.991126</v>
      </c>
      <c r="F553" s="28">
        <v>9.769023</v>
      </c>
    </row>
    <row r="554" spans="1:6" ht="12.75">
      <c r="A554" s="30" t="s">
        <v>0</v>
      </c>
      <c r="B554" s="30">
        <v>6</v>
      </c>
      <c r="C554" s="5">
        <v>1986</v>
      </c>
      <c r="D554" s="5">
        <v>10</v>
      </c>
      <c r="E554" s="28">
        <v>2.20984</v>
      </c>
      <c r="F554" s="28">
        <v>9.2</v>
      </c>
    </row>
    <row r="555" spans="1:6" ht="12.75">
      <c r="A555" s="30" t="s">
        <v>0</v>
      </c>
      <c r="B555" s="30">
        <v>6</v>
      </c>
      <c r="C555" s="5">
        <v>1986</v>
      </c>
      <c r="D555" s="5">
        <v>11</v>
      </c>
      <c r="E555" s="28">
        <v>4.227822</v>
      </c>
      <c r="F555" s="28">
        <v>15.928406999999998</v>
      </c>
    </row>
    <row r="556" spans="1:6" ht="12.75">
      <c r="A556" s="30" t="s">
        <v>0</v>
      </c>
      <c r="B556" s="30">
        <v>6</v>
      </c>
      <c r="C556" s="5">
        <v>1986</v>
      </c>
      <c r="D556" s="5">
        <v>12</v>
      </c>
      <c r="E556" s="28">
        <v>3.628944</v>
      </c>
      <c r="F556" s="28">
        <v>19.141914</v>
      </c>
    </row>
    <row r="557" spans="1:6" ht="12.75">
      <c r="A557" s="30" t="s">
        <v>0</v>
      </c>
      <c r="B557" s="30">
        <v>6</v>
      </c>
      <c r="C557" s="5">
        <v>1987</v>
      </c>
      <c r="D557" s="5">
        <v>1</v>
      </c>
      <c r="E557" s="28">
        <v>6.10064</v>
      </c>
      <c r="F557" s="28">
        <v>29.125824</v>
      </c>
    </row>
    <row r="558" spans="1:6" ht="12.75">
      <c r="A558" s="30" t="s">
        <v>0</v>
      </c>
      <c r="B558" s="30">
        <v>6</v>
      </c>
      <c r="C558" s="5">
        <v>1987</v>
      </c>
      <c r="D558" s="5">
        <v>2</v>
      </c>
      <c r="E558" s="28">
        <v>8.518128</v>
      </c>
      <c r="F558" s="28">
        <v>41.27</v>
      </c>
    </row>
    <row r="559" spans="1:6" ht="12.75">
      <c r="A559" s="30" t="s">
        <v>0</v>
      </c>
      <c r="B559" s="30">
        <v>6</v>
      </c>
      <c r="C559" s="5">
        <v>1987</v>
      </c>
      <c r="D559" s="5">
        <v>3</v>
      </c>
      <c r="E559" s="28">
        <v>10.717958</v>
      </c>
      <c r="F559" s="28">
        <v>49.03</v>
      </c>
    </row>
    <row r="560" spans="1:6" ht="12.75">
      <c r="A560" s="30" t="s">
        <v>0</v>
      </c>
      <c r="B560" s="30">
        <v>6</v>
      </c>
      <c r="C560" s="5">
        <v>1987</v>
      </c>
      <c r="D560" s="5">
        <v>4</v>
      </c>
      <c r="E560" s="28">
        <v>11.708256</v>
      </c>
      <c r="F560" s="28">
        <v>49.78</v>
      </c>
    </row>
    <row r="561" spans="1:6" ht="12.75">
      <c r="A561" s="30" t="s">
        <v>0</v>
      </c>
      <c r="B561" s="30">
        <v>6</v>
      </c>
      <c r="C561" s="5">
        <v>1987</v>
      </c>
      <c r="D561" s="5">
        <v>5</v>
      </c>
      <c r="E561" s="28">
        <v>5.317732</v>
      </c>
      <c r="F561" s="28">
        <v>21.22</v>
      </c>
    </row>
    <row r="562" spans="1:6" ht="12.75">
      <c r="A562" s="30" t="s">
        <v>0</v>
      </c>
      <c r="B562" s="30">
        <v>6</v>
      </c>
      <c r="C562" s="5">
        <v>1987</v>
      </c>
      <c r="D562" s="5">
        <v>6</v>
      </c>
      <c r="E562" s="28">
        <v>3.03789</v>
      </c>
      <c r="F562" s="28">
        <v>13.1</v>
      </c>
    </row>
    <row r="563" spans="1:6" ht="12.75">
      <c r="A563" s="30" t="s">
        <v>0</v>
      </c>
      <c r="B563" s="30">
        <v>6</v>
      </c>
      <c r="C563" s="5">
        <v>1987</v>
      </c>
      <c r="D563" s="5">
        <v>7</v>
      </c>
      <c r="E563" s="28">
        <v>3.30633</v>
      </c>
      <c r="F563" s="28">
        <v>15.30153</v>
      </c>
    </row>
    <row r="564" spans="1:6" ht="12.75">
      <c r="A564" s="30" t="s">
        <v>0</v>
      </c>
      <c r="B564" s="30">
        <v>6</v>
      </c>
      <c r="C564" s="5">
        <v>1987</v>
      </c>
      <c r="D564" s="5">
        <v>8</v>
      </c>
      <c r="E564" s="28">
        <v>2.46492</v>
      </c>
      <c r="F564" s="28">
        <v>10.018998</v>
      </c>
    </row>
    <row r="565" spans="1:6" ht="12.75">
      <c r="A565" s="30" t="s">
        <v>0</v>
      </c>
      <c r="B565" s="30">
        <v>6</v>
      </c>
      <c r="C565" s="5">
        <v>1987</v>
      </c>
      <c r="D565" s="5">
        <v>9</v>
      </c>
      <c r="E565" s="28">
        <v>2.00872</v>
      </c>
      <c r="F565" s="28">
        <v>8.440844</v>
      </c>
    </row>
    <row r="566" spans="1:6" ht="12.75">
      <c r="A566" s="30" t="s">
        <v>0</v>
      </c>
      <c r="B566" s="30">
        <v>6</v>
      </c>
      <c r="C566" s="5">
        <v>1987</v>
      </c>
      <c r="D566" s="5">
        <v>10</v>
      </c>
      <c r="E566" s="28">
        <v>14.078853</v>
      </c>
      <c r="F566" s="28">
        <v>59.124087</v>
      </c>
    </row>
    <row r="567" spans="1:6" ht="12.75">
      <c r="A567" s="30" t="s">
        <v>0</v>
      </c>
      <c r="B567" s="30">
        <v>6</v>
      </c>
      <c r="C567" s="5">
        <v>1987</v>
      </c>
      <c r="D567" s="5">
        <v>11</v>
      </c>
      <c r="E567" s="28">
        <v>8.786144</v>
      </c>
      <c r="F567" s="28">
        <v>41.675832</v>
      </c>
    </row>
    <row r="568" spans="1:6" ht="12.75">
      <c r="A568" s="30" t="s">
        <v>0</v>
      </c>
      <c r="B568" s="30">
        <v>6</v>
      </c>
      <c r="C568" s="5">
        <v>1987</v>
      </c>
      <c r="D568" s="5">
        <v>12</v>
      </c>
      <c r="E568" s="28">
        <v>26.42254</v>
      </c>
      <c r="F568" s="28">
        <v>112.13878499999998</v>
      </c>
    </row>
    <row r="569" spans="1:6" ht="12.75">
      <c r="A569" s="30" t="s">
        <v>0</v>
      </c>
      <c r="B569" s="30">
        <v>6</v>
      </c>
      <c r="C569" s="5">
        <v>1988</v>
      </c>
      <c r="D569" s="5">
        <v>1</v>
      </c>
      <c r="E569" s="28">
        <v>15.61545</v>
      </c>
      <c r="F569" s="28">
        <v>80.70807</v>
      </c>
    </row>
    <row r="570" spans="1:6" ht="12.75">
      <c r="A570" s="30" t="s">
        <v>0</v>
      </c>
      <c r="B570" s="30">
        <v>6</v>
      </c>
      <c r="C570" s="5">
        <v>1988</v>
      </c>
      <c r="D570" s="5">
        <v>2</v>
      </c>
      <c r="E570" s="28">
        <v>17.38932</v>
      </c>
      <c r="F570" s="28">
        <v>81.64816400000001</v>
      </c>
    </row>
    <row r="571" spans="1:6" ht="12.75">
      <c r="A571" s="30" t="s">
        <v>0</v>
      </c>
      <c r="B571" s="30">
        <v>6</v>
      </c>
      <c r="C571" s="5">
        <v>1988</v>
      </c>
      <c r="D571" s="5">
        <v>3</v>
      </c>
      <c r="E571" s="28">
        <v>11.758428</v>
      </c>
      <c r="F571" s="28">
        <v>45.530892</v>
      </c>
    </row>
    <row r="572" spans="1:6" ht="12.75">
      <c r="A572" s="30" t="s">
        <v>0</v>
      </c>
      <c r="B572" s="30">
        <v>6</v>
      </c>
      <c r="C572" s="5">
        <v>1988</v>
      </c>
      <c r="D572" s="5">
        <v>4</v>
      </c>
      <c r="E572" s="28">
        <v>21.531588</v>
      </c>
      <c r="F572" s="28">
        <v>91.78917799999999</v>
      </c>
    </row>
    <row r="573" spans="1:6" ht="12.75">
      <c r="A573" s="30" t="s">
        <v>0</v>
      </c>
      <c r="B573" s="30">
        <v>6</v>
      </c>
      <c r="C573" s="5">
        <v>1988</v>
      </c>
      <c r="D573" s="5">
        <v>5</v>
      </c>
      <c r="E573" s="28">
        <v>17.487934</v>
      </c>
      <c r="F573" s="28">
        <v>61.97</v>
      </c>
    </row>
    <row r="574" spans="1:6" ht="12.75">
      <c r="A574" s="30" t="s">
        <v>0</v>
      </c>
      <c r="B574" s="30">
        <v>6</v>
      </c>
      <c r="C574" s="5">
        <v>1988</v>
      </c>
      <c r="D574" s="5">
        <v>6</v>
      </c>
      <c r="E574" s="28">
        <v>8.310825</v>
      </c>
      <c r="F574" s="28">
        <v>32.246775</v>
      </c>
    </row>
    <row r="575" spans="1:6" ht="12.75">
      <c r="A575" s="30" t="s">
        <v>0</v>
      </c>
      <c r="B575" s="30">
        <v>6</v>
      </c>
      <c r="C575" s="5">
        <v>1988</v>
      </c>
      <c r="D575" s="5">
        <v>7</v>
      </c>
      <c r="E575" s="28">
        <v>6.228063</v>
      </c>
      <c r="F575" s="28">
        <v>22.592259</v>
      </c>
    </row>
    <row r="576" spans="1:6" ht="12.75">
      <c r="A576" s="30" t="s">
        <v>0</v>
      </c>
      <c r="B576" s="30">
        <v>6</v>
      </c>
      <c r="C576" s="5">
        <v>1988</v>
      </c>
      <c r="D576" s="5">
        <v>8</v>
      </c>
      <c r="E576" s="28">
        <v>4.530672</v>
      </c>
      <c r="F576" s="28">
        <v>17.518248</v>
      </c>
    </row>
    <row r="577" spans="1:6" ht="12.75">
      <c r="A577" s="30" t="s">
        <v>0</v>
      </c>
      <c r="B577" s="30">
        <v>6</v>
      </c>
      <c r="C577" s="5">
        <v>1988</v>
      </c>
      <c r="D577" s="5">
        <v>9</v>
      </c>
      <c r="E577" s="28">
        <v>2.183526</v>
      </c>
      <c r="F577" s="28">
        <v>8.459154</v>
      </c>
    </row>
    <row r="578" spans="1:6" ht="12.75">
      <c r="A578" s="30" t="s">
        <v>0</v>
      </c>
      <c r="B578" s="30">
        <v>6</v>
      </c>
      <c r="C578" s="5">
        <v>1988</v>
      </c>
      <c r="D578" s="5">
        <v>10</v>
      </c>
      <c r="E578" s="28">
        <v>2.104801</v>
      </c>
      <c r="F578" s="28">
        <v>8.929107000000002</v>
      </c>
    </row>
    <row r="579" spans="1:6" ht="12.75">
      <c r="A579" s="30" t="s">
        <v>0</v>
      </c>
      <c r="B579" s="30">
        <v>6</v>
      </c>
      <c r="C579" s="5">
        <v>1988</v>
      </c>
      <c r="D579" s="5">
        <v>11</v>
      </c>
      <c r="E579" s="28">
        <v>2.605732</v>
      </c>
      <c r="F579" s="28">
        <v>11.29</v>
      </c>
    </row>
    <row r="580" spans="1:6" ht="12.75">
      <c r="A580" s="30" t="s">
        <v>0</v>
      </c>
      <c r="B580" s="30">
        <v>6</v>
      </c>
      <c r="C580" s="5">
        <v>1988</v>
      </c>
      <c r="D580" s="5">
        <v>12</v>
      </c>
      <c r="E580" s="28">
        <v>3.137706</v>
      </c>
      <c r="F580" s="28">
        <v>12.87</v>
      </c>
    </row>
    <row r="581" spans="1:6" ht="12.75">
      <c r="A581" s="30" t="s">
        <v>0</v>
      </c>
      <c r="B581" s="30">
        <v>6</v>
      </c>
      <c r="C581" s="5">
        <v>1989</v>
      </c>
      <c r="D581" s="5">
        <v>1</v>
      </c>
      <c r="E581" s="28">
        <v>2.88956</v>
      </c>
      <c r="F581" s="28">
        <v>11.6</v>
      </c>
    </row>
    <row r="582" spans="1:6" ht="12.75">
      <c r="A582" s="30" t="s">
        <v>0</v>
      </c>
      <c r="B582" s="30">
        <v>6</v>
      </c>
      <c r="C582" s="5">
        <v>1989</v>
      </c>
      <c r="D582" s="5">
        <v>2</v>
      </c>
      <c r="E582" s="28">
        <v>1.620032</v>
      </c>
      <c r="F582" s="28">
        <v>10.878912</v>
      </c>
    </row>
    <row r="583" spans="1:6" ht="12.75">
      <c r="A583" s="30" t="s">
        <v>0</v>
      </c>
      <c r="B583" s="30">
        <v>6</v>
      </c>
      <c r="C583" s="5">
        <v>1989</v>
      </c>
      <c r="D583" s="5">
        <v>3</v>
      </c>
      <c r="E583" s="28">
        <v>11.56176</v>
      </c>
      <c r="F583" s="28">
        <v>49.60496</v>
      </c>
    </row>
    <row r="584" spans="1:6" ht="12.75">
      <c r="A584" s="30" t="s">
        <v>0</v>
      </c>
      <c r="B584" s="30">
        <v>6</v>
      </c>
      <c r="C584" s="5">
        <v>1989</v>
      </c>
      <c r="D584" s="5">
        <v>4</v>
      </c>
      <c r="E584" s="28">
        <v>12.976278</v>
      </c>
      <c r="F584" s="28">
        <v>61.18</v>
      </c>
    </row>
    <row r="585" spans="1:6" ht="12.75">
      <c r="A585" s="30" t="s">
        <v>0</v>
      </c>
      <c r="B585" s="30">
        <v>6</v>
      </c>
      <c r="C585" s="5">
        <v>1989</v>
      </c>
      <c r="D585" s="5">
        <v>5</v>
      </c>
      <c r="E585" s="28">
        <v>9.017975</v>
      </c>
      <c r="F585" s="28">
        <v>40.75</v>
      </c>
    </row>
    <row r="586" spans="1:6" ht="12.75">
      <c r="A586" s="30" t="s">
        <v>0</v>
      </c>
      <c r="B586" s="30">
        <v>6</v>
      </c>
      <c r="C586" s="5">
        <v>1989</v>
      </c>
      <c r="D586" s="5">
        <v>6</v>
      </c>
      <c r="E586" s="28">
        <v>6.471828</v>
      </c>
      <c r="F586" s="28">
        <v>25.96</v>
      </c>
    </row>
    <row r="587" spans="1:6" ht="12.75">
      <c r="A587" s="30" t="s">
        <v>0</v>
      </c>
      <c r="B587" s="30">
        <v>6</v>
      </c>
      <c r="C587" s="5">
        <v>1989</v>
      </c>
      <c r="D587" s="5">
        <v>7</v>
      </c>
      <c r="E587" s="28">
        <v>1.625833</v>
      </c>
      <c r="F587" s="28">
        <v>6.71</v>
      </c>
    </row>
    <row r="588" spans="1:6" ht="12.75">
      <c r="A588" s="30" t="s">
        <v>0</v>
      </c>
      <c r="B588" s="30">
        <v>6</v>
      </c>
      <c r="C588" s="5">
        <v>1989</v>
      </c>
      <c r="D588" s="5">
        <v>8</v>
      </c>
      <c r="E588" s="28">
        <v>1.279005</v>
      </c>
      <c r="F588" s="28">
        <v>4.549545</v>
      </c>
    </row>
    <row r="589" spans="1:6" ht="12.75">
      <c r="A589" s="30" t="s">
        <v>0</v>
      </c>
      <c r="B589" s="30">
        <v>6</v>
      </c>
      <c r="C589" s="5">
        <v>1989</v>
      </c>
      <c r="D589" s="5">
        <v>9</v>
      </c>
      <c r="E589" s="28">
        <v>0.695826</v>
      </c>
      <c r="F589" s="28">
        <v>2.609739</v>
      </c>
    </row>
    <row r="590" spans="1:6" ht="12.75">
      <c r="A590" s="30" t="s">
        <v>0</v>
      </c>
      <c r="B590" s="30">
        <v>6</v>
      </c>
      <c r="C590" s="5">
        <v>1989</v>
      </c>
      <c r="D590" s="5">
        <v>10</v>
      </c>
      <c r="E590" s="28">
        <v>1.558596</v>
      </c>
      <c r="F590" s="28">
        <v>6.18</v>
      </c>
    </row>
    <row r="591" spans="1:6" ht="12.75">
      <c r="A591" s="30" t="s">
        <v>0</v>
      </c>
      <c r="B591" s="30">
        <v>6</v>
      </c>
      <c r="C591" s="5">
        <v>1989</v>
      </c>
      <c r="D591" s="5">
        <v>11</v>
      </c>
      <c r="E591" s="28">
        <v>8.745525</v>
      </c>
      <c r="F591" s="28">
        <v>41.35</v>
      </c>
    </row>
    <row r="592" spans="1:6" ht="12.75">
      <c r="A592" s="30" t="s">
        <v>0</v>
      </c>
      <c r="B592" s="30">
        <v>6</v>
      </c>
      <c r="C592" s="5">
        <v>1989</v>
      </c>
      <c r="D592" s="5">
        <v>12</v>
      </c>
      <c r="E592" s="28">
        <v>34.64</v>
      </c>
      <c r="F592" s="28">
        <v>138.56</v>
      </c>
    </row>
    <row r="593" spans="1:6" ht="12.75">
      <c r="A593" s="30" t="s">
        <v>0</v>
      </c>
      <c r="B593" s="30">
        <v>6</v>
      </c>
      <c r="C593" s="5">
        <v>1990</v>
      </c>
      <c r="D593" s="5">
        <v>1</v>
      </c>
      <c r="E593" s="28">
        <v>9.675204</v>
      </c>
      <c r="F593" s="28">
        <v>39.623962000000006</v>
      </c>
    </row>
    <row r="594" spans="1:6" ht="12.75">
      <c r="A594" s="30" t="s">
        <v>0</v>
      </c>
      <c r="B594" s="30">
        <v>6</v>
      </c>
      <c r="C594" s="5">
        <v>1990</v>
      </c>
      <c r="D594" s="5">
        <v>2</v>
      </c>
      <c r="E594" s="28">
        <v>10.195984</v>
      </c>
      <c r="F594" s="28">
        <v>42.075792</v>
      </c>
    </row>
    <row r="595" spans="1:6" ht="12.75">
      <c r="A595" s="30" t="s">
        <v>0</v>
      </c>
      <c r="B595" s="30">
        <v>6</v>
      </c>
      <c r="C595" s="5">
        <v>1990</v>
      </c>
      <c r="D595" s="5">
        <v>3</v>
      </c>
      <c r="E595" s="28">
        <v>5.890476</v>
      </c>
      <c r="F595" s="28">
        <v>19.858014</v>
      </c>
    </row>
    <row r="596" spans="1:6" ht="12.75">
      <c r="A596" s="30" t="s">
        <v>0</v>
      </c>
      <c r="B596" s="30">
        <v>6</v>
      </c>
      <c r="C596" s="5">
        <v>1990</v>
      </c>
      <c r="D596" s="5">
        <v>4</v>
      </c>
      <c r="E596" s="28">
        <v>10.61412</v>
      </c>
      <c r="F596" s="28">
        <v>37.4</v>
      </c>
    </row>
    <row r="597" spans="1:6" ht="12.75">
      <c r="A597" s="30" t="s">
        <v>0</v>
      </c>
      <c r="B597" s="30">
        <v>6</v>
      </c>
      <c r="C597" s="5">
        <v>1990</v>
      </c>
      <c r="D597" s="5">
        <v>5</v>
      </c>
      <c r="E597" s="28">
        <v>7.073326</v>
      </c>
      <c r="F597" s="28">
        <v>28.732872999999998</v>
      </c>
    </row>
    <row r="598" spans="1:6" ht="12.75">
      <c r="A598" s="30" t="s">
        <v>0</v>
      </c>
      <c r="B598" s="30">
        <v>6</v>
      </c>
      <c r="C598" s="5">
        <v>1990</v>
      </c>
      <c r="D598" s="5">
        <v>6</v>
      </c>
      <c r="E598" s="28">
        <v>2.561112</v>
      </c>
      <c r="F598" s="28">
        <v>10.018998</v>
      </c>
    </row>
    <row r="599" spans="1:6" ht="12.75">
      <c r="A599" s="30" t="s">
        <v>0</v>
      </c>
      <c r="B599" s="30">
        <v>6</v>
      </c>
      <c r="C599" s="5">
        <v>1990</v>
      </c>
      <c r="D599" s="5">
        <v>7</v>
      </c>
      <c r="E599" s="28">
        <v>1.099912</v>
      </c>
      <c r="F599" s="28">
        <v>4.31</v>
      </c>
    </row>
    <row r="600" spans="1:6" ht="12.75">
      <c r="A600" s="30" t="s">
        <v>0</v>
      </c>
      <c r="B600" s="30">
        <v>6</v>
      </c>
      <c r="C600" s="5">
        <v>1990</v>
      </c>
      <c r="D600" s="5">
        <v>8</v>
      </c>
      <c r="E600" s="28">
        <v>0.998165</v>
      </c>
      <c r="F600" s="28">
        <v>3.9503950000000003</v>
      </c>
    </row>
    <row r="601" spans="1:6" ht="12.75">
      <c r="A601" s="30" t="s">
        <v>0</v>
      </c>
      <c r="B601" s="30">
        <v>6</v>
      </c>
      <c r="C601" s="5">
        <v>1990</v>
      </c>
      <c r="D601" s="5">
        <v>9</v>
      </c>
      <c r="E601" s="28">
        <v>0.532131</v>
      </c>
      <c r="F601" s="28">
        <v>2.67</v>
      </c>
    </row>
    <row r="602" spans="1:6" ht="12.75">
      <c r="A602" s="30" t="s">
        <v>0</v>
      </c>
      <c r="B602" s="30">
        <v>6</v>
      </c>
      <c r="C602" s="5">
        <v>1990</v>
      </c>
      <c r="D602" s="5">
        <v>10</v>
      </c>
      <c r="E602" s="28">
        <v>3.181632</v>
      </c>
      <c r="F602" s="28">
        <v>18.161816</v>
      </c>
    </row>
    <row r="603" spans="1:6" ht="12.75">
      <c r="A603" s="30" t="s">
        <v>0</v>
      </c>
      <c r="B603" s="30">
        <v>6</v>
      </c>
      <c r="C603" s="5">
        <v>1990</v>
      </c>
      <c r="D603" s="5">
        <v>11</v>
      </c>
      <c r="E603" s="28">
        <v>6.382466</v>
      </c>
      <c r="F603" s="28">
        <v>35.03</v>
      </c>
    </row>
    <row r="604" spans="1:6" ht="12.75">
      <c r="A604" s="30" t="s">
        <v>0</v>
      </c>
      <c r="B604" s="30">
        <v>6</v>
      </c>
      <c r="C604" s="5">
        <v>1990</v>
      </c>
      <c r="D604" s="5">
        <v>12</v>
      </c>
      <c r="E604" s="28">
        <v>10.197252</v>
      </c>
      <c r="F604" s="28">
        <v>42.115788</v>
      </c>
    </row>
    <row r="605" spans="1:6" ht="12.75">
      <c r="A605" s="30" t="s">
        <v>0</v>
      </c>
      <c r="B605" s="30">
        <v>6</v>
      </c>
      <c r="C605" s="5">
        <v>1991</v>
      </c>
      <c r="D605" s="5">
        <v>1</v>
      </c>
      <c r="E605" s="28">
        <v>17.476816</v>
      </c>
      <c r="F605" s="28">
        <v>76.72</v>
      </c>
    </row>
    <row r="606" spans="1:6" ht="12.75">
      <c r="A606" s="30" t="s">
        <v>0</v>
      </c>
      <c r="B606" s="30">
        <v>6</v>
      </c>
      <c r="C606" s="5">
        <v>1991</v>
      </c>
      <c r="D606" s="5">
        <v>2</v>
      </c>
      <c r="E606" s="28">
        <v>3.292734</v>
      </c>
      <c r="F606" s="28">
        <v>17.578242</v>
      </c>
    </row>
    <row r="607" spans="1:6" ht="12.75">
      <c r="A607" s="30" t="s">
        <v>0</v>
      </c>
      <c r="B607" s="30">
        <v>6</v>
      </c>
      <c r="C607" s="5">
        <v>1991</v>
      </c>
      <c r="D607" s="5">
        <v>3</v>
      </c>
      <c r="E607" s="28">
        <v>25.258281</v>
      </c>
      <c r="F607" s="28">
        <v>113.91860700000001</v>
      </c>
    </row>
    <row r="608" spans="1:6" ht="12.75">
      <c r="A608" s="30" t="s">
        <v>0</v>
      </c>
      <c r="B608" s="30">
        <v>6</v>
      </c>
      <c r="C608" s="5">
        <v>1991</v>
      </c>
      <c r="D608" s="5">
        <v>4</v>
      </c>
      <c r="E608" s="28">
        <v>13.758712</v>
      </c>
      <c r="F608" s="28">
        <v>59.515951</v>
      </c>
    </row>
    <row r="609" spans="1:6" ht="12.75">
      <c r="A609" s="30" t="s">
        <v>0</v>
      </c>
      <c r="B609" s="30">
        <v>6</v>
      </c>
      <c r="C609" s="5">
        <v>1991</v>
      </c>
      <c r="D609" s="5">
        <v>5</v>
      </c>
      <c r="E609" s="28">
        <v>17.729512</v>
      </c>
      <c r="F609" s="28">
        <v>65.86</v>
      </c>
    </row>
    <row r="610" spans="1:6" ht="12.75">
      <c r="A610" s="30" t="s">
        <v>0</v>
      </c>
      <c r="B610" s="30">
        <v>6</v>
      </c>
      <c r="C610" s="5">
        <v>1991</v>
      </c>
      <c r="D610" s="5">
        <v>6</v>
      </c>
      <c r="E610" s="28">
        <v>5.068192</v>
      </c>
      <c r="F610" s="28">
        <v>20.08</v>
      </c>
    </row>
    <row r="611" spans="1:6" ht="12.75">
      <c r="A611" s="30" t="s">
        <v>0</v>
      </c>
      <c r="B611" s="30">
        <v>6</v>
      </c>
      <c r="C611" s="5">
        <v>1991</v>
      </c>
      <c r="D611" s="5">
        <v>7</v>
      </c>
      <c r="E611" s="28">
        <v>2.28384</v>
      </c>
      <c r="F611" s="28">
        <v>9.15</v>
      </c>
    </row>
    <row r="612" spans="1:6" ht="12.75">
      <c r="A612" s="30" t="s">
        <v>0</v>
      </c>
      <c r="B612" s="30">
        <v>6</v>
      </c>
      <c r="C612" s="5">
        <v>1991</v>
      </c>
      <c r="D612" s="5">
        <v>8</v>
      </c>
      <c r="E612" s="28">
        <v>2.193696</v>
      </c>
      <c r="F612" s="28">
        <v>8.640863999999999</v>
      </c>
    </row>
    <row r="613" spans="1:6" ht="12.75">
      <c r="A613" s="30" t="s">
        <v>0</v>
      </c>
      <c r="B613" s="30">
        <v>6</v>
      </c>
      <c r="C613" s="5">
        <v>1991</v>
      </c>
      <c r="D613" s="5">
        <v>9</v>
      </c>
      <c r="E613" s="28">
        <v>1.784136</v>
      </c>
      <c r="F613" s="28">
        <v>9.48</v>
      </c>
    </row>
    <row r="614" spans="1:6" ht="12.75">
      <c r="A614" s="30" t="s">
        <v>0</v>
      </c>
      <c r="B614" s="30">
        <v>6</v>
      </c>
      <c r="C614" s="5">
        <v>1991</v>
      </c>
      <c r="D614" s="5">
        <v>10</v>
      </c>
      <c r="E614" s="28">
        <v>3.787564</v>
      </c>
      <c r="F614" s="28">
        <v>14.59</v>
      </c>
    </row>
    <row r="615" spans="1:6" ht="12.75">
      <c r="A615" s="30" t="s">
        <v>0</v>
      </c>
      <c r="B615" s="30">
        <v>6</v>
      </c>
      <c r="C615" s="5">
        <v>1991</v>
      </c>
      <c r="D615" s="5">
        <v>11</v>
      </c>
      <c r="E615" s="28">
        <v>6.36363</v>
      </c>
      <c r="F615" s="28">
        <v>36.26</v>
      </c>
    </row>
    <row r="616" spans="1:6" ht="12.75">
      <c r="A616" s="30" t="s">
        <v>0</v>
      </c>
      <c r="B616" s="30">
        <v>6</v>
      </c>
      <c r="C616" s="5">
        <v>1991</v>
      </c>
      <c r="D616" s="5">
        <v>12</v>
      </c>
      <c r="E616" s="28">
        <v>7.167524</v>
      </c>
      <c r="F616" s="28">
        <v>28.127187</v>
      </c>
    </row>
    <row r="617" spans="1:6" ht="12.75">
      <c r="A617" s="30" t="s">
        <v>0</v>
      </c>
      <c r="B617" s="30">
        <v>6</v>
      </c>
      <c r="C617" s="5">
        <v>1992</v>
      </c>
      <c r="D617" s="5">
        <v>1</v>
      </c>
      <c r="E617" s="28">
        <v>4.490786</v>
      </c>
      <c r="F617" s="28">
        <v>18.58</v>
      </c>
    </row>
    <row r="618" spans="1:6" ht="12.75">
      <c r="A618" s="30" t="s">
        <v>0</v>
      </c>
      <c r="B618" s="30">
        <v>6</v>
      </c>
      <c r="C618" s="5">
        <v>1992</v>
      </c>
      <c r="D618" s="5">
        <v>2</v>
      </c>
      <c r="E618" s="28">
        <v>2.74295</v>
      </c>
      <c r="F618" s="28">
        <v>11.89881</v>
      </c>
    </row>
    <row r="619" spans="1:6" ht="12.75">
      <c r="A619" s="30" t="s">
        <v>0</v>
      </c>
      <c r="B619" s="30">
        <v>6</v>
      </c>
      <c r="C619" s="5">
        <v>1992</v>
      </c>
      <c r="D619" s="5">
        <v>3</v>
      </c>
      <c r="E619" s="28">
        <v>2.72543</v>
      </c>
      <c r="F619" s="28">
        <v>12.141214</v>
      </c>
    </row>
    <row r="620" spans="1:6" ht="12.75">
      <c r="A620" s="30" t="s">
        <v>0</v>
      </c>
      <c r="B620" s="30">
        <v>6</v>
      </c>
      <c r="C620" s="5">
        <v>1992</v>
      </c>
      <c r="D620" s="5">
        <v>4</v>
      </c>
      <c r="E620" s="28">
        <v>23.292222</v>
      </c>
      <c r="F620" s="28">
        <v>90.200979</v>
      </c>
    </row>
    <row r="621" spans="1:6" ht="12.75">
      <c r="A621" s="30" t="s">
        <v>0</v>
      </c>
      <c r="B621" s="30">
        <v>6</v>
      </c>
      <c r="C621" s="5">
        <v>1992</v>
      </c>
      <c r="D621" s="5">
        <v>5</v>
      </c>
      <c r="E621" s="28">
        <v>12.680064</v>
      </c>
      <c r="F621" s="28">
        <v>48.92</v>
      </c>
    </row>
    <row r="622" spans="1:6" ht="12.75">
      <c r="A622" s="30" t="s">
        <v>0</v>
      </c>
      <c r="B622" s="30">
        <v>6</v>
      </c>
      <c r="C622" s="5">
        <v>1992</v>
      </c>
      <c r="D622" s="5">
        <v>6</v>
      </c>
      <c r="E622" s="28">
        <v>8.094328</v>
      </c>
      <c r="F622" s="28">
        <v>31.176882</v>
      </c>
    </row>
    <row r="623" spans="1:6" ht="12.75">
      <c r="A623" s="30" t="s">
        <v>0</v>
      </c>
      <c r="B623" s="30">
        <v>6</v>
      </c>
      <c r="C623" s="5">
        <v>1992</v>
      </c>
      <c r="D623" s="5">
        <v>7</v>
      </c>
      <c r="E623" s="28">
        <v>3.969087</v>
      </c>
      <c r="F623" s="28">
        <v>15.87</v>
      </c>
    </row>
    <row r="624" spans="1:6" ht="12.75">
      <c r="A624" s="30" t="s">
        <v>0</v>
      </c>
      <c r="B624" s="30">
        <v>6</v>
      </c>
      <c r="C624" s="5">
        <v>1992</v>
      </c>
      <c r="D624" s="5">
        <v>8</v>
      </c>
      <c r="E624" s="28">
        <v>2.815296</v>
      </c>
      <c r="F624" s="28">
        <v>13.64</v>
      </c>
    </row>
    <row r="625" spans="1:6" ht="12.75">
      <c r="A625" s="30" t="s">
        <v>0</v>
      </c>
      <c r="B625" s="30">
        <v>6</v>
      </c>
      <c r="C625" s="5">
        <v>1992</v>
      </c>
      <c r="D625" s="5">
        <v>9</v>
      </c>
      <c r="E625" s="28">
        <v>3.103384</v>
      </c>
      <c r="F625" s="28">
        <v>12.921292000000001</v>
      </c>
    </row>
    <row r="626" spans="1:6" ht="12.75">
      <c r="A626" s="30" t="s">
        <v>0</v>
      </c>
      <c r="B626" s="30">
        <v>6</v>
      </c>
      <c r="C626" s="5">
        <v>1992</v>
      </c>
      <c r="D626" s="5">
        <v>10</v>
      </c>
      <c r="E626" s="28">
        <v>4.92919</v>
      </c>
      <c r="F626" s="28">
        <v>23.447655</v>
      </c>
    </row>
    <row r="627" spans="1:6" ht="12.75">
      <c r="A627" s="30" t="s">
        <v>0</v>
      </c>
      <c r="B627" s="30">
        <v>6</v>
      </c>
      <c r="C627" s="5">
        <v>1992</v>
      </c>
      <c r="D627" s="5">
        <v>11</v>
      </c>
      <c r="E627" s="28">
        <v>6.168085</v>
      </c>
      <c r="F627" s="28">
        <v>30.31</v>
      </c>
    </row>
    <row r="628" spans="1:6" ht="12.75">
      <c r="A628" s="30" t="s">
        <v>0</v>
      </c>
      <c r="B628" s="30">
        <v>6</v>
      </c>
      <c r="C628" s="5">
        <v>1992</v>
      </c>
      <c r="D628" s="5">
        <v>12</v>
      </c>
      <c r="E628" s="28">
        <v>12.355984</v>
      </c>
      <c r="F628" s="28">
        <v>69.26</v>
      </c>
    </row>
    <row r="629" spans="1:6" ht="12.75">
      <c r="A629" s="30" t="s">
        <v>0</v>
      </c>
      <c r="B629" s="30">
        <v>6</v>
      </c>
      <c r="C629" s="5">
        <v>1993</v>
      </c>
      <c r="D629" s="5">
        <v>1</v>
      </c>
      <c r="E629" s="28">
        <v>7.58862</v>
      </c>
      <c r="F629" s="28">
        <v>29.89701</v>
      </c>
    </row>
    <row r="630" spans="1:6" ht="12.75">
      <c r="A630" s="30" t="s">
        <v>0</v>
      </c>
      <c r="B630" s="30">
        <v>6</v>
      </c>
      <c r="C630" s="5">
        <v>1993</v>
      </c>
      <c r="D630" s="5">
        <v>2</v>
      </c>
      <c r="E630" s="28">
        <v>3.314664</v>
      </c>
      <c r="F630" s="28">
        <v>13.681367999999999</v>
      </c>
    </row>
    <row r="631" spans="1:6" ht="12.75">
      <c r="A631" s="30" t="s">
        <v>0</v>
      </c>
      <c r="B631" s="30">
        <v>6</v>
      </c>
      <c r="C631" s="5">
        <v>1993</v>
      </c>
      <c r="D631" s="5">
        <v>3</v>
      </c>
      <c r="E631" s="28">
        <v>12.287054</v>
      </c>
      <c r="F631" s="28">
        <v>46.79</v>
      </c>
    </row>
    <row r="632" spans="1:6" ht="12.75">
      <c r="A632" s="30" t="s">
        <v>0</v>
      </c>
      <c r="B632" s="30">
        <v>6</v>
      </c>
      <c r="C632" s="5">
        <v>1993</v>
      </c>
      <c r="D632" s="5">
        <v>4</v>
      </c>
      <c r="E632" s="28">
        <v>7.814664</v>
      </c>
      <c r="F632" s="28">
        <v>31.46</v>
      </c>
    </row>
    <row r="633" spans="1:6" ht="12.75">
      <c r="A633" s="30" t="s">
        <v>0</v>
      </c>
      <c r="B633" s="30">
        <v>6</v>
      </c>
      <c r="C633" s="5">
        <v>1993</v>
      </c>
      <c r="D633" s="5">
        <v>5</v>
      </c>
      <c r="E633" s="28">
        <v>17.899596</v>
      </c>
      <c r="F633" s="28">
        <v>69.54</v>
      </c>
    </row>
    <row r="634" spans="1:6" ht="12.75">
      <c r="A634" s="30" t="s">
        <v>0</v>
      </c>
      <c r="B634" s="30">
        <v>6</v>
      </c>
      <c r="C634" s="5">
        <v>1993</v>
      </c>
      <c r="D634" s="5">
        <v>6</v>
      </c>
      <c r="E634" s="28">
        <v>7.540953</v>
      </c>
      <c r="F634" s="28">
        <v>35.79</v>
      </c>
    </row>
    <row r="635" spans="1:6" ht="12.75">
      <c r="A635" s="30" t="s">
        <v>0</v>
      </c>
      <c r="B635" s="30">
        <v>6</v>
      </c>
      <c r="C635" s="5">
        <v>1993</v>
      </c>
      <c r="D635" s="5">
        <v>7</v>
      </c>
      <c r="E635" s="28">
        <v>2.18707</v>
      </c>
      <c r="F635" s="28">
        <v>8.509148999999999</v>
      </c>
    </row>
    <row r="636" spans="1:6" ht="12.75">
      <c r="A636" s="30" t="s">
        <v>0</v>
      </c>
      <c r="B636" s="30">
        <v>6</v>
      </c>
      <c r="C636" s="5">
        <v>1993</v>
      </c>
      <c r="D636" s="5">
        <v>8</v>
      </c>
      <c r="E636" s="28">
        <v>1.8226</v>
      </c>
      <c r="F636" s="28">
        <v>7.010700999999999</v>
      </c>
    </row>
    <row r="637" spans="1:6" ht="12.75">
      <c r="A637" s="30" t="s">
        <v>0</v>
      </c>
      <c r="B637" s="30">
        <v>6</v>
      </c>
      <c r="C637" s="5">
        <v>1993</v>
      </c>
      <c r="D637" s="5">
        <v>9</v>
      </c>
      <c r="E637" s="28">
        <v>1.456012</v>
      </c>
      <c r="F637" s="28">
        <v>6.94</v>
      </c>
    </row>
    <row r="638" spans="1:6" ht="12.75">
      <c r="A638" s="30" t="s">
        <v>0</v>
      </c>
      <c r="B638" s="30">
        <v>6</v>
      </c>
      <c r="C638" s="5">
        <v>1993</v>
      </c>
      <c r="D638" s="5">
        <v>10</v>
      </c>
      <c r="E638" s="28">
        <v>14.853592</v>
      </c>
      <c r="F638" s="28">
        <v>75.17</v>
      </c>
    </row>
    <row r="639" spans="1:6" ht="12.75">
      <c r="A639" s="30" t="s">
        <v>0</v>
      </c>
      <c r="B639" s="30">
        <v>6</v>
      </c>
      <c r="C639" s="5">
        <v>1993</v>
      </c>
      <c r="D639" s="5">
        <v>11</v>
      </c>
      <c r="E639" s="28">
        <v>7.05564</v>
      </c>
      <c r="F639" s="28">
        <v>33.84</v>
      </c>
    </row>
    <row r="640" spans="1:6" ht="12.75">
      <c r="A640" s="30" t="s">
        <v>0</v>
      </c>
      <c r="B640" s="30">
        <v>6</v>
      </c>
      <c r="C640" s="5">
        <v>1993</v>
      </c>
      <c r="D640" s="5">
        <v>12</v>
      </c>
      <c r="E640" s="28">
        <v>6.58619</v>
      </c>
      <c r="F640" s="28">
        <v>37.69623</v>
      </c>
    </row>
    <row r="641" spans="1:6" ht="12.75">
      <c r="A641" s="30" t="s">
        <v>0</v>
      </c>
      <c r="B641" s="30">
        <v>6</v>
      </c>
      <c r="C641" s="5">
        <v>1994</v>
      </c>
      <c r="D641" s="5">
        <v>1</v>
      </c>
      <c r="E641" s="28">
        <v>19.07802</v>
      </c>
      <c r="F641" s="28">
        <v>72.54</v>
      </c>
    </row>
    <row r="642" spans="1:6" ht="12.75">
      <c r="A642" s="30" t="s">
        <v>0</v>
      </c>
      <c r="B642" s="30">
        <v>6</v>
      </c>
      <c r="C642" s="5">
        <v>1994</v>
      </c>
      <c r="D642" s="5">
        <v>2</v>
      </c>
      <c r="E642" s="28">
        <v>10.72275</v>
      </c>
      <c r="F642" s="28">
        <v>36.25</v>
      </c>
    </row>
    <row r="643" spans="1:6" ht="12.75">
      <c r="A643" s="30" t="s">
        <v>0</v>
      </c>
      <c r="B643" s="30">
        <v>6</v>
      </c>
      <c r="C643" s="5">
        <v>1994</v>
      </c>
      <c r="D643" s="5">
        <v>3</v>
      </c>
      <c r="E643" s="28">
        <v>7.382064</v>
      </c>
      <c r="F643" s="28">
        <v>40.834083</v>
      </c>
    </row>
    <row r="644" spans="1:6" ht="12.75">
      <c r="A644" s="30" t="s">
        <v>0</v>
      </c>
      <c r="B644" s="30">
        <v>6</v>
      </c>
      <c r="C644" s="5">
        <v>1994</v>
      </c>
      <c r="D644" s="5">
        <v>4</v>
      </c>
      <c r="E644" s="28">
        <v>4.5034</v>
      </c>
      <c r="F644" s="28">
        <v>22.252225000000003</v>
      </c>
    </row>
    <row r="645" spans="1:6" ht="12.75">
      <c r="A645" s="30" t="s">
        <v>0</v>
      </c>
      <c r="B645" s="30">
        <v>6</v>
      </c>
      <c r="C645" s="5">
        <v>1994</v>
      </c>
      <c r="D645" s="5">
        <v>5</v>
      </c>
      <c r="E645" s="28">
        <v>9.853472</v>
      </c>
      <c r="F645" s="28">
        <v>40.115988</v>
      </c>
    </row>
    <row r="646" spans="1:6" ht="12.75">
      <c r="A646" s="30" t="s">
        <v>0</v>
      </c>
      <c r="B646" s="30">
        <v>6</v>
      </c>
      <c r="C646" s="5">
        <v>1994</v>
      </c>
      <c r="D646" s="5">
        <v>6</v>
      </c>
      <c r="E646" s="28">
        <v>3.97152</v>
      </c>
      <c r="F646" s="28">
        <v>16.8</v>
      </c>
    </row>
    <row r="647" spans="1:6" ht="12.75">
      <c r="A647" s="30" t="s">
        <v>0</v>
      </c>
      <c r="B647" s="30">
        <v>6</v>
      </c>
      <c r="C647" s="5">
        <v>1994</v>
      </c>
      <c r="D647" s="5">
        <v>7</v>
      </c>
      <c r="E647" s="28">
        <v>1.41547</v>
      </c>
      <c r="F647" s="28">
        <v>5.54</v>
      </c>
    </row>
    <row r="648" spans="1:6" ht="12.75">
      <c r="A648" s="30" t="s">
        <v>0</v>
      </c>
      <c r="B648" s="30">
        <v>6</v>
      </c>
      <c r="C648" s="5">
        <v>1994</v>
      </c>
      <c r="D648" s="5">
        <v>8</v>
      </c>
      <c r="E648" s="28">
        <v>1.374384</v>
      </c>
      <c r="F648" s="28">
        <v>5.48</v>
      </c>
    </row>
    <row r="649" spans="1:6" ht="12.75">
      <c r="A649" s="30" t="s">
        <v>0</v>
      </c>
      <c r="B649" s="30">
        <v>6</v>
      </c>
      <c r="C649" s="5">
        <v>1994</v>
      </c>
      <c r="D649" s="5">
        <v>9</v>
      </c>
      <c r="E649" s="28">
        <v>1.01556</v>
      </c>
      <c r="F649" s="28">
        <v>6.19876</v>
      </c>
    </row>
    <row r="650" spans="1:6" ht="12.75">
      <c r="A650" s="30" t="s">
        <v>0</v>
      </c>
      <c r="B650" s="30">
        <v>6</v>
      </c>
      <c r="C650" s="5">
        <v>1994</v>
      </c>
      <c r="D650" s="5">
        <v>10</v>
      </c>
      <c r="E650" s="28">
        <v>1.76325</v>
      </c>
      <c r="F650" s="28">
        <v>7.50075</v>
      </c>
    </row>
    <row r="651" spans="1:6" ht="12.75">
      <c r="A651" s="30" t="s">
        <v>0</v>
      </c>
      <c r="B651" s="30">
        <v>6</v>
      </c>
      <c r="C651" s="5">
        <v>1994</v>
      </c>
      <c r="D651" s="5">
        <v>11</v>
      </c>
      <c r="E651" s="28">
        <v>4.656465</v>
      </c>
      <c r="F651" s="28">
        <v>20.45</v>
      </c>
    </row>
    <row r="652" spans="1:6" ht="12.75">
      <c r="A652" s="30" t="s">
        <v>0</v>
      </c>
      <c r="B652" s="30">
        <v>6</v>
      </c>
      <c r="C652" s="5">
        <v>1994</v>
      </c>
      <c r="D652" s="5">
        <v>12</v>
      </c>
      <c r="E652" s="28">
        <v>2.605631</v>
      </c>
      <c r="F652" s="28">
        <v>14.83</v>
      </c>
    </row>
    <row r="653" spans="1:6" ht="12.75">
      <c r="A653" s="30" t="s">
        <v>0</v>
      </c>
      <c r="B653" s="30">
        <v>6</v>
      </c>
      <c r="C653" s="5">
        <v>1995</v>
      </c>
      <c r="D653" s="5">
        <v>1</v>
      </c>
      <c r="E653" s="28">
        <v>12.87062</v>
      </c>
      <c r="F653" s="28">
        <v>61.69382999999999</v>
      </c>
    </row>
    <row r="654" spans="1:6" ht="12.75">
      <c r="A654" s="30" t="s">
        <v>0</v>
      </c>
      <c r="B654" s="30">
        <v>6</v>
      </c>
      <c r="C654" s="5">
        <v>1995</v>
      </c>
      <c r="D654" s="5">
        <v>2</v>
      </c>
      <c r="E654" s="28">
        <v>7.653638</v>
      </c>
      <c r="F654" s="28">
        <v>38.926107</v>
      </c>
    </row>
    <row r="655" spans="1:6" ht="12.75">
      <c r="A655" s="30" t="s">
        <v>0</v>
      </c>
      <c r="B655" s="30">
        <v>6</v>
      </c>
      <c r="C655" s="5">
        <v>1995</v>
      </c>
      <c r="D655" s="5">
        <v>3</v>
      </c>
      <c r="E655" s="28">
        <v>12.59469</v>
      </c>
      <c r="F655" s="28">
        <v>59.13</v>
      </c>
    </row>
    <row r="656" spans="1:6" ht="12.75">
      <c r="A656" s="30" t="s">
        <v>0</v>
      </c>
      <c r="B656" s="30">
        <v>6</v>
      </c>
      <c r="C656" s="5">
        <v>1995</v>
      </c>
      <c r="D656" s="5">
        <v>4</v>
      </c>
      <c r="E656" s="28">
        <v>3.953994</v>
      </c>
      <c r="F656" s="28">
        <v>15.291529</v>
      </c>
    </row>
    <row r="657" spans="1:6" ht="12.75">
      <c r="A657" s="30" t="s">
        <v>0</v>
      </c>
      <c r="B657" s="30">
        <v>6</v>
      </c>
      <c r="C657" s="5">
        <v>1995</v>
      </c>
      <c r="D657" s="5">
        <v>5</v>
      </c>
      <c r="E657" s="28">
        <v>2.982272</v>
      </c>
      <c r="F657" s="28">
        <v>14.72</v>
      </c>
    </row>
    <row r="658" spans="1:6" ht="12.75">
      <c r="A658" s="30" t="s">
        <v>0</v>
      </c>
      <c r="B658" s="30">
        <v>6</v>
      </c>
      <c r="C658" s="5">
        <v>1995</v>
      </c>
      <c r="D658" s="5">
        <v>6</v>
      </c>
      <c r="E658" s="28">
        <v>1.43424</v>
      </c>
      <c r="F658" s="28">
        <v>6.639336</v>
      </c>
    </row>
    <row r="659" spans="1:6" ht="12.75">
      <c r="A659" s="30" t="s">
        <v>0</v>
      </c>
      <c r="B659" s="30">
        <v>6</v>
      </c>
      <c r="C659" s="5">
        <v>1995</v>
      </c>
      <c r="D659" s="5">
        <v>7</v>
      </c>
      <c r="E659" s="28">
        <v>1.69051</v>
      </c>
      <c r="F659" s="28">
        <v>7.10071</v>
      </c>
    </row>
    <row r="660" spans="1:6" ht="12.75">
      <c r="A660" s="30" t="s">
        <v>0</v>
      </c>
      <c r="B660" s="30">
        <v>6</v>
      </c>
      <c r="C660" s="5">
        <v>1995</v>
      </c>
      <c r="D660" s="5">
        <v>8</v>
      </c>
      <c r="E660" s="28">
        <v>1.37885</v>
      </c>
      <c r="F660" s="28">
        <v>5.450545</v>
      </c>
    </row>
    <row r="661" spans="1:6" ht="12.75">
      <c r="A661" s="30" t="s">
        <v>0</v>
      </c>
      <c r="B661" s="30">
        <v>6</v>
      </c>
      <c r="C661" s="5">
        <v>1995</v>
      </c>
      <c r="D661" s="5">
        <v>9</v>
      </c>
      <c r="E661" s="28">
        <v>0.857642</v>
      </c>
      <c r="F661" s="28">
        <v>5.709429</v>
      </c>
    </row>
    <row r="662" spans="1:6" ht="12.75">
      <c r="A662" s="30" t="s">
        <v>0</v>
      </c>
      <c r="B662" s="30">
        <v>6</v>
      </c>
      <c r="C662" s="5">
        <v>1995</v>
      </c>
      <c r="D662" s="5">
        <v>10</v>
      </c>
      <c r="E662" s="28">
        <v>1.152376</v>
      </c>
      <c r="F662" s="28">
        <v>5.09</v>
      </c>
    </row>
    <row r="663" spans="1:6" ht="12.75">
      <c r="A663" s="30" t="s">
        <v>0</v>
      </c>
      <c r="B663" s="30">
        <v>6</v>
      </c>
      <c r="C663" s="5">
        <v>1995</v>
      </c>
      <c r="D663" s="5">
        <v>11</v>
      </c>
      <c r="E663" s="28">
        <v>6.89494</v>
      </c>
      <c r="F663" s="28">
        <v>29.9</v>
      </c>
    </row>
    <row r="664" spans="1:6" ht="12.75">
      <c r="A664" s="30" t="s">
        <v>0</v>
      </c>
      <c r="B664" s="30">
        <v>6</v>
      </c>
      <c r="C664" s="5">
        <v>1995</v>
      </c>
      <c r="D664" s="5">
        <v>12</v>
      </c>
      <c r="E664" s="28">
        <v>15.625699</v>
      </c>
      <c r="F664" s="28">
        <v>77.47</v>
      </c>
    </row>
    <row r="665" spans="1:6" ht="12.75">
      <c r="A665" s="30" t="s">
        <v>0</v>
      </c>
      <c r="B665" s="30">
        <v>6</v>
      </c>
      <c r="C665" s="5">
        <v>1996</v>
      </c>
      <c r="D665" s="5">
        <v>1</v>
      </c>
      <c r="E665" s="28">
        <v>34.524858</v>
      </c>
      <c r="F665" s="28">
        <v>138.22382100000002</v>
      </c>
    </row>
    <row r="666" spans="1:6" ht="12.75">
      <c r="A666" s="30" t="s">
        <v>0</v>
      </c>
      <c r="B666" s="30">
        <v>6</v>
      </c>
      <c r="C666" s="5">
        <v>1996</v>
      </c>
      <c r="D666" s="5">
        <v>2</v>
      </c>
      <c r="E666" s="28">
        <v>18.667022</v>
      </c>
      <c r="F666" s="28">
        <v>62.62</v>
      </c>
    </row>
    <row r="667" spans="1:6" ht="12.75">
      <c r="A667" s="30" t="s">
        <v>0</v>
      </c>
      <c r="B667" s="30">
        <v>6</v>
      </c>
      <c r="C667" s="5">
        <v>1996</v>
      </c>
      <c r="D667" s="5">
        <v>3</v>
      </c>
      <c r="E667" s="28">
        <v>22.096044</v>
      </c>
      <c r="F667" s="28">
        <v>75.07249200000001</v>
      </c>
    </row>
    <row r="668" spans="1:6" ht="12.75">
      <c r="A668" s="30" t="s">
        <v>0</v>
      </c>
      <c r="B668" s="30">
        <v>6</v>
      </c>
      <c r="C668" s="5">
        <v>1996</v>
      </c>
      <c r="D668" s="5">
        <v>4</v>
      </c>
      <c r="E668" s="28">
        <v>15.981504</v>
      </c>
      <c r="F668" s="28">
        <v>78.96</v>
      </c>
    </row>
    <row r="669" spans="1:6" ht="12.75">
      <c r="A669" s="30" t="s">
        <v>0</v>
      </c>
      <c r="B669" s="30">
        <v>6</v>
      </c>
      <c r="C669" s="5">
        <v>1996</v>
      </c>
      <c r="D669" s="5">
        <v>5</v>
      </c>
      <c r="E669" s="28">
        <v>9.594596</v>
      </c>
      <c r="F669" s="28">
        <v>44.444444</v>
      </c>
    </row>
    <row r="670" spans="1:6" ht="12.75">
      <c r="A670" s="30" t="s">
        <v>0</v>
      </c>
      <c r="B670" s="30">
        <v>6</v>
      </c>
      <c r="C670" s="5">
        <v>1996</v>
      </c>
      <c r="D670" s="5">
        <v>6</v>
      </c>
      <c r="E670" s="28">
        <v>3.69018</v>
      </c>
      <c r="F670" s="28">
        <v>15.77</v>
      </c>
    </row>
    <row r="671" spans="1:6" ht="12.75">
      <c r="A671" s="30" t="s">
        <v>0</v>
      </c>
      <c r="B671" s="30">
        <v>6</v>
      </c>
      <c r="C671" s="5">
        <v>1996</v>
      </c>
      <c r="D671" s="5">
        <v>7</v>
      </c>
      <c r="E671" s="28">
        <v>2.972475</v>
      </c>
      <c r="F671" s="28">
        <v>12.008799</v>
      </c>
    </row>
    <row r="672" spans="1:6" ht="12.75">
      <c r="A672" s="30" t="s">
        <v>0</v>
      </c>
      <c r="B672" s="30">
        <v>6</v>
      </c>
      <c r="C672" s="5">
        <v>1996</v>
      </c>
      <c r="D672" s="5">
        <v>8</v>
      </c>
      <c r="E672" s="28">
        <v>2.27908</v>
      </c>
      <c r="F672" s="28">
        <v>9.08</v>
      </c>
    </row>
    <row r="673" spans="1:6" ht="12.75">
      <c r="A673" s="30" t="s">
        <v>0</v>
      </c>
      <c r="B673" s="30">
        <v>6</v>
      </c>
      <c r="C673" s="5">
        <v>1996</v>
      </c>
      <c r="D673" s="5">
        <v>9</v>
      </c>
      <c r="E673" s="28">
        <v>1.928004</v>
      </c>
      <c r="F673" s="28">
        <v>8.839116</v>
      </c>
    </row>
    <row r="674" spans="1:6" ht="12.75">
      <c r="A674" s="30" t="s">
        <v>0</v>
      </c>
      <c r="B674" s="30">
        <v>6</v>
      </c>
      <c r="C674" s="5">
        <v>1996</v>
      </c>
      <c r="D674" s="5">
        <v>10</v>
      </c>
      <c r="E674" s="28">
        <v>2.451546</v>
      </c>
      <c r="F674" s="28">
        <v>9.99</v>
      </c>
    </row>
    <row r="675" spans="1:6" ht="12.75">
      <c r="A675" s="30" t="s">
        <v>0</v>
      </c>
      <c r="B675" s="30">
        <v>6</v>
      </c>
      <c r="C675" s="5">
        <v>1996</v>
      </c>
      <c r="D675" s="5">
        <v>11</v>
      </c>
      <c r="E675" s="28">
        <v>4.39624</v>
      </c>
      <c r="F675" s="28">
        <v>30.7</v>
      </c>
    </row>
    <row r="676" spans="1:6" ht="12.75">
      <c r="A676" s="31" t="s">
        <v>0</v>
      </c>
      <c r="B676" s="31">
        <v>6</v>
      </c>
      <c r="C676">
        <v>1996</v>
      </c>
      <c r="D676">
        <v>12</v>
      </c>
      <c r="E676" s="28">
        <v>21.017475</v>
      </c>
      <c r="F676" s="28">
        <v>86.66133300000001</v>
      </c>
    </row>
    <row r="677" spans="1:6" ht="12.75">
      <c r="A677" s="31" t="s">
        <v>0</v>
      </c>
      <c r="B677" s="31">
        <v>6</v>
      </c>
      <c r="C677">
        <v>1997</v>
      </c>
      <c r="D677">
        <v>1</v>
      </c>
      <c r="E677" s="28">
        <v>12.903325</v>
      </c>
      <c r="F677" s="28">
        <v>50.11</v>
      </c>
    </row>
    <row r="678" spans="1:6" ht="12.75">
      <c r="A678" s="31" t="s">
        <v>0</v>
      </c>
      <c r="B678" s="31">
        <v>6</v>
      </c>
      <c r="C678">
        <v>1997</v>
      </c>
      <c r="D678">
        <v>2</v>
      </c>
      <c r="E678" s="28">
        <v>10.995872</v>
      </c>
      <c r="F678" s="28">
        <v>47.56</v>
      </c>
    </row>
    <row r="679" spans="1:6" ht="12.75">
      <c r="A679" s="31" t="s">
        <v>0</v>
      </c>
      <c r="B679" s="31">
        <v>6</v>
      </c>
      <c r="C679">
        <v>1997</v>
      </c>
      <c r="D679">
        <v>3</v>
      </c>
      <c r="E679" s="28">
        <v>6.282956</v>
      </c>
      <c r="F679" s="28">
        <v>22.03</v>
      </c>
    </row>
    <row r="680" spans="1:6" ht="12.75">
      <c r="A680" s="31" t="s">
        <v>0</v>
      </c>
      <c r="B680" s="31">
        <v>6</v>
      </c>
      <c r="C680">
        <v>1997</v>
      </c>
      <c r="D680">
        <v>4</v>
      </c>
      <c r="E680" s="28">
        <v>2.738912</v>
      </c>
      <c r="F680" s="28">
        <v>9.919008</v>
      </c>
    </row>
    <row r="681" spans="1:6" ht="12.75">
      <c r="A681" s="31" t="s">
        <v>0</v>
      </c>
      <c r="B681" s="31">
        <v>6</v>
      </c>
      <c r="C681">
        <v>1997</v>
      </c>
      <c r="D681">
        <v>5</v>
      </c>
      <c r="E681" s="28">
        <v>3.804746</v>
      </c>
      <c r="F681" s="28">
        <v>17.931793</v>
      </c>
    </row>
    <row r="682" spans="1:6" ht="12.75">
      <c r="A682" s="31" t="s">
        <v>0</v>
      </c>
      <c r="B682" s="31">
        <v>6</v>
      </c>
      <c r="C682">
        <v>1997</v>
      </c>
      <c r="D682">
        <v>6</v>
      </c>
      <c r="E682" s="28">
        <v>9.188875</v>
      </c>
      <c r="F682" s="28">
        <v>38.69</v>
      </c>
    </row>
    <row r="683" spans="1:6" ht="12.75">
      <c r="A683" s="31" t="s">
        <v>0</v>
      </c>
      <c r="B683" s="31">
        <v>6</v>
      </c>
      <c r="C683">
        <v>1997</v>
      </c>
      <c r="D683">
        <v>7</v>
      </c>
      <c r="E683" s="28">
        <v>2.325091</v>
      </c>
      <c r="F683" s="28">
        <v>12.911291</v>
      </c>
    </row>
    <row r="684" spans="1:6" ht="12.75">
      <c r="A684" s="31" t="s">
        <v>0</v>
      </c>
      <c r="B684" s="31">
        <v>6</v>
      </c>
      <c r="C684">
        <v>1997</v>
      </c>
      <c r="D684">
        <v>8</v>
      </c>
      <c r="E684" s="28">
        <v>2.01089</v>
      </c>
      <c r="F684" s="28">
        <v>8.05</v>
      </c>
    </row>
    <row r="685" spans="1:6" ht="12.75">
      <c r="A685" s="31" t="s">
        <v>0</v>
      </c>
      <c r="B685" s="31">
        <v>6</v>
      </c>
      <c r="C685">
        <v>1997</v>
      </c>
      <c r="D685">
        <v>9</v>
      </c>
      <c r="E685" s="28">
        <v>1.644426</v>
      </c>
      <c r="F685" s="28">
        <v>6.51</v>
      </c>
    </row>
    <row r="686" spans="1:6" ht="12.75">
      <c r="A686" s="31" t="s">
        <v>0</v>
      </c>
      <c r="B686" s="31">
        <v>6</v>
      </c>
      <c r="C686">
        <v>1997</v>
      </c>
      <c r="D686">
        <v>10</v>
      </c>
      <c r="E686" s="28">
        <v>2.895504</v>
      </c>
      <c r="F686" s="28">
        <v>13.481348</v>
      </c>
    </row>
    <row r="687" spans="1:6" ht="12.75">
      <c r="A687" s="31" t="s">
        <v>0</v>
      </c>
      <c r="B687" s="31">
        <v>6</v>
      </c>
      <c r="C687">
        <v>1997</v>
      </c>
      <c r="D687">
        <v>11</v>
      </c>
      <c r="E687" s="28">
        <v>10.546266</v>
      </c>
      <c r="F687" s="28">
        <v>52.89</v>
      </c>
    </row>
    <row r="688" spans="1:6" ht="12.75">
      <c r="A688" s="31" t="s">
        <v>0</v>
      </c>
      <c r="B688" s="31">
        <v>6</v>
      </c>
      <c r="C688">
        <v>1997</v>
      </c>
      <c r="D688">
        <v>12</v>
      </c>
      <c r="E688" s="28">
        <v>11.31146</v>
      </c>
      <c r="F688" s="28">
        <v>57.80578</v>
      </c>
    </row>
    <row r="689" spans="1:6" ht="12.75">
      <c r="A689" s="31" t="s">
        <v>0</v>
      </c>
      <c r="B689" s="31">
        <v>6</v>
      </c>
      <c r="C689">
        <v>1998</v>
      </c>
      <c r="D689">
        <v>1</v>
      </c>
      <c r="E689" s="28">
        <v>10.60371</v>
      </c>
      <c r="F689" s="28">
        <v>47.695229999999995</v>
      </c>
    </row>
    <row r="690" spans="1:6" ht="12.75">
      <c r="A690" s="31" t="s">
        <v>0</v>
      </c>
      <c r="B690" s="31">
        <v>6</v>
      </c>
      <c r="C690">
        <v>1998</v>
      </c>
      <c r="D690">
        <v>2</v>
      </c>
      <c r="E690" s="28">
        <v>5.245317</v>
      </c>
      <c r="F690" s="28">
        <v>22.332233000000002</v>
      </c>
    </row>
    <row r="691" spans="1:6" ht="12.75">
      <c r="A691" s="31" t="s">
        <v>0</v>
      </c>
      <c r="B691" s="31">
        <v>6</v>
      </c>
      <c r="C691">
        <v>1998</v>
      </c>
      <c r="D691">
        <v>3</v>
      </c>
      <c r="E691" s="28">
        <v>5.244584</v>
      </c>
      <c r="F691" s="28">
        <v>22.482248</v>
      </c>
    </row>
    <row r="692" spans="1:6" ht="12.75">
      <c r="A692" s="31" t="s">
        <v>0</v>
      </c>
      <c r="B692" s="31">
        <v>6</v>
      </c>
      <c r="C692">
        <v>1998</v>
      </c>
      <c r="D692">
        <v>4</v>
      </c>
      <c r="E692" s="28">
        <v>18.347434</v>
      </c>
      <c r="F692" s="28">
        <v>83.74</v>
      </c>
    </row>
    <row r="693" spans="1:6" ht="12.75">
      <c r="A693" s="31" t="s">
        <v>0</v>
      </c>
      <c r="B693" s="31">
        <v>6</v>
      </c>
      <c r="C693">
        <v>1998</v>
      </c>
      <c r="D693">
        <v>5</v>
      </c>
      <c r="E693" s="28">
        <v>14.406004</v>
      </c>
      <c r="F693" s="28">
        <v>69.46</v>
      </c>
    </row>
    <row r="694" spans="1:6" ht="12.75">
      <c r="A694" s="31" t="s">
        <v>0</v>
      </c>
      <c r="B694" s="31">
        <v>6</v>
      </c>
      <c r="C694">
        <v>1998</v>
      </c>
      <c r="D694">
        <v>6</v>
      </c>
      <c r="E694" s="28">
        <v>5.390232</v>
      </c>
      <c r="F694" s="28">
        <v>20.987901</v>
      </c>
    </row>
    <row r="695" spans="1:6" ht="12.75">
      <c r="A695" s="31" t="s">
        <v>0</v>
      </c>
      <c r="B695" s="31">
        <v>6</v>
      </c>
      <c r="C695">
        <v>1998</v>
      </c>
      <c r="D695">
        <v>7</v>
      </c>
      <c r="E695" s="28">
        <v>3.75333</v>
      </c>
      <c r="F695" s="28">
        <v>14.648535000000003</v>
      </c>
    </row>
    <row r="696" spans="1:6" ht="12.75">
      <c r="A696" s="31" t="s">
        <v>0</v>
      </c>
      <c r="B696" s="31">
        <v>6</v>
      </c>
      <c r="C696">
        <v>1998</v>
      </c>
      <c r="D696">
        <v>8</v>
      </c>
      <c r="E696" s="28">
        <v>3.01018</v>
      </c>
      <c r="F696" s="28">
        <v>11.8</v>
      </c>
    </row>
    <row r="697" spans="1:6" ht="12.75">
      <c r="A697" s="31" t="s">
        <v>0</v>
      </c>
      <c r="B697" s="31">
        <v>6</v>
      </c>
      <c r="C697">
        <v>1998</v>
      </c>
      <c r="D697">
        <v>9</v>
      </c>
      <c r="E697" s="28">
        <v>2.28245</v>
      </c>
      <c r="F697" s="28">
        <v>11.95</v>
      </c>
    </row>
    <row r="698" spans="1:6" ht="12.75">
      <c r="A698" s="31" t="s">
        <v>0</v>
      </c>
      <c r="B698" s="31">
        <v>6</v>
      </c>
      <c r="C698">
        <v>1998</v>
      </c>
      <c r="D698">
        <v>10</v>
      </c>
      <c r="E698" s="28">
        <v>2.85152</v>
      </c>
      <c r="F698" s="28">
        <v>13.298670000000001</v>
      </c>
    </row>
    <row r="699" spans="1:6" ht="12.75">
      <c r="A699" s="31" t="s">
        <v>0</v>
      </c>
      <c r="B699" s="31">
        <v>6</v>
      </c>
      <c r="C699">
        <v>1998</v>
      </c>
      <c r="D699">
        <v>11</v>
      </c>
      <c r="E699" s="28">
        <v>1.838393</v>
      </c>
      <c r="F699" s="28">
        <v>9.609039</v>
      </c>
    </row>
    <row r="700" spans="1:6" ht="12.75">
      <c r="A700" s="31" t="s">
        <v>0</v>
      </c>
      <c r="B700" s="31">
        <v>6</v>
      </c>
      <c r="C700">
        <v>1998</v>
      </c>
      <c r="D700">
        <v>12</v>
      </c>
      <c r="E700" s="28">
        <v>3.974964</v>
      </c>
      <c r="F700" s="28">
        <v>17.97</v>
      </c>
    </row>
    <row r="701" spans="1:6" ht="12.75">
      <c r="A701" s="31" t="s">
        <v>0</v>
      </c>
      <c r="B701" s="31">
        <v>6</v>
      </c>
      <c r="C701">
        <v>1999</v>
      </c>
      <c r="D701">
        <v>1</v>
      </c>
      <c r="E701" s="28">
        <v>5.88848</v>
      </c>
      <c r="F701" s="28">
        <v>24.7</v>
      </c>
    </row>
    <row r="702" spans="1:6" ht="12.75">
      <c r="A702" s="31" t="s">
        <v>0</v>
      </c>
      <c r="B702" s="31">
        <v>6</v>
      </c>
      <c r="C702">
        <v>1999</v>
      </c>
      <c r="D702">
        <v>2</v>
      </c>
      <c r="E702" s="28">
        <v>4.9541</v>
      </c>
      <c r="F702" s="28">
        <v>23.15</v>
      </c>
    </row>
    <row r="703" spans="1:6" ht="12.75">
      <c r="A703" s="31" t="s">
        <v>0</v>
      </c>
      <c r="B703" s="31">
        <v>6</v>
      </c>
      <c r="C703">
        <v>1999</v>
      </c>
      <c r="D703">
        <v>3</v>
      </c>
      <c r="E703" s="28">
        <v>11.673711</v>
      </c>
      <c r="F703" s="28">
        <v>50.475047</v>
      </c>
    </row>
    <row r="704" spans="1:6" ht="12.75">
      <c r="A704" s="31" t="s">
        <v>0</v>
      </c>
      <c r="B704" s="31">
        <v>6</v>
      </c>
      <c r="C704">
        <v>1999</v>
      </c>
      <c r="D704">
        <v>4</v>
      </c>
      <c r="E704" s="28">
        <v>6.365412</v>
      </c>
      <c r="F704" s="28">
        <v>34.67</v>
      </c>
    </row>
    <row r="705" spans="1:6" ht="12.75">
      <c r="A705" s="31" t="s">
        <v>0</v>
      </c>
      <c r="B705" s="31">
        <v>6</v>
      </c>
      <c r="C705">
        <v>1999</v>
      </c>
      <c r="D705">
        <v>5</v>
      </c>
      <c r="E705" s="28">
        <v>8.041072</v>
      </c>
      <c r="F705" s="28">
        <v>34.84</v>
      </c>
    </row>
    <row r="706" spans="1:6" ht="12.75">
      <c r="A706" s="31" t="s">
        <v>0</v>
      </c>
      <c r="B706" s="31">
        <v>6</v>
      </c>
      <c r="C706">
        <v>1999</v>
      </c>
      <c r="D706">
        <v>6</v>
      </c>
      <c r="E706" s="28">
        <v>3.3576</v>
      </c>
      <c r="F706" s="28">
        <v>13.988601</v>
      </c>
    </row>
    <row r="707" spans="1:6" ht="12.75">
      <c r="A707" s="31" t="s">
        <v>0</v>
      </c>
      <c r="B707" s="31">
        <v>6</v>
      </c>
      <c r="C707">
        <v>1999</v>
      </c>
      <c r="D707">
        <v>7</v>
      </c>
      <c r="E707" s="28">
        <v>1.99332</v>
      </c>
      <c r="F707" s="28">
        <v>7.909209</v>
      </c>
    </row>
    <row r="708" spans="1:6" ht="12.75">
      <c r="A708" s="31" t="s">
        <v>0</v>
      </c>
      <c r="B708" s="31">
        <v>6</v>
      </c>
      <c r="C708">
        <v>1999</v>
      </c>
      <c r="D708">
        <v>8</v>
      </c>
      <c r="E708" s="28">
        <v>1.4112</v>
      </c>
      <c r="F708" s="28">
        <v>5.60056</v>
      </c>
    </row>
    <row r="709" spans="1:6" ht="12.75">
      <c r="A709" s="31" t="s">
        <v>0</v>
      </c>
      <c r="B709" s="31">
        <v>6</v>
      </c>
      <c r="C709">
        <v>1999</v>
      </c>
      <c r="D709">
        <v>9</v>
      </c>
      <c r="E709" s="28">
        <v>1.964651</v>
      </c>
      <c r="F709" s="28">
        <v>10.27</v>
      </c>
    </row>
    <row r="710" spans="1:6" ht="12.75">
      <c r="A710" s="31" t="s">
        <v>0</v>
      </c>
      <c r="B710" s="31">
        <v>6</v>
      </c>
      <c r="C710">
        <v>1999</v>
      </c>
      <c r="D710">
        <v>10</v>
      </c>
      <c r="E710" s="28">
        <v>7.788196</v>
      </c>
      <c r="F710" s="28">
        <v>36.53</v>
      </c>
    </row>
    <row r="711" spans="1:6" ht="12.75">
      <c r="A711" s="31" t="s">
        <v>0</v>
      </c>
      <c r="B711" s="31">
        <v>6</v>
      </c>
      <c r="C711">
        <v>1999</v>
      </c>
      <c r="D711">
        <v>11</v>
      </c>
      <c r="E711" s="28">
        <v>12.37124</v>
      </c>
      <c r="F711" s="28">
        <v>47.595240000000004</v>
      </c>
    </row>
    <row r="712" spans="1:6" ht="12.75">
      <c r="A712" s="31" t="s">
        <v>0</v>
      </c>
      <c r="B712" s="31">
        <v>6</v>
      </c>
      <c r="C712">
        <v>1999</v>
      </c>
      <c r="D712">
        <v>12</v>
      </c>
      <c r="E712" s="28">
        <v>10.089769</v>
      </c>
      <c r="F712" s="28">
        <v>67.31</v>
      </c>
    </row>
    <row r="713" spans="1:6" ht="12.75">
      <c r="A713" s="31" t="s">
        <v>0</v>
      </c>
      <c r="B713" s="31">
        <v>6</v>
      </c>
      <c r="C713">
        <v>2000</v>
      </c>
      <c r="D713">
        <v>1</v>
      </c>
      <c r="E713" s="28">
        <v>7.498152</v>
      </c>
      <c r="F713" s="28">
        <v>28.017198</v>
      </c>
    </row>
    <row r="714" spans="1:6" ht="12.75">
      <c r="A714" s="31" t="s">
        <v>0</v>
      </c>
      <c r="B714" s="31">
        <v>6</v>
      </c>
      <c r="C714">
        <v>2000</v>
      </c>
      <c r="D714">
        <v>2</v>
      </c>
      <c r="E714" s="28">
        <v>4.08425</v>
      </c>
      <c r="F714" s="28">
        <v>19.22</v>
      </c>
    </row>
    <row r="715" spans="1:6" ht="12.75">
      <c r="A715" s="31" t="s">
        <v>0</v>
      </c>
      <c r="B715" s="31">
        <v>6</v>
      </c>
      <c r="C715">
        <v>2000</v>
      </c>
      <c r="D715">
        <v>3</v>
      </c>
      <c r="E715" s="28">
        <v>3.60058</v>
      </c>
      <c r="F715" s="28">
        <v>13.4</v>
      </c>
    </row>
    <row r="716" spans="1:6" ht="12.75">
      <c r="A716" s="31" t="s">
        <v>0</v>
      </c>
      <c r="B716" s="31">
        <v>6</v>
      </c>
      <c r="C716">
        <v>2000</v>
      </c>
      <c r="D716">
        <v>4</v>
      </c>
      <c r="E716" s="28">
        <v>20.750268</v>
      </c>
      <c r="F716" s="28">
        <v>79.25207400000001</v>
      </c>
    </row>
    <row r="717" spans="1:6" ht="12.75">
      <c r="A717" s="31" t="s">
        <v>0</v>
      </c>
      <c r="B717" s="31">
        <v>6</v>
      </c>
      <c r="C717">
        <v>2000</v>
      </c>
      <c r="D717">
        <v>5</v>
      </c>
      <c r="E717" s="28">
        <v>14.13144</v>
      </c>
      <c r="F717" s="28">
        <v>61.98</v>
      </c>
    </row>
    <row r="718" spans="1:6" ht="12.75">
      <c r="A718" s="31" t="s">
        <v>0</v>
      </c>
      <c r="B718" s="31">
        <v>6</v>
      </c>
      <c r="C718">
        <v>2000</v>
      </c>
      <c r="D718">
        <v>6</v>
      </c>
      <c r="E718" s="28">
        <v>2.803552</v>
      </c>
      <c r="F718" s="28">
        <v>11.09</v>
      </c>
    </row>
    <row r="719" spans="1:6" ht="12.75">
      <c r="A719" s="31" t="s">
        <v>0</v>
      </c>
      <c r="B719" s="31">
        <v>6</v>
      </c>
      <c r="C719">
        <v>2000</v>
      </c>
      <c r="D719">
        <v>7</v>
      </c>
      <c r="E719" s="28">
        <v>2.228625</v>
      </c>
      <c r="F719" s="28">
        <v>8.75</v>
      </c>
    </row>
    <row r="720" spans="1:6" ht="12.75">
      <c r="A720" s="31" t="s">
        <v>0</v>
      </c>
      <c r="B720" s="31">
        <v>6</v>
      </c>
      <c r="C720">
        <v>2000</v>
      </c>
      <c r="D720">
        <v>8</v>
      </c>
      <c r="E720" s="28">
        <v>1.817728</v>
      </c>
      <c r="F720" s="28">
        <v>7.04</v>
      </c>
    </row>
    <row r="721" spans="1:6" ht="12.75">
      <c r="A721" s="31" t="s">
        <v>0</v>
      </c>
      <c r="B721" s="31">
        <v>6</v>
      </c>
      <c r="C721">
        <v>2000</v>
      </c>
      <c r="D721">
        <v>9</v>
      </c>
      <c r="E721" s="28">
        <v>1.308915</v>
      </c>
      <c r="F721" s="28">
        <v>5.31</v>
      </c>
    </row>
    <row r="722" spans="1:6" ht="12.75">
      <c r="A722" s="31" t="s">
        <v>0</v>
      </c>
      <c r="B722" s="31">
        <v>6</v>
      </c>
      <c r="C722">
        <v>2000</v>
      </c>
      <c r="D722">
        <v>10</v>
      </c>
      <c r="E722" s="28">
        <v>1.019932</v>
      </c>
      <c r="F722" s="28">
        <v>5.66</v>
      </c>
    </row>
    <row r="723" spans="1:6" ht="12.75">
      <c r="A723" s="31" t="s">
        <v>0</v>
      </c>
      <c r="B723" s="31">
        <v>6</v>
      </c>
      <c r="C723">
        <v>2000</v>
      </c>
      <c r="D723">
        <v>11</v>
      </c>
      <c r="E723" s="28">
        <v>8.178914</v>
      </c>
      <c r="F723" s="28">
        <v>49.334933</v>
      </c>
    </row>
    <row r="724" spans="1:6" ht="12.75">
      <c r="A724" s="31" t="s">
        <v>0</v>
      </c>
      <c r="B724" s="31">
        <v>6</v>
      </c>
      <c r="C724">
        <v>2000</v>
      </c>
      <c r="D724">
        <v>12</v>
      </c>
      <c r="E724" s="28">
        <v>32.289075</v>
      </c>
      <c r="F724" s="28">
        <v>145.25</v>
      </c>
    </row>
    <row r="725" spans="1:6" ht="12.75">
      <c r="A725" s="31" t="s">
        <v>0</v>
      </c>
      <c r="B725" s="31">
        <v>6</v>
      </c>
      <c r="C725">
        <v>2001</v>
      </c>
      <c r="D725">
        <v>1</v>
      </c>
      <c r="E725" s="28">
        <v>29.8257</v>
      </c>
      <c r="F725" s="28">
        <v>134.36343499999998</v>
      </c>
    </row>
    <row r="726" spans="1:6" ht="12.75">
      <c r="A726" s="31" t="s">
        <v>0</v>
      </c>
      <c r="B726" s="31">
        <v>6</v>
      </c>
      <c r="C726">
        <v>2001</v>
      </c>
      <c r="D726">
        <v>2</v>
      </c>
      <c r="E726" s="28">
        <v>27.694128</v>
      </c>
      <c r="F726" s="28">
        <v>106.68</v>
      </c>
    </row>
    <row r="727" spans="1:6" ht="12.75">
      <c r="A727" s="31" t="s">
        <v>0</v>
      </c>
      <c r="B727" s="31">
        <v>6</v>
      </c>
      <c r="C727">
        <v>2001</v>
      </c>
      <c r="D727">
        <v>3</v>
      </c>
      <c r="E727" s="28">
        <v>39.658808</v>
      </c>
      <c r="F727" s="28">
        <v>172.73</v>
      </c>
    </row>
    <row r="728" spans="1:6" ht="12.75">
      <c r="A728" s="31" t="s">
        <v>0</v>
      </c>
      <c r="B728" s="31">
        <v>6</v>
      </c>
      <c r="C728">
        <v>2001</v>
      </c>
      <c r="D728">
        <v>4</v>
      </c>
      <c r="E728" s="28">
        <v>12.51633</v>
      </c>
      <c r="F728" s="28">
        <v>49.545045</v>
      </c>
    </row>
    <row r="729" spans="1:6" ht="12.75">
      <c r="A729" s="31" t="s">
        <v>0</v>
      </c>
      <c r="B729" s="31">
        <v>6</v>
      </c>
      <c r="C729">
        <v>2001</v>
      </c>
      <c r="D729">
        <v>5</v>
      </c>
      <c r="E729" s="28">
        <v>6.69</v>
      </c>
      <c r="F729" s="28">
        <v>26.76</v>
      </c>
    </row>
    <row r="730" spans="1:6" ht="12.75">
      <c r="A730" s="31" t="s">
        <v>0</v>
      </c>
      <c r="B730" s="31">
        <v>6</v>
      </c>
      <c r="C730">
        <v>2001</v>
      </c>
      <c r="D730">
        <v>6</v>
      </c>
      <c r="E730" s="28">
        <v>2.84123</v>
      </c>
      <c r="F730" s="28">
        <v>10.97</v>
      </c>
    </row>
    <row r="731" spans="1:6" ht="12.75">
      <c r="A731" s="31" t="s">
        <v>0</v>
      </c>
      <c r="B731" s="31">
        <v>6</v>
      </c>
      <c r="C731">
        <v>2001</v>
      </c>
      <c r="D731">
        <v>7</v>
      </c>
      <c r="E731" s="28">
        <v>2.58888</v>
      </c>
      <c r="F731" s="28">
        <v>10.048995</v>
      </c>
    </row>
    <row r="732" spans="1:6" ht="12.75">
      <c r="A732" s="31" t="s">
        <v>0</v>
      </c>
      <c r="B732" s="31">
        <v>6</v>
      </c>
      <c r="C732">
        <v>2001</v>
      </c>
      <c r="D732">
        <v>8</v>
      </c>
      <c r="E732" s="28">
        <v>1.88924</v>
      </c>
      <c r="F732" s="28">
        <v>7.3</v>
      </c>
    </row>
    <row r="733" spans="1:6" ht="12.75">
      <c r="A733" s="31" t="s">
        <v>0</v>
      </c>
      <c r="B733" s="31">
        <v>6</v>
      </c>
      <c r="C733">
        <v>2001</v>
      </c>
      <c r="D733">
        <v>9</v>
      </c>
      <c r="E733" s="28">
        <v>1.160421</v>
      </c>
      <c r="F733" s="28">
        <v>5.03</v>
      </c>
    </row>
    <row r="734" spans="1:6" ht="12.75">
      <c r="A734" s="31" t="s">
        <v>0</v>
      </c>
      <c r="B734" s="31">
        <v>6</v>
      </c>
      <c r="C734">
        <v>2001</v>
      </c>
      <c r="D734">
        <v>10</v>
      </c>
      <c r="E734" s="28">
        <v>2.864409</v>
      </c>
      <c r="F734" s="28">
        <v>10.19</v>
      </c>
    </row>
    <row r="735" spans="1:6" ht="12.75">
      <c r="A735" s="31" t="s">
        <v>0</v>
      </c>
      <c r="B735" s="31">
        <v>6</v>
      </c>
      <c r="C735">
        <v>2001</v>
      </c>
      <c r="D735">
        <v>11</v>
      </c>
      <c r="E735" s="28">
        <v>3.391258</v>
      </c>
      <c r="F735" s="28">
        <v>13.91</v>
      </c>
    </row>
    <row r="736" spans="1:6" ht="12.75">
      <c r="A736" s="31" t="s">
        <v>0</v>
      </c>
      <c r="B736" s="31">
        <v>6</v>
      </c>
      <c r="C736">
        <v>2001</v>
      </c>
      <c r="D736">
        <v>12</v>
      </c>
      <c r="E736" s="28">
        <v>3.336606</v>
      </c>
      <c r="F736" s="28">
        <v>13.23</v>
      </c>
    </row>
    <row r="737" spans="1:6" ht="12.75">
      <c r="A737" s="31" t="s">
        <v>0</v>
      </c>
      <c r="B737" s="31">
        <v>6</v>
      </c>
      <c r="C737">
        <v>2002</v>
      </c>
      <c r="D737">
        <v>1</v>
      </c>
      <c r="E737" s="28">
        <v>6.13395</v>
      </c>
      <c r="F737" s="28">
        <v>28.527147</v>
      </c>
    </row>
    <row r="738" spans="1:6" ht="12.75">
      <c r="A738" s="31" t="s">
        <v>0</v>
      </c>
      <c r="B738" s="31">
        <v>6</v>
      </c>
      <c r="C738">
        <v>2002</v>
      </c>
      <c r="D738">
        <v>2</v>
      </c>
      <c r="E738" s="28">
        <v>5.418</v>
      </c>
      <c r="F738" s="28">
        <v>30.1</v>
      </c>
    </row>
    <row r="739" spans="1:6" ht="12.75">
      <c r="A739" s="31" t="s">
        <v>0</v>
      </c>
      <c r="B739" s="31">
        <v>6</v>
      </c>
      <c r="C739">
        <v>2002</v>
      </c>
      <c r="D739">
        <v>3</v>
      </c>
      <c r="E739" s="28">
        <v>13.867966</v>
      </c>
      <c r="F739" s="28">
        <v>52.57</v>
      </c>
    </row>
    <row r="740" spans="1:6" ht="12.75">
      <c r="A740" s="31" t="s">
        <v>0</v>
      </c>
      <c r="B740" s="31">
        <v>6</v>
      </c>
      <c r="C740">
        <v>2002</v>
      </c>
      <c r="D740">
        <v>4</v>
      </c>
      <c r="E740" s="28">
        <v>6.406124</v>
      </c>
      <c r="F740" s="28">
        <v>26.017398</v>
      </c>
    </row>
    <row r="741" spans="1:6" ht="12.75">
      <c r="A741" s="31" t="s">
        <v>0</v>
      </c>
      <c r="B741" s="31">
        <v>6</v>
      </c>
      <c r="C741">
        <v>2002</v>
      </c>
      <c r="D741">
        <v>5</v>
      </c>
      <c r="E741" s="28">
        <v>6.757302</v>
      </c>
      <c r="F741" s="28">
        <v>30.176981999999995</v>
      </c>
    </row>
    <row r="742" spans="1:6" ht="12.75">
      <c r="A742" s="31" t="s">
        <v>0</v>
      </c>
      <c r="B742" s="31">
        <v>6</v>
      </c>
      <c r="C742">
        <v>2002</v>
      </c>
      <c r="D742">
        <v>6</v>
      </c>
      <c r="E742" s="28">
        <v>3.46523</v>
      </c>
      <c r="F742" s="28">
        <v>19.7</v>
      </c>
    </row>
    <row r="743" spans="1:6" ht="12.75">
      <c r="A743" s="31" t="s">
        <v>0</v>
      </c>
      <c r="B743" s="31">
        <v>6</v>
      </c>
      <c r="C743">
        <v>2002</v>
      </c>
      <c r="D743">
        <v>7</v>
      </c>
      <c r="E743" s="28">
        <v>2.49312</v>
      </c>
      <c r="F743" s="28">
        <v>9.8</v>
      </c>
    </row>
    <row r="744" spans="1:6" ht="12.75">
      <c r="A744" s="31" t="s">
        <v>0</v>
      </c>
      <c r="B744" s="31">
        <v>6</v>
      </c>
      <c r="C744">
        <v>2002</v>
      </c>
      <c r="D744">
        <v>8</v>
      </c>
      <c r="E744" s="28">
        <v>1.591076</v>
      </c>
      <c r="F744" s="28">
        <v>6.22</v>
      </c>
    </row>
    <row r="745" spans="1:6" ht="12.75">
      <c r="A745" s="31" t="s">
        <v>0</v>
      </c>
      <c r="B745" s="31">
        <v>6</v>
      </c>
      <c r="C745">
        <v>2002</v>
      </c>
      <c r="D745">
        <v>9</v>
      </c>
      <c r="E745" s="28">
        <v>2.068222</v>
      </c>
      <c r="F745" s="28">
        <v>7.54</v>
      </c>
    </row>
    <row r="746" spans="1:6" ht="12.75">
      <c r="A746" s="31" t="s">
        <v>0</v>
      </c>
      <c r="B746" s="31">
        <v>6</v>
      </c>
      <c r="C746">
        <v>2002</v>
      </c>
      <c r="D746">
        <v>10</v>
      </c>
      <c r="E746" s="28">
        <v>4.593654</v>
      </c>
      <c r="F746" s="28">
        <v>17.42</v>
      </c>
    </row>
    <row r="747" spans="1:6" ht="12.75">
      <c r="A747" s="31" t="s">
        <v>0</v>
      </c>
      <c r="B747" s="31">
        <v>6</v>
      </c>
      <c r="C747">
        <v>2002</v>
      </c>
      <c r="D747">
        <v>11</v>
      </c>
      <c r="E747" s="28">
        <v>6.87834</v>
      </c>
      <c r="F747" s="28">
        <v>30.89691</v>
      </c>
    </row>
    <row r="748" spans="1:6" ht="12.75">
      <c r="A748" s="31" t="s">
        <v>0</v>
      </c>
      <c r="B748" s="31">
        <v>6</v>
      </c>
      <c r="C748">
        <v>2002</v>
      </c>
      <c r="D748">
        <v>12</v>
      </c>
      <c r="E748" s="28">
        <v>27.08343</v>
      </c>
      <c r="F748" s="28">
        <v>108.88911</v>
      </c>
    </row>
    <row r="749" spans="1:6" ht="12.75">
      <c r="A749" s="31" t="s">
        <v>0</v>
      </c>
      <c r="B749" s="31">
        <v>6</v>
      </c>
      <c r="C749">
        <v>2003</v>
      </c>
      <c r="D749">
        <v>1</v>
      </c>
      <c r="E749" s="28">
        <v>23.470128</v>
      </c>
      <c r="F749" s="28">
        <v>80.82</v>
      </c>
    </row>
    <row r="750" spans="1:6" ht="12.75">
      <c r="A750" s="31" t="s">
        <v>0</v>
      </c>
      <c r="B750" s="31">
        <v>6</v>
      </c>
      <c r="C750">
        <v>2003</v>
      </c>
      <c r="D750">
        <v>2</v>
      </c>
      <c r="E750" s="28">
        <v>16.241102</v>
      </c>
      <c r="F750" s="28">
        <v>62.06</v>
      </c>
    </row>
    <row r="751" spans="1:6" ht="12.75">
      <c r="A751" s="31" t="s">
        <v>0</v>
      </c>
      <c r="B751" s="31">
        <v>6</v>
      </c>
      <c r="C751">
        <v>2003</v>
      </c>
      <c r="D751">
        <v>3</v>
      </c>
      <c r="E751" s="28">
        <v>17.198118</v>
      </c>
      <c r="F751" s="28">
        <v>74.97</v>
      </c>
    </row>
    <row r="752" spans="1:6" ht="12.75">
      <c r="A752" s="31" t="s">
        <v>0</v>
      </c>
      <c r="B752" s="31">
        <v>6</v>
      </c>
      <c r="C752">
        <v>2003</v>
      </c>
      <c r="D752">
        <v>4</v>
      </c>
      <c r="E752" s="28">
        <v>14.10472</v>
      </c>
      <c r="F752" s="28">
        <v>62.3</v>
      </c>
    </row>
    <row r="753" spans="1:6" ht="12.75">
      <c r="A753" s="31" t="s">
        <v>0</v>
      </c>
      <c r="B753" s="31">
        <v>6</v>
      </c>
      <c r="C753">
        <v>2003</v>
      </c>
      <c r="D753">
        <v>5</v>
      </c>
      <c r="E753" s="28">
        <v>7.388991</v>
      </c>
      <c r="F753" s="28">
        <v>28.175633999999995</v>
      </c>
    </row>
    <row r="754" spans="1:6" ht="12.75">
      <c r="A754" s="31" t="s">
        <v>0</v>
      </c>
      <c r="B754" s="31">
        <v>6</v>
      </c>
      <c r="C754">
        <v>2003</v>
      </c>
      <c r="D754">
        <v>6</v>
      </c>
      <c r="E754" s="28">
        <v>2.661117</v>
      </c>
      <c r="F754" s="28">
        <v>11.011101</v>
      </c>
    </row>
    <row r="755" spans="1:6" ht="12.75">
      <c r="A755" s="31" t="s">
        <v>0</v>
      </c>
      <c r="B755" s="31">
        <v>6</v>
      </c>
      <c r="C755">
        <v>2003</v>
      </c>
      <c r="D755">
        <v>7</v>
      </c>
      <c r="E755" s="28">
        <v>2.719092</v>
      </c>
      <c r="F755" s="28">
        <v>10.408959</v>
      </c>
    </row>
    <row r="756" spans="1:6" ht="12.75">
      <c r="A756" s="31" t="s">
        <v>0</v>
      </c>
      <c r="B756" s="31">
        <v>6</v>
      </c>
      <c r="C756">
        <v>2003</v>
      </c>
      <c r="D756">
        <v>8</v>
      </c>
      <c r="E756" s="28">
        <v>1.881378</v>
      </c>
      <c r="F756" s="28">
        <v>7.62</v>
      </c>
    </row>
    <row r="757" spans="1:6" ht="12.75">
      <c r="A757" s="31" t="s">
        <v>0</v>
      </c>
      <c r="B757" s="31">
        <v>6</v>
      </c>
      <c r="C757">
        <v>2003</v>
      </c>
      <c r="D757">
        <v>9</v>
      </c>
      <c r="E757" s="28">
        <v>1.323456</v>
      </c>
      <c r="F757" s="28">
        <v>4.88</v>
      </c>
    </row>
    <row r="758" spans="1:6" ht="12.75">
      <c r="A758" s="31" t="s">
        <v>0</v>
      </c>
      <c r="B758" s="31">
        <v>6</v>
      </c>
      <c r="C758">
        <v>2003</v>
      </c>
      <c r="D758">
        <v>10</v>
      </c>
      <c r="E758" s="28">
        <v>2.290635</v>
      </c>
      <c r="F758" s="28">
        <v>9.81</v>
      </c>
    </row>
    <row r="759" spans="1:6" ht="12.75">
      <c r="A759" s="31" t="s">
        <v>0</v>
      </c>
      <c r="B759" s="31">
        <v>6</v>
      </c>
      <c r="C759">
        <v>2003</v>
      </c>
      <c r="D759">
        <v>11</v>
      </c>
      <c r="E759" s="28">
        <v>11.111872</v>
      </c>
      <c r="F759" s="28">
        <v>59.864013</v>
      </c>
    </row>
    <row r="760" spans="1:6" ht="12.75">
      <c r="A760" s="31" t="s">
        <v>0</v>
      </c>
      <c r="B760" s="31">
        <v>6</v>
      </c>
      <c r="C760">
        <v>2003</v>
      </c>
      <c r="D760">
        <v>12</v>
      </c>
      <c r="E760" s="28">
        <v>13.341188</v>
      </c>
      <c r="F760" s="28">
        <v>65.27</v>
      </c>
    </row>
    <row r="761" spans="1:6" ht="12.75">
      <c r="A761" s="31" t="s">
        <v>0</v>
      </c>
      <c r="B761" s="31">
        <v>6</v>
      </c>
      <c r="C761">
        <v>2004</v>
      </c>
      <c r="D761">
        <v>1</v>
      </c>
      <c r="E761" s="28">
        <v>14.58468</v>
      </c>
      <c r="F761" s="28">
        <v>69.85</v>
      </c>
    </row>
    <row r="762" spans="1:6" ht="12.75">
      <c r="A762" s="31" t="s">
        <v>0</v>
      </c>
      <c r="B762" s="31">
        <v>6</v>
      </c>
      <c r="C762">
        <v>2004</v>
      </c>
      <c r="D762">
        <v>2</v>
      </c>
      <c r="E762" s="28">
        <v>6.29895</v>
      </c>
      <c r="F762" s="28">
        <v>25.712571</v>
      </c>
    </row>
    <row r="763" spans="1:6" ht="12.75">
      <c r="A763" s="31" t="s">
        <v>0</v>
      </c>
      <c r="B763" s="31">
        <v>6</v>
      </c>
      <c r="C763">
        <v>2004</v>
      </c>
      <c r="D763">
        <v>3</v>
      </c>
      <c r="E763" s="28">
        <v>11.217602</v>
      </c>
      <c r="F763" s="28">
        <v>41.025897</v>
      </c>
    </row>
    <row r="764" spans="1:6" ht="12.75">
      <c r="A764" s="31" t="s">
        <v>0</v>
      </c>
      <c r="B764" s="31">
        <v>6</v>
      </c>
      <c r="C764">
        <v>2004</v>
      </c>
      <c r="D764">
        <v>4</v>
      </c>
      <c r="E764" s="28">
        <v>7.2179</v>
      </c>
      <c r="F764" s="28">
        <v>32.443244</v>
      </c>
    </row>
    <row r="765" spans="1:6" ht="12.75">
      <c r="A765" s="31" t="s">
        <v>0</v>
      </c>
      <c r="B765" s="31">
        <v>6</v>
      </c>
      <c r="C765">
        <v>2004</v>
      </c>
      <c r="D765">
        <v>5</v>
      </c>
      <c r="E765" s="28">
        <v>5.89176</v>
      </c>
      <c r="F765" s="28">
        <v>26.717328</v>
      </c>
    </row>
    <row r="766" spans="1:6" ht="12.75">
      <c r="A766" s="31" t="s">
        <v>0</v>
      </c>
      <c r="B766" s="31">
        <v>6</v>
      </c>
      <c r="C766">
        <v>2004</v>
      </c>
      <c r="D766">
        <v>6</v>
      </c>
      <c r="E766" s="28">
        <v>2.226043</v>
      </c>
      <c r="F766" s="28">
        <v>8.831766</v>
      </c>
    </row>
    <row r="767" spans="1:6" ht="12.75">
      <c r="A767" s="31" t="s">
        <v>0</v>
      </c>
      <c r="B767" s="31">
        <v>6</v>
      </c>
      <c r="C767">
        <v>2004</v>
      </c>
      <c r="D767">
        <v>7</v>
      </c>
      <c r="E767" s="28">
        <v>1.871751</v>
      </c>
      <c r="F767" s="28">
        <v>7.49</v>
      </c>
    </row>
    <row r="768" spans="1:6" ht="12.75">
      <c r="A768" s="31" t="s">
        <v>0</v>
      </c>
      <c r="B768" s="31">
        <v>6</v>
      </c>
      <c r="C768">
        <v>2004</v>
      </c>
      <c r="D768">
        <v>8</v>
      </c>
      <c r="E768" s="28">
        <v>2.2352</v>
      </c>
      <c r="F768" s="28">
        <v>8.0008</v>
      </c>
    </row>
    <row r="769" spans="1:6" ht="12.75">
      <c r="A769" s="31" t="s">
        <v>0</v>
      </c>
      <c r="B769" s="31">
        <v>6</v>
      </c>
      <c r="C769">
        <v>2004</v>
      </c>
      <c r="D769">
        <v>9</v>
      </c>
      <c r="E769" s="28">
        <v>1.575784</v>
      </c>
      <c r="F769" s="28">
        <v>10.64</v>
      </c>
    </row>
    <row r="770" spans="1:6" ht="12.75">
      <c r="A770" s="31" t="s">
        <v>0</v>
      </c>
      <c r="B770" s="31">
        <v>6</v>
      </c>
      <c r="C770">
        <v>2004</v>
      </c>
      <c r="D770">
        <v>10</v>
      </c>
      <c r="E770" s="28">
        <v>6.100231</v>
      </c>
      <c r="F770" s="28">
        <v>28.87</v>
      </c>
    </row>
    <row r="771" spans="1:6" ht="12.75">
      <c r="A771" s="31" t="s">
        <v>0</v>
      </c>
      <c r="B771" s="31">
        <v>6</v>
      </c>
      <c r="C771">
        <v>2004</v>
      </c>
      <c r="D771">
        <v>11</v>
      </c>
      <c r="E771" s="28">
        <v>11.153644</v>
      </c>
      <c r="F771" s="28">
        <v>39.58</v>
      </c>
    </row>
    <row r="772" spans="1:6" ht="12.75">
      <c r="A772" s="31" t="s">
        <v>0</v>
      </c>
      <c r="B772" s="31">
        <v>6</v>
      </c>
      <c r="C772">
        <v>2004</v>
      </c>
      <c r="D772">
        <v>12</v>
      </c>
      <c r="E772" s="28">
        <v>5.83972</v>
      </c>
      <c r="F772" s="28">
        <v>26.8</v>
      </c>
    </row>
    <row r="773" spans="1:6" ht="12.75">
      <c r="A773" s="31" t="s">
        <v>0</v>
      </c>
      <c r="B773" s="31">
        <v>6</v>
      </c>
      <c r="C773">
        <v>2005</v>
      </c>
      <c r="D773">
        <v>1</v>
      </c>
      <c r="E773" s="28">
        <v>9.283712</v>
      </c>
      <c r="F773" s="28">
        <v>37.12</v>
      </c>
    </row>
    <row r="774" spans="1:6" ht="12.75">
      <c r="A774" s="31" t="s">
        <v>0</v>
      </c>
      <c r="B774" s="31">
        <v>6</v>
      </c>
      <c r="C774">
        <v>2005</v>
      </c>
      <c r="D774">
        <v>2</v>
      </c>
      <c r="E774" s="28">
        <v>5.723696</v>
      </c>
      <c r="F774" s="28">
        <v>19.131913</v>
      </c>
    </row>
    <row r="775" spans="1:6" ht="12.75">
      <c r="A775" s="31" t="s">
        <v>0</v>
      </c>
      <c r="B775" s="31">
        <v>6</v>
      </c>
      <c r="C775">
        <v>2005</v>
      </c>
      <c r="D775">
        <v>3</v>
      </c>
      <c r="E775" s="28">
        <v>20.695409</v>
      </c>
      <c r="F775" s="28">
        <v>72.59</v>
      </c>
    </row>
    <row r="776" spans="1:6" ht="12.75">
      <c r="A776" s="31" t="s">
        <v>0</v>
      </c>
      <c r="B776" s="31">
        <v>6</v>
      </c>
      <c r="C776">
        <v>2005</v>
      </c>
      <c r="D776">
        <v>4</v>
      </c>
      <c r="E776" s="28">
        <v>13.552863</v>
      </c>
      <c r="F776" s="28">
        <v>66.72332700000001</v>
      </c>
    </row>
    <row r="777" spans="1:6" ht="12.75">
      <c r="A777" s="31" t="s">
        <v>0</v>
      </c>
      <c r="B777" s="31">
        <v>6</v>
      </c>
      <c r="C777">
        <v>2005</v>
      </c>
      <c r="D777">
        <v>5</v>
      </c>
      <c r="E777" s="28">
        <v>6.286272</v>
      </c>
      <c r="F777" s="28">
        <v>27.84</v>
      </c>
    </row>
    <row r="778" spans="1:6" ht="12.75">
      <c r="A778" s="31" t="s">
        <v>0</v>
      </c>
      <c r="B778" s="31">
        <v>6</v>
      </c>
      <c r="C778">
        <v>2005</v>
      </c>
      <c r="D778">
        <v>6</v>
      </c>
      <c r="E778" s="28">
        <v>2.020144</v>
      </c>
      <c r="F778" s="28">
        <v>9.520952000000001</v>
      </c>
    </row>
    <row r="779" spans="1:6" ht="12.75">
      <c r="A779" s="31" t="s">
        <v>0</v>
      </c>
      <c r="B779" s="31">
        <v>6</v>
      </c>
      <c r="C779">
        <v>2005</v>
      </c>
      <c r="D779">
        <v>7</v>
      </c>
      <c r="E779" s="28">
        <v>1.956248</v>
      </c>
      <c r="F779" s="28">
        <v>7.72</v>
      </c>
    </row>
    <row r="780" spans="1:6" ht="12.75">
      <c r="A780" s="31" t="s">
        <v>0</v>
      </c>
      <c r="B780" s="31">
        <v>6</v>
      </c>
      <c r="C780">
        <v>2005</v>
      </c>
      <c r="D780">
        <v>8</v>
      </c>
      <c r="E780" s="28">
        <v>1.418122</v>
      </c>
      <c r="F780" s="28">
        <v>5.569443000000001</v>
      </c>
    </row>
    <row r="781" spans="1:6" ht="12.75">
      <c r="A781" s="31" t="s">
        <v>0</v>
      </c>
      <c r="B781" s="31">
        <v>6</v>
      </c>
      <c r="C781">
        <v>2005</v>
      </c>
      <c r="D781">
        <v>9</v>
      </c>
      <c r="E781" s="28">
        <v>1.113398</v>
      </c>
      <c r="F781" s="28">
        <v>4.58</v>
      </c>
    </row>
    <row r="782" spans="1:6" ht="12.75">
      <c r="A782" s="31" t="s">
        <v>0</v>
      </c>
      <c r="B782" s="31">
        <v>6</v>
      </c>
      <c r="C782">
        <v>2005</v>
      </c>
      <c r="D782">
        <v>10</v>
      </c>
      <c r="E782" s="28">
        <v>2.18526</v>
      </c>
      <c r="F782" s="28">
        <v>9.239076</v>
      </c>
    </row>
    <row r="783" spans="1:6" ht="12.75">
      <c r="A783" s="31" t="s">
        <v>0</v>
      </c>
      <c r="B783" s="31">
        <v>6</v>
      </c>
      <c r="C783">
        <v>2005</v>
      </c>
      <c r="D783">
        <v>11</v>
      </c>
      <c r="E783" s="28">
        <v>4.070556</v>
      </c>
      <c r="F783" s="28">
        <v>18.27</v>
      </c>
    </row>
    <row r="784" spans="1:6" ht="12.75">
      <c r="A784" s="31" t="s">
        <v>0</v>
      </c>
      <c r="B784" s="31">
        <v>6</v>
      </c>
      <c r="C784">
        <v>2005</v>
      </c>
      <c r="D784">
        <v>12</v>
      </c>
      <c r="E784" s="28">
        <v>4.964176</v>
      </c>
      <c r="F784" s="28">
        <v>24.432443</v>
      </c>
    </row>
    <row r="785" spans="1:6" ht="12.75">
      <c r="A785" s="31" t="s">
        <v>0</v>
      </c>
      <c r="B785" s="31">
        <v>6</v>
      </c>
      <c r="C785">
        <v>2006</v>
      </c>
      <c r="D785">
        <v>1</v>
      </c>
      <c r="E785" s="28">
        <v>6.100732</v>
      </c>
      <c r="F785" s="28">
        <v>22.73</v>
      </c>
    </row>
    <row r="786" spans="1:6" ht="12.75">
      <c r="A786" s="31" t="s">
        <v>0</v>
      </c>
      <c r="B786" s="31">
        <v>6</v>
      </c>
      <c r="C786">
        <v>2006</v>
      </c>
      <c r="D786">
        <v>2</v>
      </c>
      <c r="E786" s="28">
        <v>2.83248</v>
      </c>
      <c r="F786" s="28">
        <v>14.401440000000001</v>
      </c>
    </row>
    <row r="787" spans="1:6" ht="12.75">
      <c r="A787" s="31" t="s">
        <v>0</v>
      </c>
      <c r="B787" s="31">
        <v>6</v>
      </c>
      <c r="C787">
        <v>2006</v>
      </c>
      <c r="D787">
        <v>3</v>
      </c>
      <c r="E787" s="28">
        <v>25.259924</v>
      </c>
      <c r="F787" s="28">
        <v>109.550954</v>
      </c>
    </row>
    <row r="788" spans="1:6" ht="12.75">
      <c r="A788" s="31" t="s">
        <v>0</v>
      </c>
      <c r="B788" s="31">
        <v>6</v>
      </c>
      <c r="C788">
        <v>2006</v>
      </c>
      <c r="D788">
        <v>4</v>
      </c>
      <c r="E788" s="28">
        <v>12.533322</v>
      </c>
      <c r="F788" s="28">
        <v>45.464546</v>
      </c>
    </row>
    <row r="789" spans="1:6" ht="12.75">
      <c r="A789" s="31" t="s">
        <v>0</v>
      </c>
      <c r="B789" s="31">
        <v>6</v>
      </c>
      <c r="C789">
        <v>2006</v>
      </c>
      <c r="D789">
        <v>5</v>
      </c>
      <c r="E789" s="28">
        <v>4.20495</v>
      </c>
      <c r="F789" s="28">
        <v>17.341734000000002</v>
      </c>
    </row>
    <row r="790" spans="1:6" ht="12.75">
      <c r="A790" s="31" t="s">
        <v>0</v>
      </c>
      <c r="B790" s="31">
        <v>6</v>
      </c>
      <c r="C790">
        <v>2006</v>
      </c>
      <c r="D790">
        <v>6</v>
      </c>
      <c r="E790" s="28">
        <v>1.46256</v>
      </c>
      <c r="F790" s="28">
        <v>6.59934</v>
      </c>
    </row>
    <row r="791" spans="1:6" ht="12.75">
      <c r="A791" s="31" t="s">
        <v>0</v>
      </c>
      <c r="B791" s="31">
        <v>6</v>
      </c>
      <c r="C791">
        <v>2006</v>
      </c>
      <c r="D791">
        <v>7</v>
      </c>
      <c r="E791" s="28">
        <v>1.492105</v>
      </c>
      <c r="F791" s="28">
        <v>6.53</v>
      </c>
    </row>
    <row r="792" spans="1:6" ht="12.75">
      <c r="A792" s="31" t="s">
        <v>0</v>
      </c>
      <c r="B792" s="31">
        <v>6</v>
      </c>
      <c r="C792">
        <v>2006</v>
      </c>
      <c r="D792">
        <v>8</v>
      </c>
      <c r="E792" s="28">
        <v>1.003124</v>
      </c>
      <c r="F792" s="28">
        <v>3.939606</v>
      </c>
    </row>
    <row r="793" spans="1:6" ht="12.75">
      <c r="A793" s="31" t="s">
        <v>0</v>
      </c>
      <c r="B793" s="31">
        <v>6</v>
      </c>
      <c r="C793">
        <v>2006</v>
      </c>
      <c r="D793">
        <v>9</v>
      </c>
      <c r="E793" s="28">
        <v>1.030998</v>
      </c>
      <c r="F793" s="28">
        <v>4.82</v>
      </c>
    </row>
    <row r="794" spans="5:7" ht="12.75">
      <c r="E794" s="27">
        <f>AVERAGE(E2:E793)*12</f>
        <v>102.36188107575768</v>
      </c>
      <c r="F794" s="27">
        <f>AVERAGE(F2:F793)*12</f>
        <v>447.8834050151516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200647 - Embalse de Barrios de Luna.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200647</v>
      </c>
      <c r="B6" s="30">
        <f>'De la BASE'!B2</f>
        <v>6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8.218641</v>
      </c>
      <c r="F6" s="9">
        <f>IF('De la BASE'!F2&gt;0,'De la BASE'!F2,'De la BASE'!F2+0.001)</f>
        <v>34.81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200647</v>
      </c>
      <c r="B7" s="30">
        <f>'De la BASE'!B3</f>
        <v>6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7.144632</v>
      </c>
      <c r="F7" s="9">
        <f>IF('De la BASE'!F3&gt;0,'De la BASE'!F3,'De la BASE'!F3+0.001)</f>
        <v>33.48</v>
      </c>
      <c r="G7" s="15">
        <v>14916</v>
      </c>
      <c r="H7" s="8">
        <f>CORREL(E6:E796,E7:E797)</f>
        <v>0.5525744954091992</v>
      </c>
      <c r="I7" s="8" t="s">
        <v>119</v>
      </c>
      <c r="J7" s="8"/>
      <c r="K7" s="8"/>
      <c r="L7" s="24"/>
    </row>
    <row r="8" spans="1:13" ht="12.75">
      <c r="A8" s="30" t="str">
        <f>'De la BASE'!A4</f>
        <v>200647</v>
      </c>
      <c r="B8" s="30">
        <f>'De la BASE'!B4</f>
        <v>6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7.572144</v>
      </c>
      <c r="F8" s="9">
        <f>IF('De la BASE'!F4&gt;0,'De la BASE'!F4,'De la BASE'!F4+0.001)</f>
        <v>35.043504</v>
      </c>
      <c r="G8" s="15">
        <v>14946</v>
      </c>
      <c r="H8" s="8">
        <f>CORREL(E486:E796,E487:E797)</f>
        <v>0.5304238560960817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200647</v>
      </c>
      <c r="B9" s="30">
        <f>'De la BASE'!B5</f>
        <v>6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8.60228</v>
      </c>
      <c r="F9" s="9">
        <f>IF('De la BASE'!F5&gt;0,'De la BASE'!F5,'De la BASE'!F5+0.001)</f>
        <v>39.463946</v>
      </c>
      <c r="G9" s="15">
        <v>14977</v>
      </c>
    </row>
    <row r="10" spans="1:11" ht="12.75">
      <c r="A10" s="30" t="str">
        <f>'De la BASE'!A6</f>
        <v>200647</v>
      </c>
      <c r="B10" s="30">
        <f>'De la BASE'!B6</f>
        <v>6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8.358525</v>
      </c>
      <c r="F10" s="9">
        <f>IF('De la BASE'!F6&gt;0,'De la BASE'!F6,'De la BASE'!F6+0.001)</f>
        <v>45.745425000000004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200647</v>
      </c>
      <c r="B11" s="30">
        <f>'De la BASE'!B7</f>
        <v>6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12.274696</v>
      </c>
      <c r="F11" s="9">
        <f>IF('De la BASE'!F7&gt;0,'De la BASE'!F7,'De la BASE'!F7+0.001)</f>
        <v>50.685068</v>
      </c>
      <c r="G11" s="15">
        <v>15036</v>
      </c>
      <c r="H11" s="8">
        <f>CORREL(F6:F796,F7:F797)</f>
        <v>0.5507976636585508</v>
      </c>
      <c r="I11" s="8" t="s">
        <v>119</v>
      </c>
      <c r="J11" s="8"/>
      <c r="K11" s="8"/>
    </row>
    <row r="12" spans="1:11" ht="12.75">
      <c r="A12" s="30" t="str">
        <f>'De la BASE'!A8</f>
        <v>200647</v>
      </c>
      <c r="B12" s="30">
        <f>'De la BASE'!B8</f>
        <v>6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7.5008</v>
      </c>
      <c r="F12" s="9">
        <f>IF('De la BASE'!F8&gt;0,'De la BASE'!F8,'De la BASE'!F8+0.001)</f>
        <v>32</v>
      </c>
      <c r="G12" s="15">
        <v>15067</v>
      </c>
      <c r="H12" s="8">
        <f>CORREL(F486:F796,F487:F797)</f>
        <v>0.5342145295403427</v>
      </c>
      <c r="I12" s="8" t="s">
        <v>120</v>
      </c>
      <c r="J12" s="8"/>
      <c r="K12" s="8"/>
    </row>
    <row r="13" spans="1:9" ht="12.75">
      <c r="A13" s="30" t="str">
        <f>'De la BASE'!A9</f>
        <v>200647</v>
      </c>
      <c r="B13" s="30">
        <f>'De la BASE'!B9</f>
        <v>6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14.746752</v>
      </c>
      <c r="F13" s="9">
        <f>IF('De la BASE'!F9&gt;0,'De la BASE'!F9,'De la BASE'!F9+0.001)</f>
        <v>73.44</v>
      </c>
      <c r="G13" s="15">
        <v>15097</v>
      </c>
      <c r="H13" s="6"/>
      <c r="I13" s="6"/>
    </row>
    <row r="14" spans="1:13" ht="12.75">
      <c r="A14" s="30" t="str">
        <f>'De la BASE'!A10</f>
        <v>200647</v>
      </c>
      <c r="B14" s="30">
        <f>'De la BASE'!B10</f>
        <v>6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11.341178</v>
      </c>
      <c r="F14" s="9">
        <f>IF('De la BASE'!F10&gt;0,'De la BASE'!F10,'De la BASE'!F10+0.001)</f>
        <v>49.46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200647</v>
      </c>
      <c r="B15" s="30">
        <f>'De la BASE'!B11</f>
        <v>6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7.20072</v>
      </c>
      <c r="F15" s="9">
        <f>IF('De la BASE'!F11&gt;0,'De la BASE'!F11,'De la BASE'!F11+0.001)</f>
        <v>29.2</v>
      </c>
      <c r="G15" s="15">
        <v>15158</v>
      </c>
      <c r="I15" s="7"/>
    </row>
    <row r="16" spans="1:9" ht="12.75">
      <c r="A16" s="30" t="str">
        <f>'De la BASE'!A12</f>
        <v>200647</v>
      </c>
      <c r="B16" s="30">
        <f>'De la BASE'!B12</f>
        <v>6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7.132102</v>
      </c>
      <c r="F16" s="9">
        <f>IF('De la BASE'!F12&gt;0,'De la BASE'!F12,'De la BASE'!F12+0.001)</f>
        <v>27.98</v>
      </c>
      <c r="G16" s="15">
        <v>15189</v>
      </c>
      <c r="H16" s="7"/>
      <c r="I16" s="7"/>
    </row>
    <row r="17" spans="1:9" ht="12.75">
      <c r="A17" s="30" t="str">
        <f>'De la BASE'!A13</f>
        <v>200647</v>
      </c>
      <c r="B17" s="30">
        <f>'De la BASE'!B13</f>
        <v>6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7.359066</v>
      </c>
      <c r="F17" s="9">
        <f>IF('De la BASE'!F13&gt;0,'De la BASE'!F13,'De la BASE'!F13+0.001)</f>
        <v>28.59</v>
      </c>
      <c r="G17" s="15">
        <v>15220</v>
      </c>
      <c r="H17" s="7"/>
      <c r="I17" s="7"/>
    </row>
    <row r="18" spans="1:9" ht="12.75">
      <c r="A18" s="30" t="str">
        <f>'De la BASE'!A14</f>
        <v>200647</v>
      </c>
      <c r="B18" s="30">
        <f>'De la BASE'!B14</f>
        <v>6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8.197926</v>
      </c>
      <c r="F18" s="9">
        <f>IF('De la BASE'!F14&gt;0,'De la BASE'!F14,'De la BASE'!F14+0.001)</f>
        <v>33.423342</v>
      </c>
      <c r="G18" s="15">
        <v>15250</v>
      </c>
      <c r="H18" s="7"/>
      <c r="I18" s="7"/>
    </row>
    <row r="19" spans="1:8" ht="12.75">
      <c r="A19" s="30" t="str">
        <f>'De la BASE'!A15</f>
        <v>200647</v>
      </c>
      <c r="B19" s="30">
        <f>'De la BASE'!B15</f>
        <v>6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9.732177</v>
      </c>
      <c r="F19" s="9">
        <f>IF('De la BASE'!F15&gt;0,'De la BASE'!F15,'De la BASE'!F15+0.001)</f>
        <v>39.606039</v>
      </c>
      <c r="G19" s="15">
        <v>15281</v>
      </c>
      <c r="H19" s="7"/>
    </row>
    <row r="20" spans="1:7" ht="12.75">
      <c r="A20" s="30" t="str">
        <f>'De la BASE'!A16</f>
        <v>200647</v>
      </c>
      <c r="B20" s="30">
        <f>'De la BASE'!B16</f>
        <v>6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6.81075</v>
      </c>
      <c r="F20" s="9">
        <f>IF('De la BASE'!F16&gt;0,'De la BASE'!F16,'De la BASE'!F16+0.001)</f>
        <v>30.27</v>
      </c>
      <c r="G20" s="15">
        <v>15311</v>
      </c>
    </row>
    <row r="21" spans="1:7" ht="12.75">
      <c r="A21" s="30" t="str">
        <f>'De la BASE'!A17</f>
        <v>200647</v>
      </c>
      <c r="B21" s="30">
        <f>'De la BASE'!B17</f>
        <v>6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6.858432</v>
      </c>
      <c r="F21" s="9">
        <f>IF('De la BASE'!F17&gt;0,'De la BASE'!F17,'De la BASE'!F17+0.001)</f>
        <v>40.324032</v>
      </c>
      <c r="G21" s="15">
        <v>15342</v>
      </c>
    </row>
    <row r="22" spans="1:7" ht="12.75">
      <c r="A22" s="30" t="str">
        <f>'De la BASE'!A18</f>
        <v>200647</v>
      </c>
      <c r="B22" s="30">
        <f>'De la BASE'!B18</f>
        <v>6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6.748527</v>
      </c>
      <c r="F22" s="9">
        <f>IF('De la BASE'!F18&gt;0,'De la BASE'!F18,'De la BASE'!F18+0.001)</f>
        <v>32.086791</v>
      </c>
      <c r="G22" s="15">
        <v>15373</v>
      </c>
    </row>
    <row r="23" spans="1:7" ht="12.75">
      <c r="A23" s="30" t="str">
        <f>'De la BASE'!A19</f>
        <v>200647</v>
      </c>
      <c r="B23" s="30">
        <f>'De la BASE'!B19</f>
        <v>6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15.978203</v>
      </c>
      <c r="F23" s="9">
        <f>IF('De la BASE'!F19&gt;0,'De la BASE'!F19,'De la BASE'!F19+0.001)</f>
        <v>63.13631300000001</v>
      </c>
      <c r="G23" s="15">
        <v>15401</v>
      </c>
    </row>
    <row r="24" spans="1:7" ht="12.75">
      <c r="A24" s="30" t="str">
        <f>'De la BASE'!A20</f>
        <v>200647</v>
      </c>
      <c r="B24" s="30">
        <f>'De la BASE'!B20</f>
        <v>6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9.776719</v>
      </c>
      <c r="F24" s="9">
        <f>IF('De la BASE'!F20&gt;0,'De la BASE'!F20,'De la BASE'!F20+0.001)</f>
        <v>39.47</v>
      </c>
      <c r="G24" s="15">
        <v>15432</v>
      </c>
    </row>
    <row r="25" spans="1:7" ht="12.75">
      <c r="A25" s="30" t="str">
        <f>'De la BASE'!A21</f>
        <v>200647</v>
      </c>
      <c r="B25" s="30">
        <f>'De la BASE'!B21</f>
        <v>6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10.355994</v>
      </c>
      <c r="F25" s="9">
        <f>IF('De la BASE'!F21&gt;0,'De la BASE'!F21,'De la BASE'!F21+0.001)</f>
        <v>42.46</v>
      </c>
      <c r="G25" s="15">
        <v>15462</v>
      </c>
    </row>
    <row r="26" spans="1:7" ht="12.75">
      <c r="A26" s="30" t="str">
        <f>'De la BASE'!A22</f>
        <v>200647</v>
      </c>
      <c r="B26" s="30">
        <f>'De la BASE'!B22</f>
        <v>6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6.560022</v>
      </c>
      <c r="F26" s="9">
        <f>IF('De la BASE'!F22&gt;0,'De la BASE'!F22,'De la BASE'!F22+0.001)</f>
        <v>29.47</v>
      </c>
      <c r="G26" s="15">
        <v>15493</v>
      </c>
    </row>
    <row r="27" spans="1:7" ht="12.75">
      <c r="A27" s="30" t="str">
        <f>'De la BASE'!A23</f>
        <v>200647</v>
      </c>
      <c r="B27" s="30">
        <f>'De la BASE'!B23</f>
        <v>6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6.807942</v>
      </c>
      <c r="F27" s="9">
        <f>IF('De la BASE'!F23&gt;0,'De la BASE'!F23,'De la BASE'!F23+0.001)</f>
        <v>27.212721000000002</v>
      </c>
      <c r="G27" s="15">
        <v>15523</v>
      </c>
    </row>
    <row r="28" spans="1:7" ht="12.75">
      <c r="A28" s="30" t="str">
        <f>'De la BASE'!A24</f>
        <v>200647</v>
      </c>
      <c r="B28" s="30">
        <f>'De la BASE'!B24</f>
        <v>6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6.546365</v>
      </c>
      <c r="F28" s="9">
        <f>IF('De la BASE'!F24&gt;0,'De la BASE'!F24,'De la BASE'!F24+0.001)</f>
        <v>26.05</v>
      </c>
      <c r="G28" s="15">
        <v>15554</v>
      </c>
    </row>
    <row r="29" spans="1:7" ht="12.75">
      <c r="A29" s="30" t="str">
        <f>'De la BASE'!A25</f>
        <v>200647</v>
      </c>
      <c r="B29" s="30">
        <f>'De la BASE'!B25</f>
        <v>6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4.610168</v>
      </c>
      <c r="F29" s="9">
        <f>IF('De la BASE'!F25&gt;0,'De la BASE'!F25,'De la BASE'!F25+0.001)</f>
        <v>26.482648</v>
      </c>
      <c r="G29" s="15">
        <v>15585</v>
      </c>
    </row>
    <row r="30" spans="1:7" ht="12.75">
      <c r="A30" s="30" t="str">
        <f>'De la BASE'!A26</f>
        <v>200647</v>
      </c>
      <c r="B30" s="30">
        <f>'De la BASE'!B26</f>
        <v>6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7.44732</v>
      </c>
      <c r="F30" s="9">
        <f>IF('De la BASE'!F26&gt;0,'De la BASE'!F26,'De la BASE'!F26+0.001)</f>
        <v>32.883288</v>
      </c>
      <c r="G30" s="15">
        <v>15615</v>
      </c>
    </row>
    <row r="31" spans="1:7" ht="12.75">
      <c r="A31" s="30" t="str">
        <f>'De la BASE'!A27</f>
        <v>200647</v>
      </c>
      <c r="B31" s="30">
        <f>'De la BASE'!B27</f>
        <v>6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8.189046</v>
      </c>
      <c r="F31" s="9">
        <f>IF('De la BASE'!F27&gt;0,'De la BASE'!F27,'De la BASE'!F27+0.001)</f>
        <v>32.73</v>
      </c>
      <c r="G31" s="15">
        <v>15646</v>
      </c>
    </row>
    <row r="32" spans="1:7" ht="12.75">
      <c r="A32" s="30" t="str">
        <f>'De la BASE'!A28</f>
        <v>200647</v>
      </c>
      <c r="B32" s="30">
        <f>'De la BASE'!B28</f>
        <v>6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9.934353</v>
      </c>
      <c r="F32" s="9">
        <f>IF('De la BASE'!F28&gt;0,'De la BASE'!F28,'De la BASE'!F28+0.001)</f>
        <v>44.33</v>
      </c>
      <c r="G32" s="15">
        <v>15676</v>
      </c>
    </row>
    <row r="33" spans="1:7" ht="12.75">
      <c r="A33" s="30" t="str">
        <f>'De la BASE'!A29</f>
        <v>200647</v>
      </c>
      <c r="B33" s="30">
        <f>'De la BASE'!B29</f>
        <v>6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15.938846</v>
      </c>
      <c r="F33" s="9">
        <f>IF('De la BASE'!F29&gt;0,'De la BASE'!F29,'De la BASE'!F29+0.001)</f>
        <v>74.682531</v>
      </c>
      <c r="G33" s="15">
        <v>15707</v>
      </c>
    </row>
    <row r="34" spans="1:7" ht="12.75">
      <c r="A34" s="30" t="str">
        <f>'De la BASE'!A30</f>
        <v>200647</v>
      </c>
      <c r="B34" s="30">
        <f>'De la BASE'!B30</f>
        <v>6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8.681553</v>
      </c>
      <c r="F34" s="9">
        <f>IF('De la BASE'!F30&gt;0,'De la BASE'!F30,'De la BASE'!F30+0.001)</f>
        <v>36.99</v>
      </c>
      <c r="G34" s="15">
        <v>15738</v>
      </c>
    </row>
    <row r="35" spans="1:7" ht="12.75">
      <c r="A35" s="30" t="str">
        <f>'De la BASE'!A31</f>
        <v>200647</v>
      </c>
      <c r="B35" s="30">
        <f>'De la BASE'!B31</f>
        <v>6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10.214825</v>
      </c>
      <c r="F35" s="9">
        <f>IF('De la BASE'!F31&gt;0,'De la BASE'!F31,'De la BASE'!F31+0.001)</f>
        <v>41.945805</v>
      </c>
      <c r="G35" s="15">
        <v>15766</v>
      </c>
    </row>
    <row r="36" spans="1:7" ht="12.75">
      <c r="A36" s="30" t="str">
        <f>'De la BASE'!A32</f>
        <v>200647</v>
      </c>
      <c r="B36" s="30">
        <f>'De la BASE'!B32</f>
        <v>6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9.397938</v>
      </c>
      <c r="F36" s="9">
        <f>IF('De la BASE'!F32&gt;0,'De la BASE'!F32,'De la BASE'!F32+0.001)</f>
        <v>33.216678</v>
      </c>
      <c r="G36" s="15">
        <v>15797</v>
      </c>
    </row>
    <row r="37" spans="1:7" ht="12.75">
      <c r="A37" s="30" t="str">
        <f>'De la BASE'!A33</f>
        <v>200647</v>
      </c>
      <c r="B37" s="30">
        <f>'De la BASE'!B33</f>
        <v>6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8.226023</v>
      </c>
      <c r="F37" s="9">
        <f>IF('De la BASE'!F33&gt;0,'De la BASE'!F33,'De la BASE'!F33+0.001)</f>
        <v>32.63</v>
      </c>
      <c r="G37" s="15">
        <v>15827</v>
      </c>
    </row>
    <row r="38" spans="1:7" ht="12.75">
      <c r="A38" s="30" t="str">
        <f>'De la BASE'!A34</f>
        <v>200647</v>
      </c>
      <c r="B38" s="30">
        <f>'De la BASE'!B34</f>
        <v>6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6.83975</v>
      </c>
      <c r="F38" s="9">
        <f>IF('De la BASE'!F34&gt;0,'De la BASE'!F34,'De la BASE'!F34+0.001)</f>
        <v>27.25</v>
      </c>
      <c r="G38" s="15">
        <v>15858</v>
      </c>
    </row>
    <row r="39" spans="1:7" ht="12.75">
      <c r="A39" s="30" t="str">
        <f>'De la BASE'!A35</f>
        <v>200647</v>
      </c>
      <c r="B39" s="30">
        <f>'De la BASE'!B35</f>
        <v>6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6.75312</v>
      </c>
      <c r="F39" s="9">
        <f>IF('De la BASE'!F35&gt;0,'De la BASE'!F35,'De la BASE'!F35+0.001)</f>
        <v>26.4</v>
      </c>
      <c r="G39" s="15">
        <v>15888</v>
      </c>
    </row>
    <row r="40" spans="1:7" ht="12.75">
      <c r="A40" s="30" t="str">
        <f>'De la BASE'!A36</f>
        <v>200647</v>
      </c>
      <c r="B40" s="30">
        <f>'De la BASE'!B36</f>
        <v>6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6.456456</v>
      </c>
      <c r="F40" s="9">
        <f>IF('De la BASE'!F36&gt;0,'De la BASE'!F36,'De la BASE'!F36+0.001)</f>
        <v>25.56</v>
      </c>
      <c r="G40" s="15">
        <v>15919</v>
      </c>
    </row>
    <row r="41" spans="1:7" ht="12.75">
      <c r="A41" s="30" t="str">
        <f>'De la BASE'!A37</f>
        <v>200647</v>
      </c>
      <c r="B41" s="30">
        <f>'De la BASE'!B37</f>
        <v>6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6.71624</v>
      </c>
      <c r="F41" s="9">
        <f>IF('De la BASE'!F37&gt;0,'De la BASE'!F37,'De la BASE'!F37+0.001)</f>
        <v>29.597039999999996</v>
      </c>
      <c r="G41" s="15">
        <v>15950</v>
      </c>
    </row>
    <row r="42" spans="1:7" ht="12.75">
      <c r="A42" s="30" t="str">
        <f>'De la BASE'!A38</f>
        <v>200647</v>
      </c>
      <c r="B42" s="30">
        <f>'De la BASE'!B38</f>
        <v>6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13.740494</v>
      </c>
      <c r="F42" s="9">
        <f>IF('De la BASE'!F38&gt;0,'De la BASE'!F38,'De la BASE'!F38+0.001)</f>
        <v>50.02</v>
      </c>
      <c r="G42" s="15">
        <v>15980</v>
      </c>
    </row>
    <row r="43" spans="1:7" ht="12.75">
      <c r="A43" s="30" t="str">
        <f>'De la BASE'!A39</f>
        <v>200647</v>
      </c>
      <c r="B43" s="30">
        <f>'De la BASE'!B39</f>
        <v>6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7.73269</v>
      </c>
      <c r="F43" s="9">
        <f>IF('De la BASE'!F39&gt;0,'De la BASE'!F39,'De la BASE'!F39+0.001)</f>
        <v>42.144214</v>
      </c>
      <c r="G43" s="15">
        <v>16011</v>
      </c>
    </row>
    <row r="44" spans="1:7" ht="12.75">
      <c r="A44" s="30" t="str">
        <f>'De la BASE'!A40</f>
        <v>200647</v>
      </c>
      <c r="B44" s="30">
        <f>'De la BASE'!B40</f>
        <v>6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8.404256</v>
      </c>
      <c r="F44" s="9">
        <f>IF('De la BASE'!F40&gt;0,'De la BASE'!F40,'De la BASE'!F40+0.001)</f>
        <v>38.076192</v>
      </c>
      <c r="G44" s="15">
        <v>16041</v>
      </c>
    </row>
    <row r="45" spans="1:7" ht="12.75">
      <c r="A45" s="30" t="str">
        <f>'De la BASE'!A41</f>
        <v>200647</v>
      </c>
      <c r="B45" s="30">
        <f>'De la BASE'!B41</f>
        <v>6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7.856415</v>
      </c>
      <c r="F45" s="9">
        <f>IF('De la BASE'!F41&gt;0,'De la BASE'!F41,'De la BASE'!F41+0.001)</f>
        <v>30.873086999999998</v>
      </c>
      <c r="G45" s="15">
        <v>16072</v>
      </c>
    </row>
    <row r="46" spans="1:7" ht="12.75">
      <c r="A46" s="30" t="str">
        <f>'De la BASE'!A42</f>
        <v>200647</v>
      </c>
      <c r="B46" s="30">
        <f>'De la BASE'!B42</f>
        <v>6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6.222612</v>
      </c>
      <c r="F46" s="9">
        <f>IF('De la BASE'!F42&gt;0,'De la BASE'!F42,'De la BASE'!F42+0.001)</f>
        <v>30.086991</v>
      </c>
      <c r="G46" s="15">
        <v>16103</v>
      </c>
    </row>
    <row r="47" spans="1:7" ht="12.75">
      <c r="A47" s="30" t="str">
        <f>'De la BASE'!A43</f>
        <v>200647</v>
      </c>
      <c r="B47" s="30">
        <f>'De la BASE'!B43</f>
        <v>6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7.647514</v>
      </c>
      <c r="F47" s="9">
        <f>IF('De la BASE'!F43&gt;0,'De la BASE'!F43,'De la BASE'!F43+0.001)</f>
        <v>36.82</v>
      </c>
      <c r="G47" s="15">
        <v>16132</v>
      </c>
    </row>
    <row r="48" spans="1:7" ht="12.75">
      <c r="A48" s="30" t="str">
        <f>'De la BASE'!A44</f>
        <v>200647</v>
      </c>
      <c r="B48" s="30">
        <f>'De la BASE'!B44</f>
        <v>6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10.87436</v>
      </c>
      <c r="F48" s="9">
        <f>IF('De la BASE'!F44&gt;0,'De la BASE'!F44,'De la BASE'!F44+0.001)</f>
        <v>49.695029999999996</v>
      </c>
      <c r="G48" s="15">
        <v>16163</v>
      </c>
    </row>
    <row r="49" spans="1:7" ht="12.75">
      <c r="A49" s="30" t="str">
        <f>'De la BASE'!A45</f>
        <v>200647</v>
      </c>
      <c r="B49" s="30">
        <f>'De la BASE'!B45</f>
        <v>6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6.322576</v>
      </c>
      <c r="F49" s="9">
        <f>IF('De la BASE'!F45&gt;0,'De la BASE'!F45,'De la BASE'!F45+0.001)</f>
        <v>29.38</v>
      </c>
      <c r="G49" s="15">
        <v>16193</v>
      </c>
    </row>
    <row r="50" spans="1:7" ht="12.75">
      <c r="A50" s="30" t="str">
        <f>'De la BASE'!A46</f>
        <v>200647</v>
      </c>
      <c r="B50" s="30">
        <f>'De la BASE'!B46</f>
        <v>6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6.51348</v>
      </c>
      <c r="F50" s="9">
        <f>IF('De la BASE'!F46&gt;0,'De la BASE'!F46,'De la BASE'!F46+0.001)</f>
        <v>26.64</v>
      </c>
      <c r="G50" s="15">
        <v>16224</v>
      </c>
    </row>
    <row r="51" spans="1:7" ht="12.75">
      <c r="A51" s="30" t="str">
        <f>'De la BASE'!A47</f>
        <v>200647</v>
      </c>
      <c r="B51" s="30">
        <f>'De la BASE'!B47</f>
        <v>6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6.470448</v>
      </c>
      <c r="F51" s="9">
        <f>IF('De la BASE'!F47&gt;0,'De la BASE'!F47,'De la BASE'!F47+0.001)</f>
        <v>26.08</v>
      </c>
      <c r="G51" s="15">
        <v>16254</v>
      </c>
    </row>
    <row r="52" spans="1:7" ht="12.75">
      <c r="A52" s="30" t="str">
        <f>'De la BASE'!A48</f>
        <v>200647</v>
      </c>
      <c r="B52" s="30">
        <f>'De la BASE'!B48</f>
        <v>6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6.669294</v>
      </c>
      <c r="F52" s="9">
        <f>IF('De la BASE'!F48&gt;0,'De la BASE'!F48,'De la BASE'!F48+0.001)</f>
        <v>25.862586</v>
      </c>
      <c r="G52" s="15">
        <v>16285</v>
      </c>
    </row>
    <row r="53" spans="1:7" ht="12.75">
      <c r="A53" s="30" t="str">
        <f>'De la BASE'!A49</f>
        <v>200647</v>
      </c>
      <c r="B53" s="30">
        <f>'De la BASE'!B49</f>
        <v>6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6.502294</v>
      </c>
      <c r="F53" s="9">
        <f>IF('De la BASE'!F49&gt;0,'De la BASE'!F49,'De la BASE'!F49+0.001)</f>
        <v>26.032603</v>
      </c>
      <c r="G53" s="15">
        <v>16316</v>
      </c>
    </row>
    <row r="54" spans="1:7" ht="12.75">
      <c r="A54" s="30" t="str">
        <f>'De la BASE'!A50</f>
        <v>200647</v>
      </c>
      <c r="B54" s="30">
        <f>'De la BASE'!B50</f>
        <v>6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6.390308</v>
      </c>
      <c r="F54" s="9">
        <f>IF('De la BASE'!F50&gt;0,'De la BASE'!F50,'De la BASE'!F50+0.001)</f>
        <v>35.716428</v>
      </c>
      <c r="G54" s="15">
        <v>16346</v>
      </c>
    </row>
    <row r="55" spans="1:7" ht="12.75">
      <c r="A55" s="30" t="str">
        <f>'De la BASE'!A51</f>
        <v>200647</v>
      </c>
      <c r="B55" s="30">
        <f>'De la BASE'!B51</f>
        <v>6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7.375848</v>
      </c>
      <c r="F55" s="9">
        <f>IF('De la BASE'!F51&gt;0,'De la BASE'!F51,'De la BASE'!F51+0.001)</f>
        <v>39.57395700000001</v>
      </c>
      <c r="G55" s="15">
        <v>16377</v>
      </c>
    </row>
    <row r="56" spans="1:7" ht="12.75">
      <c r="A56" s="30" t="str">
        <f>'De la BASE'!A52</f>
        <v>200647</v>
      </c>
      <c r="B56" s="30">
        <f>'De la BASE'!B52</f>
        <v>6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7.256952</v>
      </c>
      <c r="F56" s="9">
        <f>IF('De la BASE'!F52&gt;0,'De la BASE'!F52,'De la BASE'!F52+0.001)</f>
        <v>37.333732999999995</v>
      </c>
      <c r="G56" s="15">
        <v>16407</v>
      </c>
    </row>
    <row r="57" spans="1:7" ht="12.75">
      <c r="A57" s="30" t="str">
        <f>'De la BASE'!A53</f>
        <v>200647</v>
      </c>
      <c r="B57" s="30">
        <f>'De la BASE'!B53</f>
        <v>6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7.68565</v>
      </c>
      <c r="F57" s="9">
        <f>IF('De la BASE'!F53&gt;0,'De la BASE'!F53,'De la BASE'!F53+0.001)</f>
        <v>31.363726</v>
      </c>
      <c r="G57" s="15">
        <v>16438</v>
      </c>
    </row>
    <row r="58" spans="1:7" ht="12.75">
      <c r="A58" s="30" t="str">
        <f>'De la BASE'!A54</f>
        <v>200647</v>
      </c>
      <c r="B58" s="30">
        <f>'De la BASE'!B54</f>
        <v>6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6.65546</v>
      </c>
      <c r="F58" s="9">
        <f>IF('De la BASE'!F54&gt;0,'De la BASE'!F54,'De la BASE'!F54+0.001)</f>
        <v>38.36</v>
      </c>
      <c r="G58" s="15">
        <v>16469</v>
      </c>
    </row>
    <row r="59" spans="1:7" ht="12.75">
      <c r="A59" s="30" t="str">
        <f>'De la BASE'!A55</f>
        <v>200647</v>
      </c>
      <c r="B59" s="30">
        <f>'De la BASE'!B55</f>
        <v>6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8.706252</v>
      </c>
      <c r="F59" s="9">
        <f>IF('De la BASE'!F55&gt;0,'De la BASE'!F55,'De la BASE'!F55+0.001)</f>
        <v>47.014701</v>
      </c>
      <c r="G59" s="15">
        <v>16497</v>
      </c>
    </row>
    <row r="60" spans="1:7" ht="12.75">
      <c r="A60" s="30" t="str">
        <f>'De la BASE'!A56</f>
        <v>200647</v>
      </c>
      <c r="B60" s="30">
        <f>'De la BASE'!B56</f>
        <v>6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8.05806</v>
      </c>
      <c r="F60" s="9">
        <f>IF('De la BASE'!F56&gt;0,'De la BASE'!F56,'De la BASE'!F56+0.001)</f>
        <v>40.05801</v>
      </c>
      <c r="G60" s="15">
        <v>16528</v>
      </c>
    </row>
    <row r="61" spans="1:7" ht="12.75">
      <c r="A61" s="30" t="str">
        <f>'De la BASE'!A57</f>
        <v>200647</v>
      </c>
      <c r="B61" s="30">
        <f>'De la BASE'!B57</f>
        <v>6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5.556846</v>
      </c>
      <c r="F61" s="9">
        <f>IF('De la BASE'!F57&gt;0,'De la BASE'!F57,'De la BASE'!F57+0.001)</f>
        <v>30.82</v>
      </c>
      <c r="G61" s="15">
        <v>16558</v>
      </c>
    </row>
    <row r="62" spans="1:7" ht="12.75">
      <c r="A62" s="30" t="str">
        <f>'De la BASE'!A58</f>
        <v>200647</v>
      </c>
      <c r="B62" s="30">
        <f>'De la BASE'!B58</f>
        <v>6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6.507648</v>
      </c>
      <c r="F62" s="9">
        <f>IF('De la BASE'!F58&gt;0,'De la BASE'!F58,'De la BASE'!F58+0.001)</f>
        <v>26.88</v>
      </c>
      <c r="G62" s="15">
        <v>16589</v>
      </c>
    </row>
    <row r="63" spans="1:7" ht="12.75">
      <c r="A63" s="30" t="str">
        <f>'De la BASE'!A59</f>
        <v>200647</v>
      </c>
      <c r="B63" s="30">
        <f>'De la BASE'!B59</f>
        <v>6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6.435968</v>
      </c>
      <c r="F63" s="9">
        <f>IF('De la BASE'!F59&gt;0,'De la BASE'!F59,'De la BASE'!F59+0.001)</f>
        <v>26.12</v>
      </c>
      <c r="G63" s="15">
        <v>16619</v>
      </c>
    </row>
    <row r="64" spans="1:7" ht="12.75">
      <c r="A64" s="30" t="str">
        <f>'De la BASE'!A60</f>
        <v>200647</v>
      </c>
      <c r="B64" s="30">
        <f>'De la BASE'!B60</f>
        <v>6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5.36075</v>
      </c>
      <c r="F64" s="9">
        <f>IF('De la BASE'!F60&gt;0,'De la BASE'!F60,'De la BASE'!F60+0.001)</f>
        <v>26.15</v>
      </c>
      <c r="G64" s="15">
        <v>16650</v>
      </c>
    </row>
    <row r="65" spans="1:7" ht="12.75">
      <c r="A65" s="30" t="str">
        <f>'De la BASE'!A61</f>
        <v>200647</v>
      </c>
      <c r="B65" s="30">
        <f>'De la BASE'!B61</f>
        <v>6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6.212712</v>
      </c>
      <c r="F65" s="9">
        <f>IF('De la BASE'!F61&gt;0,'De la BASE'!F61,'De la BASE'!F61+0.001)</f>
        <v>25.63</v>
      </c>
      <c r="G65" s="15">
        <v>16681</v>
      </c>
    </row>
    <row r="66" spans="1:7" ht="12.75">
      <c r="A66" s="30" t="str">
        <f>'De la BASE'!A62</f>
        <v>200647</v>
      </c>
      <c r="B66" s="30">
        <f>'De la BASE'!B62</f>
        <v>6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5.2632</v>
      </c>
      <c r="F66" s="9">
        <f>IF('De la BASE'!F62&gt;0,'De la BASE'!F62,'De la BASE'!F62+0.001)</f>
        <v>27.2</v>
      </c>
      <c r="G66" s="15">
        <v>16711</v>
      </c>
    </row>
    <row r="67" spans="1:7" ht="12.75">
      <c r="A67" s="30" t="str">
        <f>'De la BASE'!A63</f>
        <v>200647</v>
      </c>
      <c r="B67" s="30">
        <f>'De la BASE'!B63</f>
        <v>6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7.166325</v>
      </c>
      <c r="F67" s="9">
        <f>IF('De la BASE'!F63&gt;0,'De la BASE'!F63,'De la BASE'!F63+0.001)</f>
        <v>35.246475</v>
      </c>
      <c r="G67" s="15">
        <v>16742</v>
      </c>
    </row>
    <row r="68" spans="1:7" ht="12.75">
      <c r="A68" s="30" t="str">
        <f>'De la BASE'!A64</f>
        <v>200647</v>
      </c>
      <c r="B68" s="30">
        <f>'De la BASE'!B64</f>
        <v>6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9.086404</v>
      </c>
      <c r="F68" s="9">
        <f>IF('De la BASE'!F64&gt;0,'De la BASE'!F64,'De la BASE'!F64+0.001)</f>
        <v>42.435756</v>
      </c>
      <c r="G68" s="15">
        <v>16772</v>
      </c>
    </row>
    <row r="69" spans="1:7" ht="12.75">
      <c r="A69" s="30" t="str">
        <f>'De la BASE'!A65</f>
        <v>200647</v>
      </c>
      <c r="B69" s="30">
        <f>'De la BASE'!B65</f>
        <v>6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7.656285</v>
      </c>
      <c r="F69" s="9">
        <f>IF('De la BASE'!F65&gt;0,'De la BASE'!F65,'De la BASE'!F65+0.001)</f>
        <v>30.81</v>
      </c>
      <c r="G69" s="15">
        <v>16803</v>
      </c>
    </row>
    <row r="70" spans="1:7" ht="12.75">
      <c r="A70" s="30" t="str">
        <f>'De la BASE'!A66</f>
        <v>200647</v>
      </c>
      <c r="B70" s="30">
        <f>'De la BASE'!B66</f>
        <v>6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6.372975</v>
      </c>
      <c r="F70" s="9">
        <f>IF('De la BASE'!F66&gt;0,'De la BASE'!F66,'De la BASE'!F66+0.001)</f>
        <v>29.85</v>
      </c>
      <c r="G70" s="15">
        <v>16834</v>
      </c>
    </row>
    <row r="71" spans="1:7" ht="12.75">
      <c r="A71" s="30" t="str">
        <f>'De la BASE'!A67</f>
        <v>200647</v>
      </c>
      <c r="B71" s="30">
        <f>'De la BASE'!B67</f>
        <v>6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9.719748</v>
      </c>
      <c r="F71" s="9">
        <f>IF('De la BASE'!F67&gt;0,'De la BASE'!F67,'De la BASE'!F67+0.001)</f>
        <v>39.24</v>
      </c>
      <c r="G71" s="15">
        <v>16862</v>
      </c>
    </row>
    <row r="72" spans="1:7" ht="12.75">
      <c r="A72" s="30" t="str">
        <f>'De la BASE'!A68</f>
        <v>200647</v>
      </c>
      <c r="B72" s="30">
        <f>'De la BASE'!B68</f>
        <v>6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11.067264</v>
      </c>
      <c r="F72" s="9">
        <f>IF('De la BASE'!F68&gt;0,'De la BASE'!F68,'De la BASE'!F68+0.001)</f>
        <v>44.34</v>
      </c>
      <c r="G72" s="15">
        <v>16893</v>
      </c>
    </row>
    <row r="73" spans="1:7" ht="12.75">
      <c r="A73" s="30" t="str">
        <f>'De la BASE'!A69</f>
        <v>200647</v>
      </c>
      <c r="B73" s="30">
        <f>'De la BASE'!B69</f>
        <v>6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13.09176</v>
      </c>
      <c r="F73" s="9">
        <f>IF('De la BASE'!F69&gt;0,'De la BASE'!F69,'De la BASE'!F69+0.001)</f>
        <v>55.09448999999999</v>
      </c>
      <c r="G73" s="15">
        <v>16923</v>
      </c>
    </row>
    <row r="74" spans="1:7" ht="12.75">
      <c r="A74" s="30" t="str">
        <f>'De la BASE'!A70</f>
        <v>200647</v>
      </c>
      <c r="B74" s="30">
        <f>'De la BASE'!B70</f>
        <v>6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8.383245</v>
      </c>
      <c r="F74" s="9">
        <f>IF('De la BASE'!F70&gt;0,'De la BASE'!F70,'De la BASE'!F70+0.001)</f>
        <v>33.073307</v>
      </c>
      <c r="G74" s="15">
        <v>16954</v>
      </c>
    </row>
    <row r="75" spans="1:7" ht="12.75">
      <c r="A75" s="30" t="str">
        <f>'De la BASE'!A71</f>
        <v>200647</v>
      </c>
      <c r="B75" s="30">
        <f>'De la BASE'!B71</f>
        <v>6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6.803856</v>
      </c>
      <c r="F75" s="9">
        <f>IF('De la BASE'!F71&gt;0,'De la BASE'!F71,'De la BASE'!F71+0.001)</f>
        <v>26.64</v>
      </c>
      <c r="G75" s="15">
        <v>16984</v>
      </c>
    </row>
    <row r="76" spans="1:7" ht="12.75">
      <c r="A76" s="30" t="str">
        <f>'De la BASE'!A72</f>
        <v>200647</v>
      </c>
      <c r="B76" s="30">
        <f>'De la BASE'!B72</f>
        <v>6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6.506512</v>
      </c>
      <c r="F76" s="9">
        <f>IF('De la BASE'!F72&gt;0,'De la BASE'!F72,'De la BASE'!F72+0.001)</f>
        <v>25.84</v>
      </c>
      <c r="G76" s="15">
        <v>17015</v>
      </c>
    </row>
    <row r="77" spans="1:7" ht="12.75">
      <c r="A77" s="30" t="str">
        <f>'De la BASE'!A73</f>
        <v>200647</v>
      </c>
      <c r="B77" s="30">
        <f>'De la BASE'!B73</f>
        <v>6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6.908632</v>
      </c>
      <c r="F77" s="9">
        <f>IF('De la BASE'!F73&gt;0,'De la BASE'!F73,'De la BASE'!F73+0.001)</f>
        <v>26.482648</v>
      </c>
      <c r="G77" s="15">
        <v>17046</v>
      </c>
    </row>
    <row r="78" spans="1:7" ht="12.75">
      <c r="A78" s="30" t="str">
        <f>'De la BASE'!A74</f>
        <v>200647</v>
      </c>
      <c r="B78" s="30">
        <f>'De la BASE'!B74</f>
        <v>6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5.060016</v>
      </c>
      <c r="F78" s="9">
        <f>IF('De la BASE'!F74&gt;0,'De la BASE'!F74,'De la BASE'!F74+0.001)</f>
        <v>28.077192000000004</v>
      </c>
      <c r="G78" s="15">
        <v>17076</v>
      </c>
    </row>
    <row r="79" spans="1:7" ht="12.75">
      <c r="A79" s="30" t="str">
        <f>'De la BASE'!A75</f>
        <v>200647</v>
      </c>
      <c r="B79" s="30">
        <f>'De la BASE'!B75</f>
        <v>6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6.0858</v>
      </c>
      <c r="F79" s="9">
        <f>IF('De la BASE'!F75&gt;0,'De la BASE'!F75,'De la BASE'!F75+0.001)</f>
        <v>34.5</v>
      </c>
      <c r="G79" s="15">
        <v>17107</v>
      </c>
    </row>
    <row r="80" spans="1:7" ht="12.75">
      <c r="A80" s="30" t="str">
        <f>'De la BASE'!A76</f>
        <v>200647</v>
      </c>
      <c r="B80" s="30">
        <f>'De la BASE'!B76</f>
        <v>6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7.562504</v>
      </c>
      <c r="F80" s="9">
        <f>IF('De la BASE'!F76&gt;0,'De la BASE'!F76,'De la BASE'!F76+0.001)</f>
        <v>42.915707999999995</v>
      </c>
      <c r="G80" s="15">
        <v>17137</v>
      </c>
    </row>
    <row r="81" spans="1:7" ht="12.75">
      <c r="A81" s="30" t="str">
        <f>'De la BASE'!A77</f>
        <v>200647</v>
      </c>
      <c r="B81" s="30">
        <f>'De la BASE'!B77</f>
        <v>6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9.73228</v>
      </c>
      <c r="F81" s="9">
        <f>IF('De la BASE'!F77&gt;0,'De la BASE'!F77,'De la BASE'!F77+0.001)</f>
        <v>37.36</v>
      </c>
      <c r="G81" s="15">
        <v>17168</v>
      </c>
    </row>
    <row r="82" spans="1:7" ht="12.75">
      <c r="A82" s="30" t="str">
        <f>'De la BASE'!A78</f>
        <v>200647</v>
      </c>
      <c r="B82" s="30">
        <f>'De la BASE'!B78</f>
        <v>6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8.43882</v>
      </c>
      <c r="F82" s="9">
        <f>IF('De la BASE'!F78&gt;0,'De la BASE'!F78,'De la BASE'!F78+0.001)</f>
        <v>45.374537000000004</v>
      </c>
      <c r="G82" s="15">
        <v>17199</v>
      </c>
    </row>
    <row r="83" spans="1:7" ht="12.75">
      <c r="A83" s="30" t="str">
        <f>'De la BASE'!A79</f>
        <v>200647</v>
      </c>
      <c r="B83" s="30">
        <f>'De la BASE'!B79</f>
        <v>6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18.51813</v>
      </c>
      <c r="F83" s="9">
        <f>IF('De la BASE'!F79&gt;0,'De la BASE'!F79,'De la BASE'!F79+0.001)</f>
        <v>74.37</v>
      </c>
      <c r="G83" s="15">
        <v>17227</v>
      </c>
    </row>
    <row r="84" spans="1:7" ht="12.75">
      <c r="A84" s="30" t="str">
        <f>'De la BASE'!A80</f>
        <v>200647</v>
      </c>
      <c r="B84" s="30">
        <f>'De la BASE'!B80</f>
        <v>6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7.816464</v>
      </c>
      <c r="F84" s="9">
        <f>IF('De la BASE'!F80&gt;0,'De la BASE'!F80,'De la BASE'!F80+0.001)</f>
        <v>42.16</v>
      </c>
      <c r="G84" s="15">
        <v>17258</v>
      </c>
    </row>
    <row r="85" spans="1:7" ht="12.75">
      <c r="A85" s="30" t="str">
        <f>'De la BASE'!A81</f>
        <v>200647</v>
      </c>
      <c r="B85" s="30">
        <f>'De la BASE'!B81</f>
        <v>6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8.160858</v>
      </c>
      <c r="F85" s="9">
        <f>IF('De la BASE'!F81&gt;0,'De la BASE'!F81,'De la BASE'!F81+0.001)</f>
        <v>38.26</v>
      </c>
      <c r="G85" s="15">
        <v>17288</v>
      </c>
    </row>
    <row r="86" spans="1:7" ht="12.75">
      <c r="A86" s="30" t="str">
        <f>'De la BASE'!A82</f>
        <v>200647</v>
      </c>
      <c r="B86" s="30">
        <f>'De la BASE'!B82</f>
        <v>6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6.60968</v>
      </c>
      <c r="F86" s="9">
        <f>IF('De la BASE'!F82&gt;0,'De la BASE'!F82,'De la BASE'!F82+0.001)</f>
        <v>30.80308</v>
      </c>
      <c r="G86" s="15">
        <v>17319</v>
      </c>
    </row>
    <row r="87" spans="1:7" ht="12.75">
      <c r="A87" s="30" t="str">
        <f>'De la BASE'!A83</f>
        <v>200647</v>
      </c>
      <c r="B87" s="30">
        <f>'De la BASE'!B83</f>
        <v>6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6.635134</v>
      </c>
      <c r="F87" s="9">
        <f>IF('De la BASE'!F83&gt;0,'De la BASE'!F83,'De la BASE'!F83+0.001)</f>
        <v>26.692669</v>
      </c>
      <c r="G87" s="15">
        <v>17349</v>
      </c>
    </row>
    <row r="88" spans="1:7" ht="12.75">
      <c r="A88" s="30" t="str">
        <f>'De la BASE'!A84</f>
        <v>200647</v>
      </c>
      <c r="B88" s="30">
        <f>'De la BASE'!B84</f>
        <v>6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6.0076</v>
      </c>
      <c r="F88" s="9">
        <f>IF('De la BASE'!F84&gt;0,'De la BASE'!F84,'De la BASE'!F84+0.001)</f>
        <v>26.122612000000004</v>
      </c>
      <c r="G88" s="15">
        <v>17380</v>
      </c>
    </row>
    <row r="89" spans="1:7" ht="12.75">
      <c r="A89" s="30" t="str">
        <f>'De la BASE'!A85</f>
        <v>200647</v>
      </c>
      <c r="B89" s="30">
        <f>'De la BASE'!B85</f>
        <v>6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5.84257</v>
      </c>
      <c r="F89" s="9">
        <f>IF('De la BASE'!F85&gt;0,'De la BASE'!F85,'De la BASE'!F85+0.001)</f>
        <v>29.14</v>
      </c>
      <c r="G89" s="15">
        <v>17411</v>
      </c>
    </row>
    <row r="90" spans="1:7" ht="12.75">
      <c r="A90" s="30" t="str">
        <f>'De la BASE'!A86</f>
        <v>200647</v>
      </c>
      <c r="B90" s="30">
        <f>'De la BASE'!B86</f>
        <v>6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5.2725</v>
      </c>
      <c r="F90" s="9">
        <f>IF('De la BASE'!F86&gt;0,'De la BASE'!F86,'De la BASE'!F86+0.001)</f>
        <v>28.5</v>
      </c>
      <c r="G90" s="15">
        <v>17441</v>
      </c>
    </row>
    <row r="91" spans="1:7" ht="12.75">
      <c r="A91" s="30" t="str">
        <f>'De la BASE'!A87</f>
        <v>200647</v>
      </c>
      <c r="B91" s="30">
        <f>'De la BASE'!B87</f>
        <v>6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5.273765</v>
      </c>
      <c r="F91" s="9">
        <f>IF('De la BASE'!F87&gt;0,'De la BASE'!F87,'De la BASE'!F87+0.001)</f>
        <v>28.43</v>
      </c>
      <c r="G91" s="15">
        <v>17472</v>
      </c>
    </row>
    <row r="92" spans="1:7" ht="12.75">
      <c r="A92" s="30" t="str">
        <f>'De la BASE'!A88</f>
        <v>200647</v>
      </c>
      <c r="B92" s="30">
        <f>'De la BASE'!B88</f>
        <v>6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7.818655</v>
      </c>
      <c r="F92" s="9">
        <f>IF('De la BASE'!F88&gt;0,'De la BASE'!F88,'De la BASE'!F88+0.001)</f>
        <v>32.506749</v>
      </c>
      <c r="G92" s="15">
        <v>17502</v>
      </c>
    </row>
    <row r="93" spans="1:7" ht="12.75">
      <c r="A93" s="30" t="str">
        <f>'De la BASE'!A89</f>
        <v>200647</v>
      </c>
      <c r="B93" s="30">
        <f>'De la BASE'!B89</f>
        <v>6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9.136944</v>
      </c>
      <c r="F93" s="9">
        <f>IF('De la BASE'!F89&gt;0,'De la BASE'!F89,'De la BASE'!F89+0.001)</f>
        <v>47.44</v>
      </c>
      <c r="G93" s="15">
        <v>17533</v>
      </c>
    </row>
    <row r="94" spans="1:7" ht="12.75">
      <c r="A94" s="30" t="str">
        <f>'De la BASE'!A90</f>
        <v>200647</v>
      </c>
      <c r="B94" s="30">
        <f>'De la BASE'!B90</f>
        <v>6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9.710256</v>
      </c>
      <c r="F94" s="9">
        <f>IF('De la BASE'!F90&gt;0,'De la BASE'!F90,'De la BASE'!F90+0.001)</f>
        <v>42.72</v>
      </c>
      <c r="G94" s="15">
        <v>17564</v>
      </c>
    </row>
    <row r="95" spans="1:7" ht="12.75">
      <c r="A95" s="30" t="str">
        <f>'De la BASE'!A91</f>
        <v>200647</v>
      </c>
      <c r="B95" s="30">
        <f>'De la BASE'!B91</f>
        <v>6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9.120822</v>
      </c>
      <c r="F95" s="9">
        <f>IF('De la BASE'!F91&gt;0,'De la BASE'!F91,'De la BASE'!F91+0.001)</f>
        <v>35.27</v>
      </c>
      <c r="G95" s="15">
        <v>17593</v>
      </c>
    </row>
    <row r="96" spans="1:7" ht="12.75">
      <c r="A96" s="30" t="str">
        <f>'De la BASE'!A92</f>
        <v>200647</v>
      </c>
      <c r="B96" s="30">
        <f>'De la BASE'!B92</f>
        <v>6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7.375959</v>
      </c>
      <c r="F96" s="9">
        <f>IF('De la BASE'!F92&gt;0,'De la BASE'!F92,'De la BASE'!F92+0.001)</f>
        <v>33.27</v>
      </c>
      <c r="G96" s="15">
        <v>17624</v>
      </c>
    </row>
    <row r="97" spans="1:7" ht="12.75">
      <c r="A97" s="30" t="str">
        <f>'De la BASE'!A93</f>
        <v>200647</v>
      </c>
      <c r="B97" s="30">
        <f>'De la BASE'!B93</f>
        <v>6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7.500128</v>
      </c>
      <c r="F97" s="9">
        <f>IF('De la BASE'!F93&gt;0,'De la BASE'!F93,'De la BASE'!F93+0.001)</f>
        <v>32.44</v>
      </c>
      <c r="G97" s="15">
        <v>17654</v>
      </c>
    </row>
    <row r="98" spans="1:7" ht="12.75">
      <c r="A98" s="30" t="str">
        <f>'De la BASE'!A94</f>
        <v>200647</v>
      </c>
      <c r="B98" s="30">
        <f>'De la BASE'!B94</f>
        <v>6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7.214298</v>
      </c>
      <c r="F98" s="9">
        <f>IF('De la BASE'!F94&gt;0,'De la BASE'!F94,'De la BASE'!F94+0.001)</f>
        <v>28.467153000000003</v>
      </c>
      <c r="G98" s="15">
        <v>17685</v>
      </c>
    </row>
    <row r="99" spans="1:7" ht="12.75">
      <c r="A99" s="30" t="str">
        <f>'De la BASE'!A95</f>
        <v>200647</v>
      </c>
      <c r="B99" s="30">
        <f>'De la BASE'!B95</f>
        <v>6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6.862598</v>
      </c>
      <c r="F99" s="9">
        <f>IF('De la BASE'!F95&gt;0,'De la BASE'!F95,'De la BASE'!F95+0.001)</f>
        <v>26.87</v>
      </c>
      <c r="G99" s="15">
        <v>17715</v>
      </c>
    </row>
    <row r="100" spans="1:7" ht="12.75">
      <c r="A100" s="30" t="str">
        <f>'De la BASE'!A96</f>
        <v>200647</v>
      </c>
      <c r="B100" s="30">
        <f>'De la BASE'!B96</f>
        <v>6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6.69919</v>
      </c>
      <c r="F100" s="9">
        <f>IF('De la BASE'!F96&gt;0,'De la BASE'!F96,'De la BASE'!F96+0.001)</f>
        <v>26.69</v>
      </c>
      <c r="G100" s="15">
        <v>17746</v>
      </c>
    </row>
    <row r="101" spans="1:7" ht="12.75">
      <c r="A101" s="30" t="str">
        <f>'De la BASE'!A97</f>
        <v>200647</v>
      </c>
      <c r="B101" s="30">
        <f>'De la BASE'!B97</f>
        <v>6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6.703611</v>
      </c>
      <c r="F101" s="9">
        <f>IF('De la BASE'!F97&gt;0,'De la BASE'!F97,'De la BASE'!F97+0.001)</f>
        <v>26.57</v>
      </c>
      <c r="G101" s="15">
        <v>17777</v>
      </c>
    </row>
    <row r="102" spans="1:7" ht="12.75">
      <c r="A102" s="30" t="str">
        <f>'De la BASE'!A98</f>
        <v>200647</v>
      </c>
      <c r="B102" s="30">
        <f>'De la BASE'!B98</f>
        <v>6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5.698168</v>
      </c>
      <c r="F102" s="9">
        <f>IF('De la BASE'!F98&gt;0,'De la BASE'!F98,'De la BASE'!F98+0.001)</f>
        <v>27.157284</v>
      </c>
      <c r="G102" s="15">
        <v>17807</v>
      </c>
    </row>
    <row r="103" spans="1:7" ht="12.75">
      <c r="A103" s="30" t="str">
        <f>'De la BASE'!A99</f>
        <v>200647</v>
      </c>
      <c r="B103" s="30">
        <f>'De la BASE'!B99</f>
        <v>6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6.53718</v>
      </c>
      <c r="F103" s="9">
        <f>IF('De la BASE'!F99&gt;0,'De la BASE'!F99,'De la BASE'!F99+0.001)</f>
        <v>28.9</v>
      </c>
      <c r="G103" s="15">
        <v>17838</v>
      </c>
    </row>
    <row r="104" spans="1:7" ht="12.75">
      <c r="A104" s="30" t="str">
        <f>'De la BASE'!A100</f>
        <v>200647</v>
      </c>
      <c r="B104" s="30">
        <f>'De la BASE'!B100</f>
        <v>6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7.578684</v>
      </c>
      <c r="F104" s="9">
        <f>IF('De la BASE'!F100&gt;0,'De la BASE'!F100,'De la BASE'!F100+0.001)</f>
        <v>37.26</v>
      </c>
      <c r="G104" s="15">
        <v>17868</v>
      </c>
    </row>
    <row r="105" spans="1:7" ht="12.75">
      <c r="A105" s="30" t="str">
        <f>'De la BASE'!A101</f>
        <v>200647</v>
      </c>
      <c r="B105" s="30">
        <f>'De la BASE'!B101</f>
        <v>6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8.770652</v>
      </c>
      <c r="F105" s="9">
        <f>IF('De la BASE'!F101&gt;0,'De la BASE'!F101,'De la BASE'!F101+0.001)</f>
        <v>37.61</v>
      </c>
      <c r="G105" s="15">
        <v>17899</v>
      </c>
    </row>
    <row r="106" spans="1:7" ht="12.75">
      <c r="A106" s="30" t="str">
        <f>'De la BASE'!A102</f>
        <v>200647</v>
      </c>
      <c r="B106" s="30">
        <f>'De la BASE'!B102</f>
        <v>6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6.72966</v>
      </c>
      <c r="F106" s="9">
        <f>IF('De la BASE'!F102&gt;0,'De la BASE'!F102,'De la BASE'!F102+0.001)</f>
        <v>29.397059999999996</v>
      </c>
      <c r="G106" s="15">
        <v>17930</v>
      </c>
    </row>
    <row r="107" spans="1:7" ht="12.75">
      <c r="A107" s="30" t="str">
        <f>'De la BASE'!A103</f>
        <v>200647</v>
      </c>
      <c r="B107" s="30">
        <f>'De la BASE'!B103</f>
        <v>6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10.152528</v>
      </c>
      <c r="F107" s="9">
        <f>IF('De la BASE'!F103&gt;0,'De la BASE'!F103,'De la BASE'!F103+0.001)</f>
        <v>41.12</v>
      </c>
      <c r="G107" s="15">
        <v>17958</v>
      </c>
    </row>
    <row r="108" spans="1:7" ht="12.75">
      <c r="A108" s="30" t="str">
        <f>'De la BASE'!A104</f>
        <v>200647</v>
      </c>
      <c r="B108" s="30">
        <f>'De la BASE'!B104</f>
        <v>6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7.246242</v>
      </c>
      <c r="F108" s="9">
        <f>IF('De la BASE'!F104&gt;0,'De la BASE'!F104,'De la BASE'!F104+0.001)</f>
        <v>31.743174000000003</v>
      </c>
      <c r="G108" s="15">
        <v>17989</v>
      </c>
    </row>
    <row r="109" spans="1:7" ht="12.75">
      <c r="A109" s="30" t="str">
        <f>'De la BASE'!A105</f>
        <v>200647</v>
      </c>
      <c r="B109" s="30">
        <f>'De la BASE'!B105</f>
        <v>6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7.241413</v>
      </c>
      <c r="F109" s="9">
        <f>IF('De la BASE'!F105&gt;0,'De la BASE'!F105,'De la BASE'!F105+0.001)</f>
        <v>30.01</v>
      </c>
      <c r="G109" s="15">
        <v>18019</v>
      </c>
    </row>
    <row r="110" spans="1:7" ht="12.75">
      <c r="A110" s="30" t="str">
        <f>'De la BASE'!A106</f>
        <v>200647</v>
      </c>
      <c r="B110" s="30">
        <f>'De la BASE'!B106</f>
        <v>6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6.092385</v>
      </c>
      <c r="F110" s="9">
        <f>IF('De la BASE'!F106&gt;0,'De la BASE'!F106,'De la BASE'!F106+0.001)</f>
        <v>25.87</v>
      </c>
      <c r="G110" s="15">
        <v>18050</v>
      </c>
    </row>
    <row r="111" spans="1:7" ht="12.75">
      <c r="A111" s="30" t="str">
        <f>'De la BASE'!A107</f>
        <v>200647</v>
      </c>
      <c r="B111" s="30">
        <f>'De la BASE'!B107</f>
        <v>6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6.195718</v>
      </c>
      <c r="F111" s="9">
        <f>IF('De la BASE'!F107&gt;0,'De la BASE'!F107,'De la BASE'!F107+0.001)</f>
        <v>25.33</v>
      </c>
      <c r="G111" s="15">
        <v>18080</v>
      </c>
    </row>
    <row r="112" spans="1:7" ht="12.75">
      <c r="A112" s="30" t="str">
        <f>'De la BASE'!A108</f>
        <v>200647</v>
      </c>
      <c r="B112" s="30">
        <f>'De la BASE'!B108</f>
        <v>6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6.234648</v>
      </c>
      <c r="F112" s="9">
        <f>IF('De la BASE'!F108&gt;0,'De la BASE'!F108,'De la BASE'!F108+0.001)</f>
        <v>25.162515999999997</v>
      </c>
      <c r="G112" s="15">
        <v>18111</v>
      </c>
    </row>
    <row r="113" spans="1:7" ht="12.75">
      <c r="A113" s="30" t="str">
        <f>'De la BASE'!A109</f>
        <v>200647</v>
      </c>
      <c r="B113" s="30">
        <f>'De la BASE'!B109</f>
        <v>6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6.45216</v>
      </c>
      <c r="F113" s="9">
        <f>IF('De la BASE'!F109&gt;0,'De la BASE'!F109,'De la BASE'!F109+0.001)</f>
        <v>26.39736</v>
      </c>
      <c r="G113" s="15">
        <v>18142</v>
      </c>
    </row>
    <row r="114" spans="1:7" ht="12.75">
      <c r="A114" s="30" t="str">
        <f>'De la BASE'!A110</f>
        <v>200647</v>
      </c>
      <c r="B114" s="30">
        <f>'De la BASE'!B110</f>
        <v>6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5.856294</v>
      </c>
      <c r="F114" s="9">
        <f>IF('De la BASE'!F110&gt;0,'De la BASE'!F110,'De la BASE'!F110+0.001)</f>
        <v>26.79</v>
      </c>
      <c r="G114" s="15">
        <v>18172</v>
      </c>
    </row>
    <row r="115" spans="1:7" ht="12.75">
      <c r="A115" s="30" t="str">
        <f>'De la BASE'!A111</f>
        <v>200647</v>
      </c>
      <c r="B115" s="30">
        <f>'De la BASE'!B111</f>
        <v>6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5.691378</v>
      </c>
      <c r="F115" s="9">
        <f>IF('De la BASE'!F111&gt;0,'De la BASE'!F111,'De la BASE'!F111+0.001)</f>
        <v>27.942794</v>
      </c>
      <c r="G115" s="15">
        <v>18203</v>
      </c>
    </row>
    <row r="116" spans="1:7" ht="12.75">
      <c r="A116" s="30" t="str">
        <f>'De la BASE'!A112</f>
        <v>200647</v>
      </c>
      <c r="B116" s="30">
        <f>'De la BASE'!B112</f>
        <v>6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7.728116</v>
      </c>
      <c r="F116" s="9">
        <f>IF('De la BASE'!F112&gt;0,'De la BASE'!F112,'De la BASE'!F112+0.001)</f>
        <v>37.37</v>
      </c>
      <c r="G116" s="15">
        <v>18233</v>
      </c>
    </row>
    <row r="117" spans="1:7" ht="12.75">
      <c r="A117" s="30" t="str">
        <f>'De la BASE'!A113</f>
        <v>200647</v>
      </c>
      <c r="B117" s="30">
        <f>'De la BASE'!B113</f>
        <v>6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8.28495</v>
      </c>
      <c r="F117" s="9">
        <f>IF('De la BASE'!F113&gt;0,'De la BASE'!F113,'De la BASE'!F113+0.001)</f>
        <v>32.3</v>
      </c>
      <c r="G117" s="15">
        <v>18264</v>
      </c>
    </row>
    <row r="118" spans="1:7" ht="12.75">
      <c r="A118" s="30" t="str">
        <f>'De la BASE'!A114</f>
        <v>200647</v>
      </c>
      <c r="B118" s="30">
        <f>'De la BASE'!B114</f>
        <v>6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8.524365</v>
      </c>
      <c r="F118" s="9">
        <f>IF('De la BASE'!F114&gt;0,'De la BASE'!F114,'De la BASE'!F114+0.001)</f>
        <v>38.453844999999994</v>
      </c>
      <c r="G118" s="15">
        <v>18295</v>
      </c>
    </row>
    <row r="119" spans="1:7" ht="12.75">
      <c r="A119" s="30" t="str">
        <f>'De la BASE'!A115</f>
        <v>200647</v>
      </c>
      <c r="B119" s="30">
        <f>'De la BASE'!B115</f>
        <v>6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9.60351</v>
      </c>
      <c r="F119" s="9">
        <f>IF('De la BASE'!F115&gt;0,'De la BASE'!F115,'De la BASE'!F115+0.001)</f>
        <v>41.69583</v>
      </c>
      <c r="G119" s="15">
        <v>18323</v>
      </c>
    </row>
    <row r="120" spans="1:7" ht="12.75">
      <c r="A120" s="30" t="str">
        <f>'De la BASE'!A116</f>
        <v>200647</v>
      </c>
      <c r="B120" s="30">
        <f>'De la BASE'!B116</f>
        <v>6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7.936146</v>
      </c>
      <c r="F120" s="9">
        <f>IF('De la BASE'!F116&gt;0,'De la BASE'!F116,'De la BASE'!F116+0.001)</f>
        <v>37.47</v>
      </c>
      <c r="G120" s="15">
        <v>18354</v>
      </c>
    </row>
    <row r="121" spans="1:7" ht="12.75">
      <c r="A121" s="30" t="str">
        <f>'De la BASE'!A117</f>
        <v>200647</v>
      </c>
      <c r="B121" s="30">
        <f>'De la BASE'!B117</f>
        <v>6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12.0922</v>
      </c>
      <c r="F121" s="9">
        <f>IF('De la BASE'!F117&gt;0,'De la BASE'!F117,'De la BASE'!F117+0.001)</f>
        <v>46.964695999999996</v>
      </c>
      <c r="G121" s="15">
        <v>18384</v>
      </c>
    </row>
    <row r="122" spans="1:7" ht="12.75">
      <c r="A122" s="30" t="str">
        <f>'De la BASE'!A118</f>
        <v>200647</v>
      </c>
      <c r="B122" s="30">
        <f>'De la BASE'!B118</f>
        <v>6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8.77164</v>
      </c>
      <c r="F122" s="9">
        <f>IF('De la BASE'!F118&gt;0,'De la BASE'!F118,'De la BASE'!F118+0.001)</f>
        <v>32.726727</v>
      </c>
      <c r="G122" s="15">
        <v>18415</v>
      </c>
    </row>
    <row r="123" spans="1:7" ht="12.75">
      <c r="A123" s="30" t="str">
        <f>'De la BASE'!A119</f>
        <v>200647</v>
      </c>
      <c r="B123" s="30">
        <f>'De la BASE'!B119</f>
        <v>6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6.876033</v>
      </c>
      <c r="F123" s="9">
        <f>IF('De la BASE'!F119&gt;0,'De la BASE'!F119,'De la BASE'!F119+0.001)</f>
        <v>26.867313</v>
      </c>
      <c r="G123" s="15">
        <v>18445</v>
      </c>
    </row>
    <row r="124" spans="1:7" ht="12.75">
      <c r="A124" s="30" t="str">
        <f>'De la BASE'!A120</f>
        <v>200647</v>
      </c>
      <c r="B124" s="30">
        <f>'De la BASE'!B120</f>
        <v>6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6.494546</v>
      </c>
      <c r="F124" s="9">
        <f>IF('De la BASE'!F120&gt;0,'De la BASE'!F120,'De la BASE'!F120+0.001)</f>
        <v>25.66</v>
      </c>
      <c r="G124" s="15">
        <v>18476</v>
      </c>
    </row>
    <row r="125" spans="1:7" ht="12.75">
      <c r="A125" s="30" t="str">
        <f>'De la BASE'!A121</f>
        <v>200647</v>
      </c>
      <c r="B125" s="30">
        <f>'De la BASE'!B121</f>
        <v>6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6.393931</v>
      </c>
      <c r="F125" s="9">
        <f>IF('De la BASE'!F121&gt;0,'De la BASE'!F121,'De la BASE'!F121+0.001)</f>
        <v>26.99</v>
      </c>
      <c r="G125" s="15">
        <v>18507</v>
      </c>
    </row>
    <row r="126" spans="1:7" ht="12.75">
      <c r="A126" s="30" t="str">
        <f>'De la BASE'!A122</f>
        <v>200647</v>
      </c>
      <c r="B126" s="30">
        <f>'De la BASE'!B122</f>
        <v>6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6.556626</v>
      </c>
      <c r="F126" s="9">
        <f>IF('De la BASE'!F122&gt;0,'De la BASE'!F122,'De la BASE'!F122+0.001)</f>
        <v>29.982997999999995</v>
      </c>
      <c r="G126" s="15">
        <v>18537</v>
      </c>
    </row>
    <row r="127" spans="1:7" ht="12.75">
      <c r="A127" s="30" t="str">
        <f>'De la BASE'!A123</f>
        <v>200647</v>
      </c>
      <c r="B127" s="30">
        <f>'De la BASE'!B123</f>
        <v>6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6.696392</v>
      </c>
      <c r="F127" s="9">
        <f>IF('De la BASE'!F123&gt;0,'De la BASE'!F123,'De la BASE'!F123+0.001)</f>
        <v>32.573257000000005</v>
      </c>
      <c r="G127" s="15">
        <v>18568</v>
      </c>
    </row>
    <row r="128" spans="1:7" ht="12.75">
      <c r="A128" s="30" t="str">
        <f>'De la BASE'!A124</f>
        <v>200647</v>
      </c>
      <c r="B128" s="30">
        <f>'De la BASE'!B124</f>
        <v>6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6.2411</v>
      </c>
      <c r="F128" s="9">
        <f>IF('De la BASE'!F124&gt;0,'De la BASE'!F124,'De la BASE'!F124+0.001)</f>
        <v>34.753475</v>
      </c>
      <c r="G128" s="15">
        <v>18598</v>
      </c>
    </row>
    <row r="129" spans="1:7" ht="12.75">
      <c r="A129" s="30" t="str">
        <f>'De la BASE'!A125</f>
        <v>200647</v>
      </c>
      <c r="B129" s="30">
        <f>'De la BASE'!B125</f>
        <v>6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6.86588</v>
      </c>
      <c r="F129" s="9">
        <f>IF('De la BASE'!F125&gt;0,'De la BASE'!F125,'De la BASE'!F125+0.001)</f>
        <v>39.55</v>
      </c>
      <c r="G129" s="15">
        <v>18629</v>
      </c>
    </row>
    <row r="130" spans="1:7" ht="12.75">
      <c r="A130" s="30" t="str">
        <f>'De la BASE'!A126</f>
        <v>200647</v>
      </c>
      <c r="B130" s="30">
        <f>'De la BASE'!B126</f>
        <v>6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6.975542</v>
      </c>
      <c r="F130" s="9">
        <f>IF('De la BASE'!F126&gt;0,'De la BASE'!F126,'De la BASE'!F126+0.001)</f>
        <v>38.71</v>
      </c>
      <c r="G130" s="15">
        <v>18660</v>
      </c>
    </row>
    <row r="131" spans="1:7" ht="12.75">
      <c r="A131" s="30" t="str">
        <f>'De la BASE'!A127</f>
        <v>200647</v>
      </c>
      <c r="B131" s="30">
        <f>'De la BASE'!B127</f>
        <v>6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14.767159</v>
      </c>
      <c r="F131" s="9">
        <f>IF('De la BASE'!F127&gt;0,'De la BASE'!F127,'De la BASE'!F127+0.001)</f>
        <v>64.57</v>
      </c>
      <c r="G131" s="15">
        <v>18688</v>
      </c>
    </row>
    <row r="132" spans="1:7" ht="12.75">
      <c r="A132" s="30" t="str">
        <f>'De la BASE'!A128</f>
        <v>200647</v>
      </c>
      <c r="B132" s="30">
        <f>'De la BASE'!B128</f>
        <v>6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11.572925</v>
      </c>
      <c r="F132" s="9">
        <f>IF('De la BASE'!F128&gt;0,'De la BASE'!F128,'De la BASE'!F128+0.001)</f>
        <v>50.864912999999994</v>
      </c>
      <c r="G132" s="15">
        <v>18719</v>
      </c>
    </row>
    <row r="133" spans="1:7" ht="12.75">
      <c r="A133" s="30" t="str">
        <f>'De la BASE'!A129</f>
        <v>200647</v>
      </c>
      <c r="B133" s="30">
        <f>'De la BASE'!B129</f>
        <v>6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11.408564</v>
      </c>
      <c r="F133" s="9">
        <f>IF('De la BASE'!F129&gt;0,'De la BASE'!F129,'De la BASE'!F129+0.001)</f>
        <v>48.284828000000005</v>
      </c>
      <c r="G133" s="15">
        <v>18749</v>
      </c>
    </row>
    <row r="134" spans="1:7" ht="12.75">
      <c r="A134" s="30" t="str">
        <f>'De la BASE'!A130</f>
        <v>200647</v>
      </c>
      <c r="B134" s="30">
        <f>'De la BASE'!B130</f>
        <v>6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9.003868</v>
      </c>
      <c r="F134" s="9">
        <f>IF('De la BASE'!F130&gt;0,'De la BASE'!F130,'De la BASE'!F130+0.001)</f>
        <v>37.16</v>
      </c>
      <c r="G134" s="15">
        <v>18780</v>
      </c>
    </row>
    <row r="135" spans="1:7" ht="12.75">
      <c r="A135" s="30" t="str">
        <f>'De la BASE'!A131</f>
        <v>200647</v>
      </c>
      <c r="B135" s="30">
        <f>'De la BASE'!B131</f>
        <v>6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7.002309</v>
      </c>
      <c r="F135" s="9">
        <f>IF('De la BASE'!F131&gt;0,'De la BASE'!F131,'De la BASE'!F131+0.001)</f>
        <v>28.427157</v>
      </c>
      <c r="G135" s="15">
        <v>18810</v>
      </c>
    </row>
    <row r="136" spans="1:7" ht="12.75">
      <c r="A136" s="30" t="str">
        <f>'De la BASE'!A132</f>
        <v>200647</v>
      </c>
      <c r="B136" s="30">
        <f>'De la BASE'!B132</f>
        <v>6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6.805211</v>
      </c>
      <c r="F136" s="9">
        <f>IF('De la BASE'!F132&gt;0,'De la BASE'!F132,'De la BASE'!F132+0.001)</f>
        <v>26.927307</v>
      </c>
      <c r="G136" s="15">
        <v>18841</v>
      </c>
    </row>
    <row r="137" spans="1:7" ht="12.75">
      <c r="A137" s="30" t="str">
        <f>'De la BASE'!A133</f>
        <v>200647</v>
      </c>
      <c r="B137" s="30">
        <f>'De la BASE'!B133</f>
        <v>6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6.656523</v>
      </c>
      <c r="F137" s="9">
        <f>IF('De la BASE'!F133&gt;0,'De la BASE'!F133,'De la BASE'!F133+0.001)</f>
        <v>26.827317</v>
      </c>
      <c r="G137" s="15">
        <v>18872</v>
      </c>
    </row>
    <row r="138" spans="1:7" ht="12.75">
      <c r="A138" s="30" t="str">
        <f>'De la BASE'!A134</f>
        <v>200647</v>
      </c>
      <c r="B138" s="30">
        <f>'De la BASE'!B134</f>
        <v>6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6.451296</v>
      </c>
      <c r="F138" s="9">
        <f>IF('De la BASE'!F134&gt;0,'De la BASE'!F134,'De la BASE'!F134+0.001)</f>
        <v>28.32</v>
      </c>
      <c r="G138" s="15">
        <v>18902</v>
      </c>
    </row>
    <row r="139" spans="1:7" ht="12.75">
      <c r="A139" s="30" t="str">
        <f>'De la BASE'!A135</f>
        <v>200647</v>
      </c>
      <c r="B139" s="30">
        <f>'De la BASE'!B135</f>
        <v>6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13.250258</v>
      </c>
      <c r="F139" s="9">
        <f>IF('De la BASE'!F135&gt;0,'De la BASE'!F135,'De la BASE'!F135+0.001)</f>
        <v>63.98</v>
      </c>
      <c r="G139" s="15">
        <v>18933</v>
      </c>
    </row>
    <row r="140" spans="1:7" ht="12.75">
      <c r="A140" s="30" t="str">
        <f>'De la BASE'!A136</f>
        <v>200647</v>
      </c>
      <c r="B140" s="30">
        <f>'De la BASE'!B136</f>
        <v>6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6.304062</v>
      </c>
      <c r="F140" s="9">
        <f>IF('De la BASE'!F136&gt;0,'De la BASE'!F136,'De la BASE'!F136+0.001)</f>
        <v>32.18</v>
      </c>
      <c r="G140" s="15">
        <v>18963</v>
      </c>
    </row>
    <row r="141" spans="1:7" ht="12.75">
      <c r="A141" s="30" t="str">
        <f>'De la BASE'!A137</f>
        <v>200647</v>
      </c>
      <c r="B141" s="30">
        <f>'De la BASE'!B137</f>
        <v>6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8.775468</v>
      </c>
      <c r="F141" s="9">
        <f>IF('De la BASE'!F137&gt;0,'De la BASE'!F137,'De la BASE'!F137+0.001)</f>
        <v>39.78</v>
      </c>
      <c r="G141" s="15">
        <v>18994</v>
      </c>
    </row>
    <row r="142" spans="1:7" ht="12.75">
      <c r="A142" s="30" t="str">
        <f>'De la BASE'!A138</f>
        <v>200647</v>
      </c>
      <c r="B142" s="30">
        <f>'De la BASE'!B138</f>
        <v>6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8.135496</v>
      </c>
      <c r="F142" s="9">
        <f>IF('De la BASE'!F138&gt;0,'De la BASE'!F138,'De la BASE'!F138+0.001)</f>
        <v>37.563756</v>
      </c>
      <c r="G142" s="15">
        <v>19025</v>
      </c>
    </row>
    <row r="143" spans="1:7" ht="12.75">
      <c r="A143" s="30" t="str">
        <f>'De la BASE'!A139</f>
        <v>200647</v>
      </c>
      <c r="B143" s="30">
        <f>'De la BASE'!B139</f>
        <v>6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11.75427</v>
      </c>
      <c r="F143" s="9">
        <f>IF('De la BASE'!F139&gt;0,'De la BASE'!F139,'De la BASE'!F139+0.001)</f>
        <v>51.15</v>
      </c>
      <c r="G143" s="15">
        <v>19054</v>
      </c>
    </row>
    <row r="144" spans="1:7" ht="12.75">
      <c r="A144" s="30" t="str">
        <f>'De la BASE'!A140</f>
        <v>200647</v>
      </c>
      <c r="B144" s="30">
        <f>'De la BASE'!B140</f>
        <v>6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9.811568</v>
      </c>
      <c r="F144" s="9">
        <f>IF('De la BASE'!F140&gt;0,'De la BASE'!F140,'De la BASE'!F140+0.001)</f>
        <v>43.875612000000004</v>
      </c>
      <c r="G144" s="15">
        <v>19085</v>
      </c>
    </row>
    <row r="145" spans="1:7" ht="12.75">
      <c r="A145" s="30" t="str">
        <f>'De la BASE'!A141</f>
        <v>200647</v>
      </c>
      <c r="B145" s="30">
        <f>'De la BASE'!B141</f>
        <v>6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8.656488</v>
      </c>
      <c r="F145" s="9">
        <f>IF('De la BASE'!F141&gt;0,'De la BASE'!F141,'De la BASE'!F141+0.001)</f>
        <v>38.32</v>
      </c>
      <c r="G145" s="15">
        <v>19115</v>
      </c>
    </row>
    <row r="146" spans="1:7" ht="12.75">
      <c r="A146" s="30" t="str">
        <f>'De la BASE'!A142</f>
        <v>200647</v>
      </c>
      <c r="B146" s="30">
        <f>'De la BASE'!B142</f>
        <v>6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7.025871</v>
      </c>
      <c r="F146" s="9">
        <f>IF('De la BASE'!F142&gt;0,'De la BASE'!F142,'De la BASE'!F142+0.001)</f>
        <v>28.824234000000004</v>
      </c>
      <c r="G146" s="15">
        <v>19146</v>
      </c>
    </row>
    <row r="147" spans="1:7" ht="12.75">
      <c r="A147" s="30" t="str">
        <f>'De la BASE'!A143</f>
        <v>200647</v>
      </c>
      <c r="B147" s="30">
        <f>'De la BASE'!B143</f>
        <v>6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7.02298</v>
      </c>
      <c r="F147" s="9">
        <f>IF('De la BASE'!F143&gt;0,'De la BASE'!F143,'De la BASE'!F143+0.001)</f>
        <v>27.98</v>
      </c>
      <c r="G147" s="15">
        <v>19176</v>
      </c>
    </row>
    <row r="148" spans="1:7" ht="12.75">
      <c r="A148" s="30" t="str">
        <f>'De la BASE'!A144</f>
        <v>200647</v>
      </c>
      <c r="B148" s="30">
        <f>'De la BASE'!B144</f>
        <v>6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7.07409</v>
      </c>
      <c r="F148" s="9">
        <f>IF('De la BASE'!F144&gt;0,'De la BASE'!F144,'De la BASE'!F144+0.001)</f>
        <v>28.41</v>
      </c>
      <c r="G148" s="15">
        <v>19207</v>
      </c>
    </row>
    <row r="149" spans="1:7" ht="12.75">
      <c r="A149" s="30" t="str">
        <f>'De la BASE'!A145</f>
        <v>200647</v>
      </c>
      <c r="B149" s="30">
        <f>'De la BASE'!B145</f>
        <v>6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6.453312</v>
      </c>
      <c r="F149" s="9">
        <f>IF('De la BASE'!F145&gt;0,'De la BASE'!F145,'De la BASE'!F145+0.001)</f>
        <v>29.282928000000002</v>
      </c>
      <c r="G149" s="15">
        <v>19238</v>
      </c>
    </row>
    <row r="150" spans="1:7" ht="12.75">
      <c r="A150" s="30" t="str">
        <f>'De la BASE'!A146</f>
        <v>200647</v>
      </c>
      <c r="B150" s="30">
        <f>'De la BASE'!B146</f>
        <v>6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5.61348</v>
      </c>
      <c r="F150" s="9">
        <f>IF('De la BASE'!F146&gt;0,'De la BASE'!F146,'De la BASE'!F146+0.001)</f>
        <v>30.176982000000002</v>
      </c>
      <c r="G150" s="15">
        <v>19268</v>
      </c>
    </row>
    <row r="151" spans="1:7" ht="12.75">
      <c r="A151" s="30" t="str">
        <f>'De la BASE'!A147</f>
        <v>200647</v>
      </c>
      <c r="B151" s="30">
        <f>'De la BASE'!B147</f>
        <v>6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8.655624</v>
      </c>
      <c r="F151" s="9">
        <f>IF('De la BASE'!F147&gt;0,'De la BASE'!F147,'De la BASE'!F147+0.001)</f>
        <v>40.24</v>
      </c>
      <c r="G151" s="15">
        <v>19299</v>
      </c>
    </row>
    <row r="152" spans="1:7" ht="12.75">
      <c r="A152" s="30" t="str">
        <f>'De la BASE'!A148</f>
        <v>200647</v>
      </c>
      <c r="B152" s="30">
        <f>'De la BASE'!B148</f>
        <v>6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7.90628</v>
      </c>
      <c r="F152" s="9">
        <f>IF('De la BASE'!F148&gt;0,'De la BASE'!F148,'De la BASE'!F148+0.001)</f>
        <v>38.38</v>
      </c>
      <c r="G152" s="15">
        <v>19329</v>
      </c>
    </row>
    <row r="153" spans="1:7" ht="12.75">
      <c r="A153" s="30" t="str">
        <f>'De la BASE'!A149</f>
        <v>200647</v>
      </c>
      <c r="B153" s="30">
        <f>'De la BASE'!B149</f>
        <v>6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7.691684</v>
      </c>
      <c r="F153" s="9">
        <f>IF('De la BASE'!F149&gt;0,'De la BASE'!F149,'De la BASE'!F149+0.001)</f>
        <v>29.38</v>
      </c>
      <c r="G153" s="15">
        <v>19360</v>
      </c>
    </row>
    <row r="154" spans="1:7" ht="12.75">
      <c r="A154" s="30" t="str">
        <f>'De la BASE'!A150</f>
        <v>200647</v>
      </c>
      <c r="B154" s="30">
        <f>'De la BASE'!B150</f>
        <v>6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8.163264</v>
      </c>
      <c r="F154" s="9">
        <f>IF('De la BASE'!F150&gt;0,'De la BASE'!F150,'De la BASE'!F150+0.001)</f>
        <v>31.11</v>
      </c>
      <c r="G154" s="15">
        <v>19391</v>
      </c>
    </row>
    <row r="155" spans="1:7" ht="12.75">
      <c r="A155" s="30" t="str">
        <f>'De la BASE'!A151</f>
        <v>200647</v>
      </c>
      <c r="B155" s="30">
        <f>'De la BASE'!B151</f>
        <v>6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8.253984</v>
      </c>
      <c r="F155" s="9">
        <f>IF('De la BASE'!F151&gt;0,'De la BASE'!F151,'De la BASE'!F151+0.001)</f>
        <v>40.644064</v>
      </c>
      <c r="G155" s="15">
        <v>19419</v>
      </c>
    </row>
    <row r="156" spans="1:7" ht="12.75">
      <c r="A156" s="30" t="str">
        <f>'De la BASE'!A152</f>
        <v>200647</v>
      </c>
      <c r="B156" s="30">
        <f>'De la BASE'!B152</f>
        <v>6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10.685064</v>
      </c>
      <c r="F156" s="9">
        <f>IF('De la BASE'!F152&gt;0,'De la BASE'!F152,'De la BASE'!F152+0.001)</f>
        <v>44.67</v>
      </c>
      <c r="G156" s="15">
        <v>19450</v>
      </c>
    </row>
    <row r="157" spans="1:7" ht="12.75">
      <c r="A157" s="30" t="str">
        <f>'De la BASE'!A153</f>
        <v>200647</v>
      </c>
      <c r="B157" s="30">
        <f>'De la BASE'!B153</f>
        <v>6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8.1705</v>
      </c>
      <c r="F157" s="9">
        <f>IF('De la BASE'!F153&gt;0,'De la BASE'!F153,'De la BASE'!F153+0.001)</f>
        <v>32.5</v>
      </c>
      <c r="G157" s="15">
        <v>19480</v>
      </c>
    </row>
    <row r="158" spans="1:7" ht="12.75">
      <c r="A158" s="30" t="str">
        <f>'De la BASE'!A154</f>
        <v>200647</v>
      </c>
      <c r="B158" s="30">
        <f>'De la BASE'!B154</f>
        <v>6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6.281412</v>
      </c>
      <c r="F158" s="9">
        <f>IF('De la BASE'!F154&gt;0,'De la BASE'!F154,'De la BASE'!F154+0.001)</f>
        <v>31.466853</v>
      </c>
      <c r="G158" s="15">
        <v>19511</v>
      </c>
    </row>
    <row r="159" spans="1:7" ht="12.75">
      <c r="A159" s="30" t="str">
        <f>'De la BASE'!A155</f>
        <v>200647</v>
      </c>
      <c r="B159" s="30">
        <f>'De la BASE'!B155</f>
        <v>6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6.413484</v>
      </c>
      <c r="F159" s="9">
        <f>IF('De la BASE'!F155&gt;0,'De la BASE'!F155,'De la BASE'!F155+0.001)</f>
        <v>25.24</v>
      </c>
      <c r="G159" s="15">
        <v>19541</v>
      </c>
    </row>
    <row r="160" spans="1:7" ht="12.75">
      <c r="A160" s="30" t="str">
        <f>'De la BASE'!A156</f>
        <v>200647</v>
      </c>
      <c r="B160" s="30">
        <f>'De la BASE'!B156</f>
        <v>6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6.142305</v>
      </c>
      <c r="F160" s="9">
        <f>IF('De la BASE'!F156&gt;0,'De la BASE'!F156,'De la BASE'!F156+0.001)</f>
        <v>24.23</v>
      </c>
      <c r="G160" s="15">
        <v>19572</v>
      </c>
    </row>
    <row r="161" spans="1:7" ht="12.75">
      <c r="A161" s="30" t="str">
        <f>'De la BASE'!A157</f>
        <v>200647</v>
      </c>
      <c r="B161" s="30">
        <f>'De la BASE'!B157</f>
        <v>6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6.863508</v>
      </c>
      <c r="F161" s="9">
        <f>IF('De la BASE'!F157&gt;0,'De la BASE'!F157,'De la BASE'!F157+0.001)</f>
        <v>24.677532</v>
      </c>
      <c r="G161" s="15">
        <v>19603</v>
      </c>
    </row>
    <row r="162" spans="1:7" ht="12.75">
      <c r="A162" s="30" t="str">
        <f>'De la BASE'!A158</f>
        <v>200647</v>
      </c>
      <c r="B162" s="30">
        <f>'De la BASE'!B158</f>
        <v>6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6.035232</v>
      </c>
      <c r="F162" s="9">
        <f>IF('De la BASE'!F158&gt;0,'De la BASE'!F158,'De la BASE'!F158+0.001)</f>
        <v>25.657434</v>
      </c>
      <c r="G162" s="15">
        <v>19633</v>
      </c>
    </row>
    <row r="163" spans="1:7" ht="12.75">
      <c r="A163" s="30" t="str">
        <f>'De la BASE'!A159</f>
        <v>200647</v>
      </c>
      <c r="B163" s="30">
        <f>'De la BASE'!B159</f>
        <v>6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7.190404</v>
      </c>
      <c r="F163" s="9">
        <f>IF('De la BASE'!F159&gt;0,'De la BASE'!F159,'De la BASE'!F159+0.001)</f>
        <v>27.56</v>
      </c>
      <c r="G163" s="15">
        <v>19664</v>
      </c>
    </row>
    <row r="164" spans="1:7" ht="12.75">
      <c r="A164" s="30" t="str">
        <f>'De la BASE'!A160</f>
        <v>200647</v>
      </c>
      <c r="B164" s="30">
        <f>'De la BASE'!B160</f>
        <v>6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8.31309</v>
      </c>
      <c r="F164" s="9">
        <f>IF('De la BASE'!F160&gt;0,'De la BASE'!F160,'De la BASE'!F160+0.001)</f>
        <v>34.14</v>
      </c>
      <c r="G164" s="15">
        <v>19694</v>
      </c>
    </row>
    <row r="165" spans="1:7" ht="12.75">
      <c r="A165" s="30" t="str">
        <f>'De la BASE'!A161</f>
        <v>200647</v>
      </c>
      <c r="B165" s="30">
        <f>'De la BASE'!B161</f>
        <v>6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8.0958</v>
      </c>
      <c r="F165" s="9">
        <f>IF('De la BASE'!F161&gt;0,'De la BASE'!F161,'De la BASE'!F161+0.001)</f>
        <v>31.44</v>
      </c>
      <c r="G165" s="15">
        <v>19725</v>
      </c>
    </row>
    <row r="166" spans="1:7" ht="12.75">
      <c r="A166" s="30" t="str">
        <f>'De la BASE'!A162</f>
        <v>200647</v>
      </c>
      <c r="B166" s="30">
        <f>'De la BASE'!B162</f>
        <v>6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9.222687</v>
      </c>
      <c r="F166" s="9">
        <f>IF('De la BASE'!F162&gt;0,'De la BASE'!F162,'De la BASE'!F162+0.001)</f>
        <v>36.213621</v>
      </c>
      <c r="G166" s="15">
        <v>19756</v>
      </c>
    </row>
    <row r="167" spans="1:7" ht="12.75">
      <c r="A167" s="30" t="str">
        <f>'De la BASE'!A163</f>
        <v>200647</v>
      </c>
      <c r="B167" s="30">
        <f>'De la BASE'!B163</f>
        <v>6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13.050795</v>
      </c>
      <c r="F167" s="9">
        <f>IF('De la BASE'!F163&gt;0,'De la BASE'!F163,'De la BASE'!F163+0.001)</f>
        <v>58.55</v>
      </c>
      <c r="G167" s="15">
        <v>19784</v>
      </c>
    </row>
    <row r="168" spans="1:7" ht="12.75">
      <c r="A168" s="30" t="str">
        <f>'De la BASE'!A164</f>
        <v>200647</v>
      </c>
      <c r="B168" s="30">
        <f>'De la BASE'!B164</f>
        <v>6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9.20832</v>
      </c>
      <c r="F168" s="9">
        <f>IF('De la BASE'!F164&gt;0,'De la BASE'!F164,'De la BASE'!F164+0.001)</f>
        <v>43.6</v>
      </c>
      <c r="G168" s="15">
        <v>19815</v>
      </c>
    </row>
    <row r="169" spans="1:7" ht="12.75">
      <c r="A169" s="30" t="str">
        <f>'De la BASE'!A165</f>
        <v>200647</v>
      </c>
      <c r="B169" s="30">
        <f>'De la BASE'!B165</f>
        <v>6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9.021696</v>
      </c>
      <c r="F169" s="9">
        <f>IF('De la BASE'!F165&gt;0,'De la BASE'!F165,'De la BASE'!F165+0.001)</f>
        <v>41.46</v>
      </c>
      <c r="G169" s="15">
        <v>19845</v>
      </c>
    </row>
    <row r="170" spans="1:7" ht="12.75">
      <c r="A170" s="30" t="str">
        <f>'De la BASE'!A166</f>
        <v>200647</v>
      </c>
      <c r="B170" s="30">
        <f>'De la BASE'!B166</f>
        <v>6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6.338345</v>
      </c>
      <c r="F170" s="9">
        <f>IF('De la BASE'!F166&gt;0,'De la BASE'!F166,'De la BASE'!F166+0.001)</f>
        <v>28.85</v>
      </c>
      <c r="G170" s="15">
        <v>19876</v>
      </c>
    </row>
    <row r="171" spans="1:7" ht="12.75">
      <c r="A171" s="30" t="str">
        <f>'De la BASE'!A167</f>
        <v>200647</v>
      </c>
      <c r="B171" s="30">
        <f>'De la BASE'!B167</f>
        <v>6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6.249424</v>
      </c>
      <c r="F171" s="9">
        <f>IF('De la BASE'!F167&gt;0,'De la BASE'!F167,'De la BASE'!F167+0.001)</f>
        <v>24.76</v>
      </c>
      <c r="G171" s="15">
        <v>19906</v>
      </c>
    </row>
    <row r="172" spans="1:7" ht="12.75">
      <c r="A172" s="30" t="str">
        <f>'De la BASE'!A168</f>
        <v>200647</v>
      </c>
      <c r="B172" s="30">
        <f>'De la BASE'!B168</f>
        <v>6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5.906574</v>
      </c>
      <c r="F172" s="9">
        <f>IF('De la BASE'!F168&gt;0,'De la BASE'!F168,'De la BASE'!F168+0.001)</f>
        <v>24.58</v>
      </c>
      <c r="G172" s="15">
        <v>19937</v>
      </c>
    </row>
    <row r="173" spans="1:7" ht="12.75">
      <c r="A173" s="30" t="str">
        <f>'De la BASE'!A169</f>
        <v>200647</v>
      </c>
      <c r="B173" s="30">
        <f>'De la BASE'!B169</f>
        <v>6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5.920732</v>
      </c>
      <c r="F173" s="9">
        <f>IF('De la BASE'!F169&gt;0,'De la BASE'!F169,'De la BASE'!F169+0.001)</f>
        <v>24.682468</v>
      </c>
      <c r="G173" s="15">
        <v>19968</v>
      </c>
    </row>
    <row r="174" spans="1:7" ht="12.75">
      <c r="A174" s="30" t="str">
        <f>'De la BASE'!A170</f>
        <v>200647</v>
      </c>
      <c r="B174" s="30">
        <f>'De la BASE'!B170</f>
        <v>6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4.548636</v>
      </c>
      <c r="F174" s="9">
        <f>IF('De la BASE'!F170&gt;0,'De la BASE'!F170,'De la BASE'!F170+0.001)</f>
        <v>25.02</v>
      </c>
      <c r="G174" s="15">
        <v>19998</v>
      </c>
    </row>
    <row r="175" spans="1:7" ht="12.75">
      <c r="A175" s="30" t="str">
        <f>'De la BASE'!A171</f>
        <v>200647</v>
      </c>
      <c r="B175" s="30">
        <f>'De la BASE'!B171</f>
        <v>6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6.44605</v>
      </c>
      <c r="F175" s="9">
        <f>IF('De la BASE'!F171&gt;0,'De la BASE'!F171,'De la BASE'!F171+0.001)</f>
        <v>30.553055</v>
      </c>
      <c r="G175" s="15">
        <v>20029</v>
      </c>
    </row>
    <row r="176" spans="1:7" ht="12.75">
      <c r="A176" s="30" t="str">
        <f>'De la BASE'!A172</f>
        <v>200647</v>
      </c>
      <c r="B176" s="30">
        <f>'De la BASE'!B172</f>
        <v>6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7.306376</v>
      </c>
      <c r="F176" s="9">
        <f>IF('De la BASE'!F172&gt;0,'De la BASE'!F172,'De la BASE'!F172+0.001)</f>
        <v>28.627137</v>
      </c>
      <c r="G176" s="15">
        <v>20059</v>
      </c>
    </row>
    <row r="177" spans="1:7" ht="12.75">
      <c r="A177" s="30" t="str">
        <f>'De la BASE'!A173</f>
        <v>200647</v>
      </c>
      <c r="B177" s="30">
        <f>'De la BASE'!B173</f>
        <v>6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7.814972</v>
      </c>
      <c r="F177" s="9">
        <f>IF('De la BASE'!F173&gt;0,'De la BASE'!F173,'De la BASE'!F173+0.001)</f>
        <v>37.786221000000005</v>
      </c>
      <c r="G177" s="15">
        <v>20090</v>
      </c>
    </row>
    <row r="178" spans="1:7" ht="12.75">
      <c r="A178" s="30" t="str">
        <f>'De la BASE'!A174</f>
        <v>200647</v>
      </c>
      <c r="B178" s="30">
        <f>'De la BASE'!B174</f>
        <v>6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8.122741</v>
      </c>
      <c r="F178" s="9">
        <f>IF('De la BASE'!F174&gt;0,'De la BASE'!F174,'De la BASE'!F174+0.001)</f>
        <v>32.526747</v>
      </c>
      <c r="G178" s="15">
        <v>20121</v>
      </c>
    </row>
    <row r="179" spans="1:7" ht="12.75">
      <c r="A179" s="30" t="str">
        <f>'De la BASE'!A175</f>
        <v>200647</v>
      </c>
      <c r="B179" s="30">
        <f>'De la BASE'!B175</f>
        <v>6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14.28644</v>
      </c>
      <c r="F179" s="9">
        <f>IF('De la BASE'!F175&gt;0,'De la BASE'!F175,'De la BASE'!F175+0.001)</f>
        <v>55.16</v>
      </c>
      <c r="G179" s="15">
        <v>20149</v>
      </c>
    </row>
    <row r="180" spans="1:7" ht="12.75">
      <c r="A180" s="30" t="str">
        <f>'De la BASE'!A176</f>
        <v>200647</v>
      </c>
      <c r="B180" s="30">
        <f>'De la BASE'!B176</f>
        <v>6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6.81564</v>
      </c>
      <c r="F180" s="9">
        <f>IF('De la BASE'!F176&gt;0,'De la BASE'!F176,'De la BASE'!F176+0.001)</f>
        <v>30.84</v>
      </c>
      <c r="G180" s="15">
        <v>20180</v>
      </c>
    </row>
    <row r="181" spans="1:7" ht="12.75">
      <c r="A181" s="30" t="str">
        <f>'De la BASE'!A177</f>
        <v>200647</v>
      </c>
      <c r="B181" s="30">
        <f>'De la BASE'!B177</f>
        <v>6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6.117166</v>
      </c>
      <c r="F181" s="9">
        <f>IF('De la BASE'!F177&gt;0,'De la BASE'!F177,'De la BASE'!F177+0.001)</f>
        <v>27.527247000000003</v>
      </c>
      <c r="G181" s="15">
        <v>20210</v>
      </c>
    </row>
    <row r="182" spans="1:7" ht="12.75">
      <c r="A182" s="30" t="str">
        <f>'De la BASE'!A178</f>
        <v>200647</v>
      </c>
      <c r="B182" s="30">
        <f>'De la BASE'!B178</f>
        <v>6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6.413043</v>
      </c>
      <c r="F182" s="9">
        <f>IF('De la BASE'!F178&gt;0,'De la BASE'!F178,'De la BASE'!F178+0.001)</f>
        <v>29.192918999999996</v>
      </c>
      <c r="G182" s="15">
        <v>20241</v>
      </c>
    </row>
    <row r="183" spans="1:7" ht="12.75">
      <c r="A183" s="30" t="str">
        <f>'De la BASE'!A179</f>
        <v>200647</v>
      </c>
      <c r="B183" s="30">
        <f>'De la BASE'!B179</f>
        <v>6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7.557435</v>
      </c>
      <c r="F183" s="9">
        <f>IF('De la BASE'!F179&gt;0,'De la BASE'!F179,'De la BASE'!F179+0.001)</f>
        <v>31.453145</v>
      </c>
      <c r="G183" s="15">
        <v>20271</v>
      </c>
    </row>
    <row r="184" spans="1:7" ht="12.75">
      <c r="A184" s="30" t="str">
        <f>'De la BASE'!A180</f>
        <v>200647</v>
      </c>
      <c r="B184" s="30">
        <f>'De la BASE'!B180</f>
        <v>6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7.819372</v>
      </c>
      <c r="F184" s="9">
        <f>IF('De la BASE'!F180&gt;0,'De la BASE'!F180,'De la BASE'!F180+0.001)</f>
        <v>31.236876</v>
      </c>
      <c r="G184" s="15">
        <v>20302</v>
      </c>
    </row>
    <row r="185" spans="1:7" ht="12.75">
      <c r="A185" s="30" t="str">
        <f>'De la BASE'!A181</f>
        <v>200647</v>
      </c>
      <c r="B185" s="30">
        <f>'De la BASE'!B181</f>
        <v>6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7.905128</v>
      </c>
      <c r="F185" s="9">
        <f>IF('De la BASE'!F181&gt;0,'De la BASE'!F181,'De la BASE'!F181+0.001)</f>
        <v>31.573157000000002</v>
      </c>
      <c r="G185" s="15">
        <v>20333</v>
      </c>
    </row>
    <row r="186" spans="1:7" ht="12.75">
      <c r="A186" s="30" t="str">
        <f>'De la BASE'!A182</f>
        <v>200647</v>
      </c>
      <c r="B186" s="30">
        <f>'De la BASE'!B182</f>
        <v>6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8.29917</v>
      </c>
      <c r="F186" s="9">
        <f>IF('De la BASE'!F182&gt;0,'De la BASE'!F182,'De la BASE'!F182+0.001)</f>
        <v>33.333332999999996</v>
      </c>
      <c r="G186" s="15">
        <v>20363</v>
      </c>
    </row>
    <row r="187" spans="1:7" ht="12.75">
      <c r="A187" s="30" t="str">
        <f>'De la BASE'!A183</f>
        <v>200647</v>
      </c>
      <c r="B187" s="30">
        <f>'De la BASE'!B183</f>
        <v>6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11.922386</v>
      </c>
      <c r="F187" s="9">
        <f>IF('De la BASE'!F183&gt;0,'De la BASE'!F183,'De la BASE'!F183+0.001)</f>
        <v>50.54</v>
      </c>
      <c r="G187" s="15">
        <v>20394</v>
      </c>
    </row>
    <row r="188" spans="1:7" ht="12.75">
      <c r="A188" s="30" t="str">
        <f>'De la BASE'!A184</f>
        <v>200647</v>
      </c>
      <c r="B188" s="30">
        <f>'De la BASE'!B184</f>
        <v>6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8.055298</v>
      </c>
      <c r="F188" s="9">
        <f>IF('De la BASE'!F184&gt;0,'De la BASE'!F184,'De la BASE'!F184+0.001)</f>
        <v>39.74</v>
      </c>
      <c r="G188" s="15">
        <v>20424</v>
      </c>
    </row>
    <row r="189" spans="1:7" ht="12.75">
      <c r="A189" s="30" t="str">
        <f>'De la BASE'!A185</f>
        <v>200647</v>
      </c>
      <c r="B189" s="30">
        <f>'De la BASE'!B185</f>
        <v>6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17.42552</v>
      </c>
      <c r="F189" s="9">
        <f>IF('De la BASE'!F185&gt;0,'De la BASE'!F185,'De la BASE'!F185+0.001)</f>
        <v>53.65</v>
      </c>
      <c r="G189" s="15">
        <v>20455</v>
      </c>
    </row>
    <row r="190" spans="1:7" ht="12.75">
      <c r="A190" s="30" t="str">
        <f>'De la BASE'!A186</f>
        <v>200647</v>
      </c>
      <c r="B190" s="30">
        <f>'De la BASE'!B186</f>
        <v>6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9.724262</v>
      </c>
      <c r="F190" s="9">
        <f>IF('De la BASE'!F186&gt;0,'De la BASE'!F186,'De la BASE'!F186+0.001)</f>
        <v>35.826417</v>
      </c>
      <c r="G190" s="15">
        <v>20486</v>
      </c>
    </row>
    <row r="191" spans="1:7" ht="12.75">
      <c r="A191" s="30" t="str">
        <f>'De la BASE'!A187</f>
        <v>200647</v>
      </c>
      <c r="B191" s="30">
        <f>'De la BASE'!B187</f>
        <v>6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13.793296</v>
      </c>
      <c r="F191" s="9">
        <f>IF('De la BASE'!F187&gt;0,'De la BASE'!F187,'De la BASE'!F187+0.001)</f>
        <v>57.525752</v>
      </c>
      <c r="G191" s="15">
        <v>20515</v>
      </c>
    </row>
    <row r="192" spans="1:7" ht="12.75">
      <c r="A192" s="30" t="str">
        <f>'De la BASE'!A188</f>
        <v>200647</v>
      </c>
      <c r="B192" s="30">
        <f>'De la BASE'!B188</f>
        <v>6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17.27234</v>
      </c>
      <c r="F192" s="9">
        <f>IF('De la BASE'!F188&gt;0,'De la BASE'!F188,'De la BASE'!F188+0.001)</f>
        <v>62.89371</v>
      </c>
      <c r="G192" s="15">
        <v>20546</v>
      </c>
    </row>
    <row r="193" spans="1:7" ht="12.75">
      <c r="A193" s="30" t="str">
        <f>'De la BASE'!A189</f>
        <v>200647</v>
      </c>
      <c r="B193" s="30">
        <f>'De la BASE'!B189</f>
        <v>6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12.565044</v>
      </c>
      <c r="F193" s="9">
        <f>IF('De la BASE'!F189&gt;0,'De la BASE'!F189,'De la BASE'!F189+0.001)</f>
        <v>50.22</v>
      </c>
      <c r="G193" s="15">
        <v>20576</v>
      </c>
    </row>
    <row r="194" spans="1:7" ht="12.75">
      <c r="A194" s="30" t="str">
        <f>'De la BASE'!A190</f>
        <v>200647</v>
      </c>
      <c r="B194" s="30">
        <f>'De la BASE'!B190</f>
        <v>6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8.829879</v>
      </c>
      <c r="F194" s="9">
        <f>IF('De la BASE'!F190&gt;0,'De la BASE'!F190,'De la BASE'!F190+0.001)</f>
        <v>35.59</v>
      </c>
      <c r="G194" s="15">
        <v>20607</v>
      </c>
    </row>
    <row r="195" spans="1:7" ht="12.75">
      <c r="A195" s="30" t="str">
        <f>'De la BASE'!A191</f>
        <v>200647</v>
      </c>
      <c r="B195" s="30">
        <f>'De la BASE'!B191</f>
        <v>6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7.720204</v>
      </c>
      <c r="F195" s="9">
        <f>IF('De la BASE'!F191&gt;0,'De la BASE'!F191,'De la BASE'!F191+0.001)</f>
        <v>30.106989</v>
      </c>
      <c r="G195" s="15">
        <v>20637</v>
      </c>
    </row>
    <row r="196" spans="1:7" ht="12.75">
      <c r="A196" s="30" t="str">
        <f>'De la BASE'!A192</f>
        <v>200647</v>
      </c>
      <c r="B196" s="30">
        <f>'De la BASE'!B192</f>
        <v>6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7.416036</v>
      </c>
      <c r="F196" s="9">
        <f>IF('De la BASE'!F192&gt;0,'De la BASE'!F192,'De la BASE'!F192+0.001)</f>
        <v>29.217078</v>
      </c>
      <c r="G196" s="15">
        <v>20668</v>
      </c>
    </row>
    <row r="197" spans="1:7" ht="12.75">
      <c r="A197" s="30" t="str">
        <f>'De la BASE'!A193</f>
        <v>200647</v>
      </c>
      <c r="B197" s="30">
        <f>'De la BASE'!B193</f>
        <v>6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9.79599</v>
      </c>
      <c r="F197" s="9">
        <f>IF('De la BASE'!F193&gt;0,'De la BASE'!F193,'De la BASE'!F193+0.001)</f>
        <v>30.3</v>
      </c>
      <c r="G197" s="15">
        <v>20699</v>
      </c>
    </row>
    <row r="198" spans="1:7" ht="12.75">
      <c r="A198" s="30" t="str">
        <f>'De la BASE'!A194</f>
        <v>200647</v>
      </c>
      <c r="B198" s="30">
        <f>'De la BASE'!B194</f>
        <v>6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9.634248</v>
      </c>
      <c r="F198" s="9">
        <f>IF('De la BASE'!F194&gt;0,'De la BASE'!F194,'De la BASE'!F194+0.001)</f>
        <v>33.84</v>
      </c>
      <c r="G198" s="15">
        <v>20729</v>
      </c>
    </row>
    <row r="199" spans="1:7" ht="12.75">
      <c r="A199" s="30" t="str">
        <f>'De la BASE'!A195</f>
        <v>200647</v>
      </c>
      <c r="B199" s="30">
        <f>'De la BASE'!B195</f>
        <v>6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13.81905</v>
      </c>
      <c r="F199" s="9">
        <f>IF('De la BASE'!F195&gt;0,'De la BASE'!F195,'De la BASE'!F195+0.001)</f>
        <v>53.49464999999999</v>
      </c>
      <c r="G199" s="15">
        <v>20760</v>
      </c>
    </row>
    <row r="200" spans="1:7" ht="12.75">
      <c r="A200" s="30" t="str">
        <f>'De la BASE'!A196</f>
        <v>200647</v>
      </c>
      <c r="B200" s="30">
        <f>'De la BASE'!B196</f>
        <v>6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13.012216</v>
      </c>
      <c r="F200" s="9">
        <f>IF('De la BASE'!F196&gt;0,'De la BASE'!F196,'De la BASE'!F196+0.001)</f>
        <v>51.315131</v>
      </c>
      <c r="G200" s="15">
        <v>20790</v>
      </c>
    </row>
    <row r="201" spans="1:7" ht="12.75">
      <c r="A201" s="30" t="str">
        <f>'De la BASE'!A197</f>
        <v>200647</v>
      </c>
      <c r="B201" s="30">
        <f>'De la BASE'!B197</f>
        <v>6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13.453482</v>
      </c>
      <c r="F201" s="9">
        <f>IF('De la BASE'!F197&gt;0,'De la BASE'!F197,'De la BASE'!F197+0.001)</f>
        <v>51.31</v>
      </c>
      <c r="G201" s="15">
        <v>20821</v>
      </c>
    </row>
    <row r="202" spans="1:7" ht="12.75">
      <c r="A202" s="30" t="str">
        <f>'De la BASE'!A198</f>
        <v>200647</v>
      </c>
      <c r="B202" s="30">
        <f>'De la BASE'!B198</f>
        <v>6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16.226143</v>
      </c>
      <c r="F202" s="9">
        <f>IF('De la BASE'!F198&gt;0,'De la BASE'!F198,'De la BASE'!F198+0.001)</f>
        <v>69.663033</v>
      </c>
      <c r="G202" s="15">
        <v>20852</v>
      </c>
    </row>
    <row r="203" spans="1:7" ht="12.75">
      <c r="A203" s="30" t="str">
        <f>'De la BASE'!A199</f>
        <v>200647</v>
      </c>
      <c r="B203" s="30">
        <f>'De la BASE'!B199</f>
        <v>6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17.362224</v>
      </c>
      <c r="F203" s="9">
        <f>IF('De la BASE'!F199&gt;0,'De la BASE'!F199,'De la BASE'!F199+0.001)</f>
        <v>74.58</v>
      </c>
      <c r="G203" s="15">
        <v>20880</v>
      </c>
    </row>
    <row r="204" spans="1:7" ht="12.75">
      <c r="A204" s="30" t="str">
        <f>'De la BASE'!A200</f>
        <v>200647</v>
      </c>
      <c r="B204" s="30">
        <f>'De la BASE'!B200</f>
        <v>6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15.321274</v>
      </c>
      <c r="F204" s="9">
        <f>IF('De la BASE'!F200&gt;0,'De la BASE'!F200,'De la BASE'!F200+0.001)</f>
        <v>53.74</v>
      </c>
      <c r="G204" s="15">
        <v>20911</v>
      </c>
    </row>
    <row r="205" spans="1:7" ht="12.75">
      <c r="A205" s="30" t="str">
        <f>'De la BASE'!A201</f>
        <v>200647</v>
      </c>
      <c r="B205" s="30">
        <f>'De la BASE'!B201</f>
        <v>6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14.838772</v>
      </c>
      <c r="F205" s="9">
        <f>IF('De la BASE'!F201&gt;0,'De la BASE'!F201,'De la BASE'!F201+0.001)</f>
        <v>56.81</v>
      </c>
      <c r="G205" s="15">
        <v>20941</v>
      </c>
    </row>
    <row r="206" spans="1:7" ht="12.75">
      <c r="A206" s="30" t="str">
        <f>'De la BASE'!A202</f>
        <v>200647</v>
      </c>
      <c r="B206" s="30">
        <f>'De la BASE'!B202</f>
        <v>6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11.5005</v>
      </c>
      <c r="F206" s="9">
        <f>IF('De la BASE'!F202&gt;0,'De la BASE'!F202,'De la BASE'!F202+0.001)</f>
        <v>51.24487499999999</v>
      </c>
      <c r="G206" s="15">
        <v>20972</v>
      </c>
    </row>
    <row r="207" spans="1:7" ht="12.75">
      <c r="A207" s="30" t="str">
        <f>'De la BASE'!A203</f>
        <v>200647</v>
      </c>
      <c r="B207" s="30">
        <f>'De la BASE'!B203</f>
        <v>6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11.830036</v>
      </c>
      <c r="F207" s="9">
        <f>IF('De la BASE'!F203&gt;0,'De la BASE'!F203,'De la BASE'!F203+0.001)</f>
        <v>46.524652</v>
      </c>
      <c r="G207" s="15">
        <v>21002</v>
      </c>
    </row>
    <row r="208" spans="1:7" ht="12.75">
      <c r="A208" s="30" t="str">
        <f>'De la BASE'!A204</f>
        <v>200647</v>
      </c>
      <c r="B208" s="30">
        <f>'De la BASE'!B204</f>
        <v>6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11.15586</v>
      </c>
      <c r="F208" s="9">
        <f>IF('De la BASE'!F204&gt;0,'De la BASE'!F204,'De la BASE'!F204+0.001)</f>
        <v>43.8</v>
      </c>
      <c r="G208" s="15">
        <v>21033</v>
      </c>
    </row>
    <row r="209" spans="1:7" ht="12.75">
      <c r="A209" s="30" t="str">
        <f>'De la BASE'!A205</f>
        <v>200647</v>
      </c>
      <c r="B209" s="30">
        <f>'De la BASE'!B205</f>
        <v>6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11.17452</v>
      </c>
      <c r="F209" s="9">
        <f>IF('De la BASE'!F205&gt;0,'De la BASE'!F205,'De la BASE'!F205+0.001)</f>
        <v>44.52</v>
      </c>
      <c r="G209" s="15">
        <v>21064</v>
      </c>
    </row>
    <row r="210" spans="1:7" ht="12.75">
      <c r="A210" s="30" t="str">
        <f>'De la BASE'!A206</f>
        <v>200647</v>
      </c>
      <c r="B210" s="30">
        <f>'De la BASE'!B206</f>
        <v>6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7.473592</v>
      </c>
      <c r="F210" s="9">
        <f>IF('De la BASE'!F206&gt;0,'De la BASE'!F206,'De la BASE'!F206+0.001)</f>
        <v>29.472946999999998</v>
      </c>
      <c r="G210" s="15">
        <v>21094</v>
      </c>
    </row>
    <row r="211" spans="1:7" ht="12.75">
      <c r="A211" s="30" t="str">
        <f>'De la BASE'!A207</f>
        <v>200647</v>
      </c>
      <c r="B211" s="30">
        <f>'De la BASE'!B207</f>
        <v>6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12.21115</v>
      </c>
      <c r="F211" s="9">
        <f>IF('De la BASE'!F207&gt;0,'De la BASE'!F207,'De la BASE'!F207+0.001)</f>
        <v>48.65</v>
      </c>
      <c r="G211" s="15">
        <v>21125</v>
      </c>
    </row>
    <row r="212" spans="1:7" ht="12.75">
      <c r="A212" s="30" t="str">
        <f>'De la BASE'!A208</f>
        <v>200647</v>
      </c>
      <c r="B212" s="30">
        <f>'De la BASE'!B208</f>
        <v>6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9.7848</v>
      </c>
      <c r="F212" s="9">
        <f>IF('De la BASE'!F208&gt;0,'De la BASE'!F208,'De la BASE'!F208+0.001)</f>
        <v>37.753775000000005</v>
      </c>
      <c r="G212" s="15">
        <v>21155</v>
      </c>
    </row>
    <row r="213" spans="1:7" ht="12.75">
      <c r="A213" s="30" t="str">
        <f>'De la BASE'!A209</f>
        <v>200647</v>
      </c>
      <c r="B213" s="30">
        <f>'De la BASE'!B209</f>
        <v>6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21.965335</v>
      </c>
      <c r="F213" s="9">
        <f>IF('De la BASE'!F209&gt;0,'De la BASE'!F209,'De la BASE'!F209+0.001)</f>
        <v>85.97</v>
      </c>
      <c r="G213" s="15">
        <v>21186</v>
      </c>
    </row>
    <row r="214" spans="1:7" ht="12.75">
      <c r="A214" s="30" t="str">
        <f>'De la BASE'!A210</f>
        <v>200647</v>
      </c>
      <c r="B214" s="30">
        <f>'De la BASE'!B210</f>
        <v>6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25.278363</v>
      </c>
      <c r="F214" s="9">
        <f>IF('De la BASE'!F210&gt;0,'De la BASE'!F210,'De la BASE'!F210+0.001)</f>
        <v>114.341433</v>
      </c>
      <c r="G214" s="15">
        <v>21217</v>
      </c>
    </row>
    <row r="215" spans="1:7" ht="12.75">
      <c r="A215" s="30" t="str">
        <f>'De la BASE'!A211</f>
        <v>200647</v>
      </c>
      <c r="B215" s="30">
        <f>'De la BASE'!B211</f>
        <v>6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22.326159</v>
      </c>
      <c r="F215" s="9">
        <f>IF('De la BASE'!F211&gt;0,'De la BASE'!F211,'De la BASE'!F211+0.001)</f>
        <v>91.09</v>
      </c>
      <c r="G215" s="15">
        <v>21245</v>
      </c>
    </row>
    <row r="216" spans="1:7" ht="12.75">
      <c r="A216" s="30" t="str">
        <f>'De la BASE'!A212</f>
        <v>200647</v>
      </c>
      <c r="B216" s="30">
        <f>'De la BASE'!B212</f>
        <v>6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28.69125</v>
      </c>
      <c r="F216" s="9">
        <f>IF('De la BASE'!F212&gt;0,'De la BASE'!F212,'De la BASE'!F212+0.001)</f>
        <v>109.3</v>
      </c>
      <c r="G216" s="15">
        <v>21276</v>
      </c>
    </row>
    <row r="217" spans="1:7" ht="12.75">
      <c r="A217" s="30" t="str">
        <f>'De la BASE'!A213</f>
        <v>200647</v>
      </c>
      <c r="B217" s="30">
        <f>'De la BASE'!B213</f>
        <v>6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19.56486</v>
      </c>
      <c r="F217" s="9">
        <f>IF('De la BASE'!F213&gt;0,'De la BASE'!F213,'De la BASE'!F213+0.001)</f>
        <v>88.121187</v>
      </c>
      <c r="G217" s="15">
        <v>21306</v>
      </c>
    </row>
    <row r="218" spans="1:7" ht="12.75">
      <c r="A218" s="30" t="str">
        <f>'De la BASE'!A214</f>
        <v>200647</v>
      </c>
      <c r="B218" s="30">
        <f>'De la BASE'!B214</f>
        <v>6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17.729375</v>
      </c>
      <c r="F218" s="9">
        <f>IF('De la BASE'!F214&gt;0,'De la BASE'!F214,'De la BASE'!F214+0.001)</f>
        <v>74.65</v>
      </c>
      <c r="G218" s="15">
        <v>21337</v>
      </c>
    </row>
    <row r="219" spans="1:7" ht="12.75">
      <c r="A219" s="30" t="str">
        <f>'De la BASE'!A215</f>
        <v>200647</v>
      </c>
      <c r="B219" s="30">
        <f>'De la BASE'!B215</f>
        <v>6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19.608588</v>
      </c>
      <c r="F219" s="9">
        <f>IF('De la BASE'!F215&gt;0,'De la BASE'!F215,'De la BASE'!F215+0.001)</f>
        <v>77.252274</v>
      </c>
      <c r="G219" s="15">
        <v>21367</v>
      </c>
    </row>
    <row r="220" spans="1:7" ht="12.75">
      <c r="A220" s="30" t="str">
        <f>'De la BASE'!A216</f>
        <v>200647</v>
      </c>
      <c r="B220" s="30">
        <f>'De la BASE'!B216</f>
        <v>6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12.094992</v>
      </c>
      <c r="F220" s="9">
        <f>IF('De la BASE'!F216&gt;0,'De la BASE'!F216,'De la BASE'!F216+0.001)</f>
        <v>47.315268</v>
      </c>
      <c r="G220" s="15">
        <v>21398</v>
      </c>
    </row>
    <row r="221" spans="1:7" ht="12.75">
      <c r="A221" s="30" t="str">
        <f>'De la BASE'!A217</f>
        <v>200647</v>
      </c>
      <c r="B221" s="30">
        <f>'De la BASE'!B217</f>
        <v>6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7.776405</v>
      </c>
      <c r="F221" s="9">
        <f>IF('De la BASE'!F217&gt;0,'De la BASE'!F217,'De la BASE'!F217+0.001)</f>
        <v>31.653165</v>
      </c>
      <c r="G221" s="15">
        <v>21429</v>
      </c>
    </row>
    <row r="222" spans="1:7" ht="12.75">
      <c r="A222" s="30" t="str">
        <f>'De la BASE'!A218</f>
        <v>200647</v>
      </c>
      <c r="B222" s="30">
        <f>'De la BASE'!B218</f>
        <v>6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7.457208</v>
      </c>
      <c r="F222" s="9">
        <f>IF('De la BASE'!F218&gt;0,'De la BASE'!F218,'De la BASE'!F218+0.001)</f>
        <v>31.02</v>
      </c>
      <c r="G222" s="15">
        <v>21459</v>
      </c>
    </row>
    <row r="223" spans="1:7" ht="12.75">
      <c r="A223" s="30" t="str">
        <f>'De la BASE'!A219</f>
        <v>200647</v>
      </c>
      <c r="B223" s="30">
        <f>'De la BASE'!B219</f>
        <v>6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9.785412</v>
      </c>
      <c r="F223" s="9">
        <f>IF('De la BASE'!F219&gt;0,'De la BASE'!F219,'De la BASE'!F219+0.001)</f>
        <v>37.08</v>
      </c>
      <c r="G223" s="15">
        <v>21490</v>
      </c>
    </row>
    <row r="224" spans="1:7" ht="12.75">
      <c r="A224" s="30" t="str">
        <f>'De la BASE'!A220</f>
        <v>200647</v>
      </c>
      <c r="B224" s="30">
        <f>'De la BASE'!B220</f>
        <v>6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9.201456</v>
      </c>
      <c r="F224" s="9">
        <f>IF('De la BASE'!F220&gt;0,'De la BASE'!F220,'De la BASE'!F220+0.001)</f>
        <v>53.285328</v>
      </c>
      <c r="G224" s="15">
        <v>21520</v>
      </c>
    </row>
    <row r="225" spans="1:7" ht="12.75">
      <c r="A225" s="30" t="str">
        <f>'De la BASE'!A221</f>
        <v>200647</v>
      </c>
      <c r="B225" s="30">
        <f>'De la BASE'!B221</f>
        <v>6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9.73778</v>
      </c>
      <c r="F225" s="9">
        <f>IF('De la BASE'!F221&gt;0,'De la BASE'!F221,'De la BASE'!F221+0.001)</f>
        <v>55.9</v>
      </c>
      <c r="G225" s="15">
        <v>21551</v>
      </c>
    </row>
    <row r="226" spans="1:7" ht="12.75">
      <c r="A226" s="30" t="str">
        <f>'De la BASE'!A222</f>
        <v>200647</v>
      </c>
      <c r="B226" s="30">
        <f>'De la BASE'!B222</f>
        <v>6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11.2972</v>
      </c>
      <c r="F226" s="9">
        <f>IF('De la BASE'!F222&gt;0,'De la BASE'!F222,'De la BASE'!F222+0.001)</f>
        <v>46.29537</v>
      </c>
      <c r="G226" s="15">
        <v>21582</v>
      </c>
    </row>
    <row r="227" spans="1:7" ht="12.75">
      <c r="A227" s="30" t="str">
        <f>'De la BASE'!A223</f>
        <v>200647</v>
      </c>
      <c r="B227" s="30">
        <f>'De la BASE'!B223</f>
        <v>6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11.683152</v>
      </c>
      <c r="F227" s="9">
        <f>IF('De la BASE'!F223&gt;0,'De la BASE'!F223,'De la BASE'!F223+0.001)</f>
        <v>62.416241</v>
      </c>
      <c r="G227" s="15">
        <v>21610</v>
      </c>
    </row>
    <row r="228" spans="1:7" ht="12.75">
      <c r="A228" s="30" t="str">
        <f>'De la BASE'!A224</f>
        <v>200647</v>
      </c>
      <c r="B228" s="30">
        <f>'De la BASE'!B224</f>
        <v>6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19.206034</v>
      </c>
      <c r="F228" s="9">
        <f>IF('De la BASE'!F224&gt;0,'De la BASE'!F224,'De la BASE'!F224+0.001)</f>
        <v>97.959588</v>
      </c>
      <c r="G228" s="15">
        <v>21641</v>
      </c>
    </row>
    <row r="229" spans="1:7" ht="12.75">
      <c r="A229" s="30" t="str">
        <f>'De la BASE'!A225</f>
        <v>200647</v>
      </c>
      <c r="B229" s="30">
        <f>'De la BASE'!B225</f>
        <v>6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15.666347</v>
      </c>
      <c r="F229" s="9">
        <f>IF('De la BASE'!F225&gt;0,'De la BASE'!F225,'De la BASE'!F225+0.001)</f>
        <v>73.302669</v>
      </c>
      <c r="G229" s="15">
        <v>21671</v>
      </c>
    </row>
    <row r="230" spans="1:7" ht="12.75">
      <c r="A230" s="30" t="str">
        <f>'De la BASE'!A226</f>
        <v>200647</v>
      </c>
      <c r="B230" s="30">
        <f>'De la BASE'!B226</f>
        <v>6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8.874</v>
      </c>
      <c r="F230" s="9">
        <f>IF('De la BASE'!F226&gt;0,'De la BASE'!F226,'De la BASE'!F226+0.001)</f>
        <v>38.25</v>
      </c>
      <c r="G230" s="15">
        <v>21702</v>
      </c>
    </row>
    <row r="231" spans="1:7" ht="12.75">
      <c r="A231" s="30" t="str">
        <f>'De la BASE'!A227</f>
        <v>200647</v>
      </c>
      <c r="B231" s="30">
        <f>'De la BASE'!B227</f>
        <v>6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8.740039</v>
      </c>
      <c r="F231" s="9">
        <f>IF('De la BASE'!F227&gt;0,'De la BASE'!F227,'De la BASE'!F227+0.001)</f>
        <v>35.626436999999996</v>
      </c>
      <c r="G231" s="15">
        <v>21732</v>
      </c>
    </row>
    <row r="232" spans="1:7" ht="12.75">
      <c r="A232" s="30" t="str">
        <f>'De la BASE'!A228</f>
        <v>200647</v>
      </c>
      <c r="B232" s="30">
        <f>'De la BASE'!B228</f>
        <v>6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7.059127</v>
      </c>
      <c r="F232" s="9">
        <f>IF('De la BASE'!F228&gt;0,'De la BASE'!F228,'De la BASE'!F228+0.001)</f>
        <v>37.806219</v>
      </c>
      <c r="G232" s="15">
        <v>21763</v>
      </c>
    </row>
    <row r="233" spans="1:7" ht="12.75">
      <c r="A233" s="30" t="str">
        <f>'De la BASE'!A229</f>
        <v>200647</v>
      </c>
      <c r="B233" s="30">
        <f>'De la BASE'!B229</f>
        <v>6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9.509856</v>
      </c>
      <c r="F233" s="9">
        <f>IF('De la BASE'!F229&gt;0,'De la BASE'!F229,'De la BASE'!F229+0.001)</f>
        <v>40.71</v>
      </c>
      <c r="G233" s="15">
        <v>21794</v>
      </c>
    </row>
    <row r="234" spans="1:7" ht="12.75">
      <c r="A234" s="30" t="str">
        <f>'De la BASE'!A230</f>
        <v>200647</v>
      </c>
      <c r="B234" s="30">
        <f>'De la BASE'!B230</f>
        <v>6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8.599424</v>
      </c>
      <c r="F234" s="9">
        <f>IF('De la BASE'!F230&gt;0,'De la BASE'!F230,'De la BASE'!F230+0.001)</f>
        <v>42.328464000000004</v>
      </c>
      <c r="G234" s="15">
        <v>21824</v>
      </c>
    </row>
    <row r="235" spans="1:7" ht="12.75">
      <c r="A235" s="30" t="str">
        <f>'De la BASE'!A231</f>
        <v>200647</v>
      </c>
      <c r="B235" s="30">
        <f>'De la BASE'!B231</f>
        <v>6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17.299308</v>
      </c>
      <c r="F235" s="9">
        <f>IF('De la BASE'!F231&gt;0,'De la BASE'!F231,'De la BASE'!F231+0.001)</f>
        <v>83.33</v>
      </c>
      <c r="G235" s="15">
        <v>21855</v>
      </c>
    </row>
    <row r="236" spans="1:7" ht="12.75">
      <c r="A236" s="30" t="str">
        <f>'De la BASE'!A232</f>
        <v>200647</v>
      </c>
      <c r="B236" s="30">
        <f>'De la BASE'!B232</f>
        <v>6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10.63872</v>
      </c>
      <c r="F236" s="9">
        <f>IF('De la BASE'!F232&gt;0,'De la BASE'!F232,'De la BASE'!F232+0.001)</f>
        <v>55.41</v>
      </c>
      <c r="G236" s="15">
        <v>21885</v>
      </c>
    </row>
    <row r="237" spans="1:7" ht="12.75">
      <c r="A237" s="30" t="str">
        <f>'De la BASE'!A233</f>
        <v>200647</v>
      </c>
      <c r="B237" s="30">
        <f>'De la BASE'!B233</f>
        <v>6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17.519216</v>
      </c>
      <c r="F237" s="9">
        <f>IF('De la BASE'!F233&gt;0,'De la BASE'!F233,'De la BASE'!F233+0.001)</f>
        <v>54.55454400000001</v>
      </c>
      <c r="G237" s="15">
        <v>21916</v>
      </c>
    </row>
    <row r="238" spans="1:7" ht="12.75">
      <c r="A238" s="30" t="str">
        <f>'De la BASE'!A234</f>
        <v>200647</v>
      </c>
      <c r="B238" s="30">
        <f>'De la BASE'!B234</f>
        <v>6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12.960552</v>
      </c>
      <c r="F238" s="9">
        <f>IF('De la BASE'!F234&gt;0,'De la BASE'!F234,'De la BASE'!F234+0.001)</f>
        <v>44.63</v>
      </c>
      <c r="G238" s="15">
        <v>21947</v>
      </c>
    </row>
    <row r="239" spans="1:7" ht="12.75">
      <c r="A239" s="30" t="str">
        <f>'De la BASE'!A235</f>
        <v>200647</v>
      </c>
      <c r="B239" s="30">
        <f>'De la BASE'!B235</f>
        <v>6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11.075408</v>
      </c>
      <c r="F239" s="9">
        <f>IF('De la BASE'!F235&gt;0,'De la BASE'!F235,'De la BASE'!F235+0.001)</f>
        <v>44.094409</v>
      </c>
      <c r="G239" s="15">
        <v>21976</v>
      </c>
    </row>
    <row r="240" spans="1:7" ht="12.75">
      <c r="A240" s="30" t="str">
        <f>'De la BASE'!A236</f>
        <v>200647</v>
      </c>
      <c r="B240" s="30">
        <f>'De la BASE'!B236</f>
        <v>6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11.478402</v>
      </c>
      <c r="F240" s="9">
        <f>IF('De la BASE'!F236&gt;0,'De la BASE'!F236,'De la BASE'!F236+0.001)</f>
        <v>44.82</v>
      </c>
      <c r="G240" s="15">
        <v>22007</v>
      </c>
    </row>
    <row r="241" spans="1:7" ht="12.75">
      <c r="A241" s="30" t="str">
        <f>'De la BASE'!A237</f>
        <v>200647</v>
      </c>
      <c r="B241" s="30">
        <f>'De la BASE'!B237</f>
        <v>6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11.950223</v>
      </c>
      <c r="F241" s="9">
        <f>IF('De la BASE'!F237&gt;0,'De la BASE'!F237,'De la BASE'!F237+0.001)</f>
        <v>45.494549</v>
      </c>
      <c r="G241" s="15">
        <v>22037</v>
      </c>
    </row>
    <row r="242" spans="1:7" ht="12.75">
      <c r="A242" s="30" t="str">
        <f>'De la BASE'!A238</f>
        <v>200647</v>
      </c>
      <c r="B242" s="30">
        <f>'De la BASE'!B238</f>
        <v>6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7.976216</v>
      </c>
      <c r="F242" s="9">
        <f>IF('De la BASE'!F238&gt;0,'De la BASE'!F238,'De la BASE'!F238+0.001)</f>
        <v>30.816918</v>
      </c>
      <c r="G242" s="15">
        <v>22068</v>
      </c>
    </row>
    <row r="243" spans="1:7" ht="12.75">
      <c r="A243" s="30" t="str">
        <f>'De la BASE'!A239</f>
        <v>200647</v>
      </c>
      <c r="B243" s="30">
        <f>'De la BASE'!B239</f>
        <v>6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8.72258</v>
      </c>
      <c r="F243" s="9">
        <f>IF('De la BASE'!F239&gt;0,'De la BASE'!F239,'De la BASE'!F239+0.001)</f>
        <v>33.943394</v>
      </c>
      <c r="G243" s="15">
        <v>22098</v>
      </c>
    </row>
    <row r="244" spans="1:7" ht="12.75">
      <c r="A244" s="30" t="str">
        <f>'De la BASE'!A240</f>
        <v>200647</v>
      </c>
      <c r="B244" s="30">
        <f>'De la BASE'!B240</f>
        <v>6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7.329898</v>
      </c>
      <c r="F244" s="9">
        <f>IF('De la BASE'!F240&gt;0,'De la BASE'!F240,'De la BASE'!F240+0.001)</f>
        <v>29.112911</v>
      </c>
      <c r="G244" s="15">
        <v>22129</v>
      </c>
    </row>
    <row r="245" spans="1:7" ht="12.75">
      <c r="A245" s="30" t="str">
        <f>'De la BASE'!A241</f>
        <v>200647</v>
      </c>
      <c r="B245" s="30">
        <f>'De la BASE'!B241</f>
        <v>6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6.377616</v>
      </c>
      <c r="F245" s="9">
        <f>IF('De la BASE'!F241&gt;0,'De la BASE'!F241,'De la BASE'!F241+0.001)</f>
        <v>30.24</v>
      </c>
      <c r="G245" s="15">
        <v>22160</v>
      </c>
    </row>
    <row r="246" spans="1:7" ht="12.75">
      <c r="A246" s="30" t="str">
        <f>'De la BASE'!A242</f>
        <v>200647</v>
      </c>
      <c r="B246" s="30">
        <f>'De la BASE'!B242</f>
        <v>6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13.343317</v>
      </c>
      <c r="F246" s="9">
        <f>IF('De la BASE'!F242&gt;0,'De la BASE'!F242,'De la BASE'!F242+0.001)</f>
        <v>59.33</v>
      </c>
      <c r="G246" s="15">
        <v>22190</v>
      </c>
    </row>
    <row r="247" spans="1:7" ht="12.75">
      <c r="A247" s="30" t="str">
        <f>'De la BASE'!A243</f>
        <v>200647</v>
      </c>
      <c r="B247" s="30">
        <f>'De la BASE'!B243</f>
        <v>6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10.858309</v>
      </c>
      <c r="F247" s="9">
        <f>IF('De la BASE'!F243&gt;0,'De la BASE'!F243,'De la BASE'!F243+0.001)</f>
        <v>63.903609</v>
      </c>
      <c r="G247" s="15">
        <v>22221</v>
      </c>
    </row>
    <row r="248" spans="1:7" ht="12.75">
      <c r="A248" s="30" t="str">
        <f>'De la BASE'!A244</f>
        <v>200647</v>
      </c>
      <c r="B248" s="30">
        <f>'De la BASE'!B244</f>
        <v>6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7.352449</v>
      </c>
      <c r="F248" s="9">
        <f>IF('De la BASE'!F244&gt;0,'De la BASE'!F244,'De la BASE'!F244+0.001)</f>
        <v>41.994199</v>
      </c>
      <c r="G248" s="15">
        <v>22251</v>
      </c>
    </row>
    <row r="249" spans="1:7" ht="12.75">
      <c r="A249" s="30" t="str">
        <f>'De la BASE'!A245</f>
        <v>200647</v>
      </c>
      <c r="B249" s="30">
        <f>'De la BASE'!B245</f>
        <v>6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9.349156</v>
      </c>
      <c r="F249" s="9">
        <f>IF('De la BASE'!F245&gt;0,'De la BASE'!F245,'De la BASE'!F245+0.001)</f>
        <v>38.89</v>
      </c>
      <c r="G249" s="15">
        <v>22282</v>
      </c>
    </row>
    <row r="250" spans="1:7" ht="12.75">
      <c r="A250" s="30" t="str">
        <f>'De la BASE'!A246</f>
        <v>200647</v>
      </c>
      <c r="B250" s="30">
        <f>'De la BASE'!B246</f>
        <v>6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16.551264</v>
      </c>
      <c r="F250" s="9">
        <f>IF('De la BASE'!F246&gt;0,'De la BASE'!F246,'De la BASE'!F246+0.001)</f>
        <v>65.06</v>
      </c>
      <c r="G250" s="15">
        <v>22313</v>
      </c>
    </row>
    <row r="251" spans="1:7" ht="12.75">
      <c r="A251" s="30" t="str">
        <f>'De la BASE'!A247</f>
        <v>200647</v>
      </c>
      <c r="B251" s="30">
        <f>'De la BASE'!B247</f>
        <v>6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14.7849</v>
      </c>
      <c r="F251" s="9">
        <f>IF('De la BASE'!F247&gt;0,'De la BASE'!F247,'De la BASE'!F247+0.001)</f>
        <v>55.74442500000001</v>
      </c>
      <c r="G251" s="15">
        <v>22341</v>
      </c>
    </row>
    <row r="252" spans="1:7" ht="12.75">
      <c r="A252" s="30" t="str">
        <f>'De la BASE'!A248</f>
        <v>200647</v>
      </c>
      <c r="B252" s="30">
        <f>'De la BASE'!B248</f>
        <v>6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8.950135</v>
      </c>
      <c r="F252" s="9">
        <f>IF('De la BASE'!F248&gt;0,'De la BASE'!F248,'De la BASE'!F248+0.001)</f>
        <v>47.99</v>
      </c>
      <c r="G252" s="15">
        <v>22372</v>
      </c>
    </row>
    <row r="253" spans="1:7" ht="12.75">
      <c r="A253" s="30" t="str">
        <f>'De la BASE'!A249</f>
        <v>200647</v>
      </c>
      <c r="B253" s="30">
        <f>'De la BASE'!B249</f>
        <v>6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6.342875</v>
      </c>
      <c r="F253" s="9">
        <f>IF('De la BASE'!F249&gt;0,'De la BASE'!F249,'De la BASE'!F249+0.001)</f>
        <v>32.953295</v>
      </c>
      <c r="G253" s="15">
        <v>22402</v>
      </c>
    </row>
    <row r="254" spans="1:7" ht="12.75">
      <c r="A254" s="30" t="str">
        <f>'De la BASE'!A250</f>
        <v>200647</v>
      </c>
      <c r="B254" s="30">
        <f>'De la BASE'!B250</f>
        <v>6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7.031805</v>
      </c>
      <c r="F254" s="9">
        <f>IF('De la BASE'!F250&gt;0,'De la BASE'!F250,'De la BASE'!F250+0.001)</f>
        <v>31.353135</v>
      </c>
      <c r="G254" s="15">
        <v>22433</v>
      </c>
    </row>
    <row r="255" spans="1:7" ht="12.75">
      <c r="A255" s="30" t="str">
        <f>'De la BASE'!A251</f>
        <v>200647</v>
      </c>
      <c r="B255" s="30">
        <f>'De la BASE'!B251</f>
        <v>6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5.577363</v>
      </c>
      <c r="F255" s="9">
        <f>IF('De la BASE'!F251&gt;0,'De la BASE'!F251,'De la BASE'!F251+0.001)</f>
        <v>23.207679</v>
      </c>
      <c r="G255" s="15">
        <v>22463</v>
      </c>
    </row>
    <row r="256" spans="1:7" ht="12.75">
      <c r="A256" s="30" t="str">
        <f>'De la BASE'!A252</f>
        <v>200647</v>
      </c>
      <c r="B256" s="30">
        <f>'De la BASE'!B252</f>
        <v>6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3.894311</v>
      </c>
      <c r="F256" s="9">
        <f>IF('De la BASE'!F252&gt;0,'De la BASE'!F252,'De la BASE'!F252+0.001)</f>
        <v>15.231523</v>
      </c>
      <c r="G256" s="15">
        <v>22494</v>
      </c>
    </row>
    <row r="257" spans="1:7" ht="12.75">
      <c r="A257" s="30" t="str">
        <f>'De la BASE'!A253</f>
        <v>200647</v>
      </c>
      <c r="B257" s="30">
        <f>'De la BASE'!B253</f>
        <v>6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3.929554</v>
      </c>
      <c r="F257" s="9">
        <f>IF('De la BASE'!F253&gt;0,'De la BASE'!F253,'De la BASE'!F253+0.001)</f>
        <v>18.73</v>
      </c>
      <c r="G257" s="15">
        <v>22525</v>
      </c>
    </row>
    <row r="258" spans="1:7" ht="12.75">
      <c r="A258" s="30" t="str">
        <f>'De la BASE'!A254</f>
        <v>200647</v>
      </c>
      <c r="B258" s="30">
        <f>'De la BASE'!B254</f>
        <v>6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11.741128</v>
      </c>
      <c r="F258" s="9">
        <f>IF('De la BASE'!F254&gt;0,'De la BASE'!F254,'De la BASE'!F254+0.001)</f>
        <v>59.06</v>
      </c>
      <c r="G258" s="15">
        <v>22555</v>
      </c>
    </row>
    <row r="259" spans="1:7" ht="12.75">
      <c r="A259" s="30" t="str">
        <f>'De la BASE'!A255</f>
        <v>200647</v>
      </c>
      <c r="B259" s="30">
        <f>'De la BASE'!B255</f>
        <v>6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16.60245</v>
      </c>
      <c r="F259" s="9">
        <f>IF('De la BASE'!F255&gt;0,'De la BASE'!F255,'De la BASE'!F255+0.001)</f>
        <v>73.3</v>
      </c>
      <c r="G259" s="15">
        <v>22586</v>
      </c>
    </row>
    <row r="260" spans="1:7" ht="12.75">
      <c r="A260" s="30" t="str">
        <f>'De la BASE'!A256</f>
        <v>200647</v>
      </c>
      <c r="B260" s="30">
        <f>'De la BASE'!B256</f>
        <v>6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10.0364</v>
      </c>
      <c r="F260" s="9">
        <f>IF('De la BASE'!F256&gt;0,'De la BASE'!F256,'De la BASE'!F256+0.001)</f>
        <v>43.995599999999996</v>
      </c>
      <c r="G260" s="15">
        <v>22616</v>
      </c>
    </row>
    <row r="261" spans="1:7" ht="12.75">
      <c r="A261" s="30" t="str">
        <f>'De la BASE'!A257</f>
        <v>200647</v>
      </c>
      <c r="B261" s="30">
        <f>'De la BASE'!B257</f>
        <v>6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7.59914</v>
      </c>
      <c r="F261" s="9">
        <f>IF('De la BASE'!F257&gt;0,'De la BASE'!F257,'De la BASE'!F257+0.001)</f>
        <v>35.513551</v>
      </c>
      <c r="G261" s="15">
        <v>22647</v>
      </c>
    </row>
    <row r="262" spans="1:7" ht="12.75">
      <c r="A262" s="30" t="str">
        <f>'De la BASE'!A258</f>
        <v>200647</v>
      </c>
      <c r="B262" s="30">
        <f>'De la BASE'!B258</f>
        <v>6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6.69185</v>
      </c>
      <c r="F262" s="9">
        <f>IF('De la BASE'!F258&gt;0,'De la BASE'!F258,'De la BASE'!F258+0.001)</f>
        <v>26.447354999999998</v>
      </c>
      <c r="G262" s="15">
        <v>22678</v>
      </c>
    </row>
    <row r="263" spans="1:7" ht="12.75">
      <c r="A263" s="30" t="str">
        <f>'De la BASE'!A259</f>
        <v>200647</v>
      </c>
      <c r="B263" s="30">
        <f>'De la BASE'!B259</f>
        <v>6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9.702927</v>
      </c>
      <c r="F263" s="9">
        <f>IF('De la BASE'!F259&gt;0,'De la BASE'!F259,'De la BASE'!F259+0.001)</f>
        <v>49.53</v>
      </c>
      <c r="G263" s="15">
        <v>22706</v>
      </c>
    </row>
    <row r="264" spans="1:7" ht="12.75">
      <c r="A264" s="30" t="str">
        <f>'De la BASE'!A260</f>
        <v>200647</v>
      </c>
      <c r="B264" s="30">
        <f>'De la BASE'!B260</f>
        <v>6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11.18472</v>
      </c>
      <c r="F264" s="9">
        <f>IF('De la BASE'!F260&gt;0,'De la BASE'!F260,'De la BASE'!F260+0.001)</f>
        <v>48.21</v>
      </c>
      <c r="G264" s="15">
        <v>22737</v>
      </c>
    </row>
    <row r="265" spans="1:7" ht="12.75">
      <c r="A265" s="30" t="str">
        <f>'De la BASE'!A261</f>
        <v>200647</v>
      </c>
      <c r="B265" s="30">
        <f>'De la BASE'!B261</f>
        <v>6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9.622692</v>
      </c>
      <c r="F265" s="9">
        <f>IF('De la BASE'!F261&gt;0,'De la BASE'!F261,'De la BASE'!F261+0.001)</f>
        <v>37.53</v>
      </c>
      <c r="G265" s="15">
        <v>22767</v>
      </c>
    </row>
    <row r="266" spans="1:7" ht="12.75">
      <c r="A266" s="30" t="str">
        <f>'De la BASE'!A262</f>
        <v>200647</v>
      </c>
      <c r="B266" s="30">
        <f>'De la BASE'!B262</f>
        <v>6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6.222458</v>
      </c>
      <c r="F266" s="9">
        <f>IF('De la BASE'!F262&gt;0,'De la BASE'!F262,'De la BASE'!F262+0.001)</f>
        <v>25.027496999999997</v>
      </c>
      <c r="G266" s="15">
        <v>22798</v>
      </c>
    </row>
    <row r="267" spans="1:7" ht="12.75">
      <c r="A267" s="30" t="str">
        <f>'De la BASE'!A263</f>
        <v>200647</v>
      </c>
      <c r="B267" s="30">
        <f>'De la BASE'!B263</f>
        <v>6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4.413286</v>
      </c>
      <c r="F267" s="9">
        <f>IF('De la BASE'!F263&gt;0,'De la BASE'!F263,'De la BASE'!F263+0.001)</f>
        <v>17.021701999999998</v>
      </c>
      <c r="G267" s="15">
        <v>22828</v>
      </c>
    </row>
    <row r="268" spans="1:7" ht="12.75">
      <c r="A268" s="30" t="str">
        <f>'De la BASE'!A264</f>
        <v>200647</v>
      </c>
      <c r="B268" s="30">
        <f>'De la BASE'!B264</f>
        <v>6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3.889764</v>
      </c>
      <c r="F268" s="9">
        <f>IF('De la BASE'!F264&gt;0,'De la BASE'!F264,'De la BASE'!F264+0.001)</f>
        <v>15.03</v>
      </c>
      <c r="G268" s="15">
        <v>22859</v>
      </c>
    </row>
    <row r="269" spans="1:7" ht="12.75">
      <c r="A269" s="30" t="str">
        <f>'De la BASE'!A265</f>
        <v>200647</v>
      </c>
      <c r="B269" s="30">
        <f>'De la BASE'!B265</f>
        <v>6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4.014159</v>
      </c>
      <c r="F269" s="9">
        <f>IF('De la BASE'!F265&gt;0,'De la BASE'!F265,'De la BASE'!F265+0.001)</f>
        <v>15.811580999999999</v>
      </c>
      <c r="G269" s="15">
        <v>22890</v>
      </c>
    </row>
    <row r="270" spans="1:7" ht="12.75">
      <c r="A270" s="30" t="str">
        <f>'De la BASE'!A266</f>
        <v>200647</v>
      </c>
      <c r="B270" s="30">
        <f>'De la BASE'!B266</f>
        <v>6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3.921152</v>
      </c>
      <c r="F270" s="9">
        <f>IF('De la BASE'!F266&gt;0,'De la BASE'!F266,'De la BASE'!F266+0.001)</f>
        <v>16.961696</v>
      </c>
      <c r="G270" s="15">
        <v>22920</v>
      </c>
    </row>
    <row r="271" spans="1:7" ht="12.75">
      <c r="A271" s="30" t="str">
        <f>'De la BASE'!A267</f>
        <v>200647</v>
      </c>
      <c r="B271" s="30">
        <f>'De la BASE'!B267</f>
        <v>6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4.861064</v>
      </c>
      <c r="F271" s="9">
        <f>IF('De la BASE'!F267&gt;0,'De la BASE'!F267,'De la BASE'!F267+0.001)</f>
        <v>22.36</v>
      </c>
      <c r="G271" s="15">
        <v>22951</v>
      </c>
    </row>
    <row r="272" spans="1:7" ht="12.75">
      <c r="A272" s="30" t="str">
        <f>'De la BASE'!A268</f>
        <v>200647</v>
      </c>
      <c r="B272" s="30">
        <f>'De la BASE'!B268</f>
        <v>6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9.3159</v>
      </c>
      <c r="F272" s="9">
        <f>IF('De la BASE'!F268&gt;0,'De la BASE'!F268,'De la BASE'!F268+0.001)</f>
        <v>49.5</v>
      </c>
      <c r="G272" s="15">
        <v>22981</v>
      </c>
    </row>
    <row r="273" spans="1:7" ht="12.75">
      <c r="A273" s="30" t="str">
        <f>'De la BASE'!A269</f>
        <v>200647</v>
      </c>
      <c r="B273" s="30">
        <f>'De la BASE'!B269</f>
        <v>6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11.053601</v>
      </c>
      <c r="F273" s="9">
        <f>IF('De la BASE'!F269&gt;0,'De la BASE'!F269,'De la BASE'!F269+0.001)</f>
        <v>37.13</v>
      </c>
      <c r="G273" s="15">
        <v>23012</v>
      </c>
    </row>
    <row r="274" spans="1:7" ht="12.75">
      <c r="A274" s="30" t="str">
        <f>'De la BASE'!A270</f>
        <v>200647</v>
      </c>
      <c r="B274" s="30">
        <f>'De la BASE'!B270</f>
        <v>6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3.885672</v>
      </c>
      <c r="F274" s="9">
        <f>IF('De la BASE'!F270&gt;0,'De la BASE'!F270,'De la BASE'!F270+0.001)</f>
        <v>21.21</v>
      </c>
      <c r="G274" s="15">
        <v>23043</v>
      </c>
    </row>
    <row r="275" spans="1:7" ht="12.75">
      <c r="A275" s="30" t="str">
        <f>'De la BASE'!A271</f>
        <v>200647</v>
      </c>
      <c r="B275" s="30">
        <f>'De la BASE'!B271</f>
        <v>6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13.542384</v>
      </c>
      <c r="F275" s="9">
        <f>IF('De la BASE'!F271&gt;0,'De la BASE'!F271,'De la BASE'!F271+0.001)</f>
        <v>55.14</v>
      </c>
      <c r="G275" s="15">
        <v>23071</v>
      </c>
    </row>
    <row r="276" spans="1:7" ht="12.75">
      <c r="A276" s="30" t="str">
        <f>'De la BASE'!A272</f>
        <v>200647</v>
      </c>
      <c r="B276" s="30">
        <f>'De la BASE'!B272</f>
        <v>6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14.358804</v>
      </c>
      <c r="F276" s="9">
        <f>IF('De la BASE'!F272&gt;0,'De la BASE'!F272,'De la BASE'!F272+0.001)</f>
        <v>58.92</v>
      </c>
      <c r="G276" s="15">
        <v>23102</v>
      </c>
    </row>
    <row r="277" spans="1:7" ht="12.75">
      <c r="A277" s="30" t="str">
        <f>'De la BASE'!A273</f>
        <v>200647</v>
      </c>
      <c r="B277" s="30">
        <f>'De la BASE'!B273</f>
        <v>6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12.197232</v>
      </c>
      <c r="F277" s="9">
        <f>IF('De la BASE'!F273&gt;0,'De la BASE'!F273,'De la BASE'!F273+0.001)</f>
        <v>47.72</v>
      </c>
      <c r="G277" s="15">
        <v>23132</v>
      </c>
    </row>
    <row r="278" spans="1:7" ht="12.75">
      <c r="A278" s="30" t="str">
        <f>'De la BASE'!A274</f>
        <v>200647</v>
      </c>
      <c r="B278" s="30">
        <f>'De la BASE'!B274</f>
        <v>6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8.542214</v>
      </c>
      <c r="F278" s="9">
        <f>IF('De la BASE'!F274&gt;0,'De la BASE'!F274,'De la BASE'!F274+0.001)</f>
        <v>33.29</v>
      </c>
      <c r="G278" s="15">
        <v>23163</v>
      </c>
    </row>
    <row r="279" spans="1:7" ht="12.75">
      <c r="A279" s="30" t="str">
        <f>'De la BASE'!A275</f>
        <v>200647</v>
      </c>
      <c r="B279" s="30">
        <f>'De la BASE'!B275</f>
        <v>6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4.600659</v>
      </c>
      <c r="F279" s="9">
        <f>IF('De la BASE'!F275&gt;0,'De la BASE'!F275,'De la BASE'!F275+0.001)</f>
        <v>18.411841000000003</v>
      </c>
      <c r="G279" s="15">
        <v>23193</v>
      </c>
    </row>
    <row r="280" spans="1:7" ht="12.75">
      <c r="A280" s="30" t="str">
        <f>'De la BASE'!A276</f>
        <v>200647</v>
      </c>
      <c r="B280" s="30">
        <f>'De la BASE'!B276</f>
        <v>6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4.914465</v>
      </c>
      <c r="F280" s="9">
        <f>IF('De la BASE'!F276&gt;0,'De la BASE'!F276,'De la BASE'!F276+0.001)</f>
        <v>19.65</v>
      </c>
      <c r="G280" s="15">
        <v>23224</v>
      </c>
    </row>
    <row r="281" spans="1:7" ht="12.75">
      <c r="A281" s="30" t="str">
        <f>'De la BASE'!A277</f>
        <v>200647</v>
      </c>
      <c r="B281" s="30">
        <f>'De la BASE'!B277</f>
        <v>6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6.973109</v>
      </c>
      <c r="F281" s="9">
        <f>IF('De la BASE'!F277&gt;0,'De la BASE'!F277,'De la BASE'!F277+0.001)</f>
        <v>37.513751</v>
      </c>
      <c r="G281" s="15">
        <v>23255</v>
      </c>
    </row>
    <row r="282" spans="1:7" ht="12.75">
      <c r="A282" s="30" t="str">
        <f>'De la BASE'!A278</f>
        <v>200647</v>
      </c>
      <c r="B282" s="30">
        <f>'De la BASE'!B278</f>
        <v>6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4.694217</v>
      </c>
      <c r="F282" s="9">
        <f>IF('De la BASE'!F278&gt;0,'De la BASE'!F278,'De la BASE'!F278+0.001)</f>
        <v>19.47</v>
      </c>
      <c r="G282" s="15">
        <v>23285</v>
      </c>
    </row>
    <row r="283" spans="1:7" ht="12.75">
      <c r="A283" s="30" t="str">
        <f>'De la BASE'!A279</f>
        <v>200647</v>
      </c>
      <c r="B283" s="30">
        <f>'De la BASE'!B279</f>
        <v>6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12.061644</v>
      </c>
      <c r="F283" s="9">
        <f>IF('De la BASE'!F279&gt;0,'De la BASE'!F279,'De la BASE'!F279+0.001)</f>
        <v>59.015901</v>
      </c>
      <c r="G283" s="15">
        <v>23316</v>
      </c>
    </row>
    <row r="284" spans="1:7" ht="12.75">
      <c r="A284" s="30" t="str">
        <f>'De la BASE'!A280</f>
        <v>200647</v>
      </c>
      <c r="B284" s="30">
        <f>'De la BASE'!B280</f>
        <v>6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7.9086</v>
      </c>
      <c r="F284" s="9">
        <f>IF('De la BASE'!F280&gt;0,'De la BASE'!F280,'De la BASE'!F280+0.001)</f>
        <v>32.276772</v>
      </c>
      <c r="G284" s="15">
        <v>23346</v>
      </c>
    </row>
    <row r="285" spans="1:7" ht="12.75">
      <c r="A285" s="30" t="str">
        <f>'De la BASE'!A281</f>
        <v>200647</v>
      </c>
      <c r="B285" s="30">
        <f>'De la BASE'!B281</f>
        <v>6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6.67392</v>
      </c>
      <c r="F285" s="9">
        <f>IF('De la BASE'!F281&gt;0,'De la BASE'!F281,'De la BASE'!F281+0.001)</f>
        <v>26.07</v>
      </c>
      <c r="G285" s="15">
        <v>23377</v>
      </c>
    </row>
    <row r="286" spans="1:7" ht="12.75">
      <c r="A286" s="30" t="str">
        <f>'De la BASE'!A282</f>
        <v>200647</v>
      </c>
      <c r="B286" s="30">
        <f>'De la BASE'!B282</f>
        <v>6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7.890219</v>
      </c>
      <c r="F286" s="9">
        <f>IF('De la BASE'!F282&gt;0,'De la BASE'!F282,'De la BASE'!F282+0.001)</f>
        <v>32.43</v>
      </c>
      <c r="G286" s="15">
        <v>23408</v>
      </c>
    </row>
    <row r="287" spans="1:7" ht="12.75">
      <c r="A287" s="30" t="str">
        <f>'De la BASE'!A283</f>
        <v>200647</v>
      </c>
      <c r="B287" s="30">
        <f>'De la BASE'!B283</f>
        <v>6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14.271192</v>
      </c>
      <c r="F287" s="9">
        <f>IF('De la BASE'!F283&gt;0,'De la BASE'!F283,'De la BASE'!F283+0.001)</f>
        <v>56.88</v>
      </c>
      <c r="G287" s="15">
        <v>23437</v>
      </c>
    </row>
    <row r="288" spans="1:7" ht="12.75">
      <c r="A288" s="30" t="str">
        <f>'De la BASE'!A284</f>
        <v>200647</v>
      </c>
      <c r="B288" s="30">
        <f>'De la BASE'!B284</f>
        <v>6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14.67477</v>
      </c>
      <c r="F288" s="9">
        <f>IF('De la BASE'!F284&gt;0,'De la BASE'!F284,'De la BASE'!F284+0.001)</f>
        <v>60.39</v>
      </c>
      <c r="G288" s="15">
        <v>23468</v>
      </c>
    </row>
    <row r="289" spans="1:7" ht="12.75">
      <c r="A289" s="30" t="str">
        <f>'De la BASE'!A285</f>
        <v>200647</v>
      </c>
      <c r="B289" s="30">
        <f>'De la BASE'!B285</f>
        <v>6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9.45795</v>
      </c>
      <c r="F289" s="9">
        <f>IF('De la BASE'!F285&gt;0,'De la BASE'!F285,'De la BASE'!F285+0.001)</f>
        <v>37.09</v>
      </c>
      <c r="G289" s="15">
        <v>23498</v>
      </c>
    </row>
    <row r="290" spans="1:7" ht="12.75">
      <c r="A290" s="30" t="str">
        <f>'De la BASE'!A286</f>
        <v>200647</v>
      </c>
      <c r="B290" s="30">
        <f>'De la BASE'!B286</f>
        <v>6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7.598556</v>
      </c>
      <c r="F290" s="9">
        <f>IF('De la BASE'!F286&gt;0,'De la BASE'!F286,'De la BASE'!F286+0.001)</f>
        <v>28.98</v>
      </c>
      <c r="G290" s="15">
        <v>23529</v>
      </c>
    </row>
    <row r="291" spans="1:7" ht="12.75">
      <c r="A291" s="30" t="str">
        <f>'De la BASE'!A287</f>
        <v>200647</v>
      </c>
      <c r="B291" s="30">
        <f>'De la BASE'!B287</f>
        <v>6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4.338964</v>
      </c>
      <c r="F291" s="9">
        <f>IF('De la BASE'!F287&gt;0,'De la BASE'!F287,'De la BASE'!F287+0.001)</f>
        <v>16.87</v>
      </c>
      <c r="G291" s="15">
        <v>23559</v>
      </c>
    </row>
    <row r="292" spans="1:7" ht="12.75">
      <c r="A292" s="30" t="str">
        <f>'De la BASE'!A288</f>
        <v>200647</v>
      </c>
      <c r="B292" s="30">
        <f>'De la BASE'!B288</f>
        <v>6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3.76761</v>
      </c>
      <c r="F292" s="9">
        <f>IF('De la BASE'!F288&gt;0,'De la BASE'!F288,'De la BASE'!F288+0.001)</f>
        <v>14.7</v>
      </c>
      <c r="G292" s="15">
        <v>23590</v>
      </c>
    </row>
    <row r="293" spans="1:7" ht="12.75">
      <c r="A293" s="30" t="str">
        <f>'De la BASE'!A289</f>
        <v>200647</v>
      </c>
      <c r="B293" s="30">
        <f>'De la BASE'!B289</f>
        <v>6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3.599623</v>
      </c>
      <c r="F293" s="9">
        <f>IF('De la BASE'!F289&gt;0,'De la BASE'!F289,'De la BASE'!F289+0.001)</f>
        <v>14.93</v>
      </c>
      <c r="G293" s="15">
        <v>23621</v>
      </c>
    </row>
    <row r="294" spans="1:7" ht="12.75">
      <c r="A294" s="30" t="str">
        <f>'De la BASE'!A290</f>
        <v>200647</v>
      </c>
      <c r="B294" s="30">
        <f>'De la BASE'!B290</f>
        <v>6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2.866213</v>
      </c>
      <c r="F294" s="9">
        <f>IF('De la BASE'!F290&gt;0,'De la BASE'!F290,'De la BASE'!F290+0.001)</f>
        <v>16.87</v>
      </c>
      <c r="G294" s="15">
        <v>23651</v>
      </c>
    </row>
    <row r="295" spans="1:7" ht="12.75">
      <c r="A295" s="30" t="str">
        <f>'De la BASE'!A291</f>
        <v>200647</v>
      </c>
      <c r="B295" s="30">
        <f>'De la BASE'!B291</f>
        <v>6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3.045669</v>
      </c>
      <c r="F295" s="9">
        <f>IF('De la BASE'!F291&gt;0,'De la BASE'!F291,'De la BASE'!F291+0.001)</f>
        <v>15.128487</v>
      </c>
      <c r="G295" s="15">
        <v>23682</v>
      </c>
    </row>
    <row r="296" spans="1:7" ht="12.75">
      <c r="A296" s="30" t="str">
        <f>'De la BASE'!A292</f>
        <v>200647</v>
      </c>
      <c r="B296" s="30">
        <f>'De la BASE'!B292</f>
        <v>6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4.127739</v>
      </c>
      <c r="F296" s="9">
        <f>IF('De la BASE'!F292&gt;0,'De la BASE'!F292,'De la BASE'!F292+0.001)</f>
        <v>22.47</v>
      </c>
      <c r="G296" s="15">
        <v>23712</v>
      </c>
    </row>
    <row r="297" spans="1:7" ht="12.75">
      <c r="A297" s="30" t="str">
        <f>'De la BASE'!A293</f>
        <v>200647</v>
      </c>
      <c r="B297" s="30">
        <f>'De la BASE'!B293</f>
        <v>6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9.374331</v>
      </c>
      <c r="F297" s="9">
        <f>IF('De la BASE'!F293&gt;0,'De la BASE'!F293,'De la BASE'!F293+0.001)</f>
        <v>56.37</v>
      </c>
      <c r="G297" s="15">
        <v>23743</v>
      </c>
    </row>
    <row r="298" spans="1:7" ht="12.75">
      <c r="A298" s="30" t="str">
        <f>'De la BASE'!A294</f>
        <v>200647</v>
      </c>
      <c r="B298" s="30">
        <f>'De la BASE'!B294</f>
        <v>6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9.858849</v>
      </c>
      <c r="F298" s="9">
        <f>IF('De la BASE'!F294&gt;0,'De la BASE'!F294,'De la BASE'!F294+0.001)</f>
        <v>44.59</v>
      </c>
      <c r="G298" s="15">
        <v>23774</v>
      </c>
    </row>
    <row r="299" spans="1:7" ht="12.75">
      <c r="A299" s="30" t="str">
        <f>'De la BASE'!A295</f>
        <v>200647</v>
      </c>
      <c r="B299" s="30">
        <f>'De la BASE'!B295</f>
        <v>6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21.136908</v>
      </c>
      <c r="F299" s="9">
        <f>IF('De la BASE'!F295&gt;0,'De la BASE'!F295,'De la BASE'!F295+0.001)</f>
        <v>106.86</v>
      </c>
      <c r="G299" s="15">
        <v>23802</v>
      </c>
    </row>
    <row r="300" spans="1:7" ht="12.75">
      <c r="A300" s="30" t="str">
        <f>'De la BASE'!A296</f>
        <v>200647</v>
      </c>
      <c r="B300" s="30">
        <f>'De la BASE'!B296</f>
        <v>6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7.806702</v>
      </c>
      <c r="F300" s="9">
        <f>IF('De la BASE'!F296&gt;0,'De la BASE'!F296,'De la BASE'!F296+0.001)</f>
        <v>38.82</v>
      </c>
      <c r="G300" s="15">
        <v>23833</v>
      </c>
    </row>
    <row r="301" spans="1:7" ht="12.75">
      <c r="A301" s="30" t="str">
        <f>'De la BASE'!A297</f>
        <v>200647</v>
      </c>
      <c r="B301" s="30">
        <f>'De la BASE'!B297</f>
        <v>6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5.714945</v>
      </c>
      <c r="F301" s="9">
        <f>IF('De la BASE'!F297&gt;0,'De la BASE'!F297,'De la BASE'!F297+0.001)</f>
        <v>23.47</v>
      </c>
      <c r="G301" s="15">
        <v>23863</v>
      </c>
    </row>
    <row r="302" spans="1:7" ht="12.75">
      <c r="A302" s="30" t="str">
        <f>'De la BASE'!A298</f>
        <v>200647</v>
      </c>
      <c r="B302" s="30">
        <f>'De la BASE'!B298</f>
        <v>6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3.327345</v>
      </c>
      <c r="F302" s="9">
        <f>IF('De la BASE'!F298&gt;0,'De la BASE'!F298,'De la BASE'!F298+0.001)</f>
        <v>13.228677000000001</v>
      </c>
      <c r="G302" s="15">
        <v>23894</v>
      </c>
    </row>
    <row r="303" spans="1:7" ht="12.75">
      <c r="A303" s="30" t="str">
        <f>'De la BASE'!A299</f>
        <v>200647</v>
      </c>
      <c r="B303" s="30">
        <f>'De la BASE'!B299</f>
        <v>6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2.5781</v>
      </c>
      <c r="F303" s="9">
        <f>IF('De la BASE'!F299&gt;0,'De la BASE'!F299,'De la BASE'!F299+0.001)</f>
        <v>10.15</v>
      </c>
      <c r="G303" s="15">
        <v>23924</v>
      </c>
    </row>
    <row r="304" spans="1:7" ht="12.75">
      <c r="A304" s="30" t="str">
        <f>'De la BASE'!A300</f>
        <v>200647</v>
      </c>
      <c r="B304" s="30">
        <f>'De la BASE'!B300</f>
        <v>6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2.444094</v>
      </c>
      <c r="F304" s="9">
        <f>IF('De la BASE'!F300&gt;0,'De la BASE'!F300,'De la BASE'!F300+0.001)</f>
        <v>9.630963</v>
      </c>
      <c r="G304" s="15">
        <v>23955</v>
      </c>
    </row>
    <row r="305" spans="1:7" ht="12.75">
      <c r="A305" s="30" t="str">
        <f>'De la BASE'!A301</f>
        <v>200647</v>
      </c>
      <c r="B305" s="30">
        <f>'De la BASE'!B301</f>
        <v>6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2.30027</v>
      </c>
      <c r="F305" s="9">
        <f>IF('De la BASE'!F301&gt;0,'De la BASE'!F301,'De la BASE'!F301+0.001)</f>
        <v>11.9</v>
      </c>
      <c r="G305" s="15">
        <v>23986</v>
      </c>
    </row>
    <row r="306" spans="1:7" ht="12.75">
      <c r="A306" s="30" t="str">
        <f>'De la BASE'!A302</f>
        <v>200647</v>
      </c>
      <c r="B306" s="30">
        <f>'De la BASE'!B302</f>
        <v>6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4.124883</v>
      </c>
      <c r="F306" s="9">
        <f>IF('De la BASE'!F302&gt;0,'De la BASE'!F302,'De la BASE'!F302+0.001)</f>
        <v>22.07</v>
      </c>
      <c r="G306" s="15">
        <v>24016</v>
      </c>
    </row>
    <row r="307" spans="1:7" ht="12.75">
      <c r="A307" s="30" t="str">
        <f>'De la BASE'!A303</f>
        <v>200647</v>
      </c>
      <c r="B307" s="30">
        <f>'De la BASE'!B303</f>
        <v>6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8.271691</v>
      </c>
      <c r="F307" s="9">
        <f>IF('De la BASE'!F303&gt;0,'De la BASE'!F303,'De la BASE'!F303+0.001)</f>
        <v>44.205579</v>
      </c>
      <c r="G307" s="15">
        <v>24047</v>
      </c>
    </row>
    <row r="308" spans="1:7" ht="12.75">
      <c r="A308" s="30" t="str">
        <f>'De la BASE'!A304</f>
        <v>200647</v>
      </c>
      <c r="B308" s="30">
        <f>'De la BASE'!B304</f>
        <v>6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5.996892</v>
      </c>
      <c r="F308" s="9">
        <f>IF('De la BASE'!F304&gt;0,'De la BASE'!F304,'De la BASE'!F304+0.001)</f>
        <v>39.82</v>
      </c>
      <c r="G308" s="15">
        <v>24077</v>
      </c>
    </row>
    <row r="309" spans="1:7" ht="12.75">
      <c r="A309" s="30" t="str">
        <f>'De la BASE'!A305</f>
        <v>200647</v>
      </c>
      <c r="B309" s="30">
        <f>'De la BASE'!B305</f>
        <v>6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12.108646</v>
      </c>
      <c r="F309" s="9">
        <f>IF('De la BASE'!F305&gt;0,'De la BASE'!F305,'De la BASE'!F305+0.001)</f>
        <v>69.663033</v>
      </c>
      <c r="G309" s="15">
        <v>24108</v>
      </c>
    </row>
    <row r="310" spans="1:7" ht="12.75">
      <c r="A310" s="30" t="str">
        <f>'De la BASE'!A306</f>
        <v>200647</v>
      </c>
      <c r="B310" s="30">
        <f>'De la BASE'!B306</f>
        <v>6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21.217071</v>
      </c>
      <c r="F310" s="9">
        <f>IF('De la BASE'!F306&gt;0,'De la BASE'!F306,'De la BASE'!F306+0.001)</f>
        <v>109.99</v>
      </c>
      <c r="G310" s="15">
        <v>24139</v>
      </c>
    </row>
    <row r="311" spans="1:7" ht="12.75">
      <c r="A311" s="30" t="str">
        <f>'De la BASE'!A307</f>
        <v>200647</v>
      </c>
      <c r="B311" s="30">
        <f>'De la BASE'!B307</f>
        <v>6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11.59344</v>
      </c>
      <c r="F311" s="9">
        <f>IF('De la BASE'!F307&gt;0,'De la BASE'!F307,'De la BASE'!F307+0.001)</f>
        <v>38.8</v>
      </c>
      <c r="G311" s="15">
        <v>24167</v>
      </c>
    </row>
    <row r="312" spans="1:7" ht="12.75">
      <c r="A312" s="30" t="str">
        <f>'De la BASE'!A308</f>
        <v>200647</v>
      </c>
      <c r="B312" s="30">
        <f>'De la BASE'!B308</f>
        <v>6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17.424944</v>
      </c>
      <c r="F312" s="9">
        <f>IF('De la BASE'!F308&gt;0,'De la BASE'!F308,'De la BASE'!F308+0.001)</f>
        <v>67.966796</v>
      </c>
      <c r="G312" s="15">
        <v>24198</v>
      </c>
    </row>
    <row r="313" spans="1:7" ht="12.75">
      <c r="A313" s="30" t="str">
        <f>'De la BASE'!A309</f>
        <v>200647</v>
      </c>
      <c r="B313" s="30">
        <f>'De la BASE'!B309</f>
        <v>6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5.27144</v>
      </c>
      <c r="F313" s="9">
        <f>IF('De la BASE'!F309&gt;0,'De la BASE'!F309,'De la BASE'!F309+0.001)</f>
        <v>20.957904</v>
      </c>
      <c r="G313" s="15">
        <v>24228</v>
      </c>
    </row>
    <row r="314" spans="1:7" ht="12.75">
      <c r="A314" s="30" t="str">
        <f>'De la BASE'!A310</f>
        <v>200647</v>
      </c>
      <c r="B314" s="30">
        <f>'De la BASE'!B310</f>
        <v>6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5.5325</v>
      </c>
      <c r="F314" s="9">
        <f>IF('De la BASE'!F310&gt;0,'De la BASE'!F310,'De la BASE'!F310+0.001)</f>
        <v>25</v>
      </c>
      <c r="G314" s="15">
        <v>24259</v>
      </c>
    </row>
    <row r="315" spans="1:7" ht="12.75">
      <c r="A315" s="30" t="str">
        <f>'De la BASE'!A311</f>
        <v>200647</v>
      </c>
      <c r="B315" s="30">
        <f>'De la BASE'!B311</f>
        <v>6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3.211494</v>
      </c>
      <c r="F315" s="9">
        <f>IF('De la BASE'!F311&gt;0,'De la BASE'!F311,'De la BASE'!F311+0.001)</f>
        <v>12.54</v>
      </c>
      <c r="G315" s="15">
        <v>24289</v>
      </c>
    </row>
    <row r="316" spans="1:7" ht="12.75">
      <c r="A316" s="30" t="str">
        <f>'De la BASE'!A312</f>
        <v>200647</v>
      </c>
      <c r="B316" s="30">
        <f>'De la BASE'!B312</f>
        <v>6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2.522151</v>
      </c>
      <c r="F316" s="9">
        <f>IF('De la BASE'!F312&gt;0,'De la BASE'!F312,'De la BASE'!F312+0.001)</f>
        <v>9.81</v>
      </c>
      <c r="G316" s="15">
        <v>24320</v>
      </c>
    </row>
    <row r="317" spans="1:7" ht="12.75">
      <c r="A317" s="30" t="str">
        <f>'De la BASE'!A313</f>
        <v>200647</v>
      </c>
      <c r="B317" s="30">
        <f>'De la BASE'!B313</f>
        <v>6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2.411103</v>
      </c>
      <c r="F317" s="9">
        <f>IF('De la BASE'!F313&gt;0,'De la BASE'!F313,'De la BASE'!F313+0.001)</f>
        <v>9.909009</v>
      </c>
      <c r="G317" s="15">
        <v>24351</v>
      </c>
    </row>
    <row r="318" spans="1:7" ht="12.75">
      <c r="A318" s="30" t="str">
        <f>'De la BASE'!A314</f>
        <v>200647</v>
      </c>
      <c r="B318" s="30">
        <f>'De la BASE'!B314</f>
        <v>6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6.818112</v>
      </c>
      <c r="F318" s="9">
        <f>IF('De la BASE'!F314&gt;0,'De la BASE'!F314,'De la BASE'!F314+0.001)</f>
        <v>31.92</v>
      </c>
      <c r="G318" s="15">
        <v>24381</v>
      </c>
    </row>
    <row r="319" spans="1:7" ht="12.75">
      <c r="A319" s="30" t="str">
        <f>'De la BASE'!A315</f>
        <v>200647</v>
      </c>
      <c r="B319" s="30">
        <f>'De la BASE'!B315</f>
        <v>6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10.36203</v>
      </c>
      <c r="F319" s="9">
        <f>IF('De la BASE'!F315&gt;0,'De la BASE'!F315,'De la BASE'!F315+0.001)</f>
        <v>65.17</v>
      </c>
      <c r="G319" s="15">
        <v>24412</v>
      </c>
    </row>
    <row r="320" spans="1:7" ht="12.75">
      <c r="A320" s="30" t="str">
        <f>'De la BASE'!A316</f>
        <v>200647</v>
      </c>
      <c r="B320" s="30">
        <f>'De la BASE'!B316</f>
        <v>6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8.811076</v>
      </c>
      <c r="F320" s="9">
        <f>IF('De la BASE'!F316&gt;0,'De la BASE'!F316,'De la BASE'!F316+0.001)</f>
        <v>40.27</v>
      </c>
      <c r="G320" s="15">
        <v>24442</v>
      </c>
    </row>
    <row r="321" spans="1:7" ht="12.75">
      <c r="A321" s="30" t="str">
        <f>'De la BASE'!A317</f>
        <v>200647</v>
      </c>
      <c r="B321" s="30">
        <f>'De la BASE'!B317</f>
        <v>6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5.056064</v>
      </c>
      <c r="F321" s="9">
        <f>IF('De la BASE'!F317&gt;0,'De la BASE'!F317,'De la BASE'!F317+0.001)</f>
        <v>26.777321999999998</v>
      </c>
      <c r="G321" s="15">
        <v>24473</v>
      </c>
    </row>
    <row r="322" spans="1:7" ht="12.75">
      <c r="A322" s="30" t="str">
        <f>'De la BASE'!A318</f>
        <v>200647</v>
      </c>
      <c r="B322" s="30">
        <f>'De la BASE'!B318</f>
        <v>6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8.218336</v>
      </c>
      <c r="F322" s="9">
        <f>IF('De la BASE'!F318&gt;0,'De la BASE'!F318,'De la BASE'!F318+0.001)</f>
        <v>38.62</v>
      </c>
      <c r="G322" s="15">
        <v>24504</v>
      </c>
    </row>
    <row r="323" spans="1:7" ht="12.75">
      <c r="A323" s="30" t="str">
        <f>'De la BASE'!A319</f>
        <v>200647</v>
      </c>
      <c r="B323" s="30">
        <f>'De la BASE'!B319</f>
        <v>6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8.774688</v>
      </c>
      <c r="F323" s="9">
        <f>IF('De la BASE'!F319&gt;0,'De la BASE'!F319,'De la BASE'!F319+0.001)</f>
        <v>42.715728</v>
      </c>
      <c r="G323" s="15">
        <v>24532</v>
      </c>
    </row>
    <row r="324" spans="1:7" ht="12.75">
      <c r="A324" s="30" t="str">
        <f>'De la BASE'!A320</f>
        <v>200647</v>
      </c>
      <c r="B324" s="30">
        <f>'De la BASE'!B320</f>
        <v>6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5.660193</v>
      </c>
      <c r="F324" s="9">
        <f>IF('De la BASE'!F320&gt;0,'De la BASE'!F320,'De la BASE'!F320+0.001)</f>
        <v>22.472247</v>
      </c>
      <c r="G324" s="15">
        <v>24563</v>
      </c>
    </row>
    <row r="325" spans="1:7" ht="12.75">
      <c r="A325" s="30" t="str">
        <f>'De la BASE'!A321</f>
        <v>200647</v>
      </c>
      <c r="B325" s="30">
        <f>'De la BASE'!B321</f>
        <v>6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10.736308</v>
      </c>
      <c r="F325" s="9">
        <f>IF('De la BASE'!F321&gt;0,'De la BASE'!F321,'De la BASE'!F321+0.001)</f>
        <v>45.315467999999996</v>
      </c>
      <c r="G325" s="15">
        <v>24593</v>
      </c>
    </row>
    <row r="326" spans="1:7" ht="12.75">
      <c r="A326" s="30" t="str">
        <f>'De la BASE'!A322</f>
        <v>200647</v>
      </c>
      <c r="B326" s="30">
        <f>'De la BASE'!B322</f>
        <v>6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5.095377</v>
      </c>
      <c r="F326" s="9">
        <f>IF('De la BASE'!F322&gt;0,'De la BASE'!F322,'De la BASE'!F322+0.001)</f>
        <v>19.53</v>
      </c>
      <c r="G326" s="15">
        <v>24624</v>
      </c>
    </row>
    <row r="327" spans="1:7" ht="12.75">
      <c r="A327" s="30" t="str">
        <f>'De la BASE'!A323</f>
        <v>200647</v>
      </c>
      <c r="B327" s="30">
        <f>'De la BASE'!B323</f>
        <v>6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3.597532</v>
      </c>
      <c r="F327" s="9">
        <f>IF('De la BASE'!F323&gt;0,'De la BASE'!F323,'De la BASE'!F323+0.001)</f>
        <v>14.021401999999998</v>
      </c>
      <c r="G327" s="15">
        <v>24654</v>
      </c>
    </row>
    <row r="328" spans="1:7" ht="12.75">
      <c r="A328" s="30" t="str">
        <f>'De la BASE'!A324</f>
        <v>200647</v>
      </c>
      <c r="B328" s="30">
        <f>'De la BASE'!B324</f>
        <v>6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2.98534</v>
      </c>
      <c r="F328" s="9">
        <f>IF('De la BASE'!F324&gt;0,'De la BASE'!F324,'De la BASE'!F324+0.001)</f>
        <v>12.2</v>
      </c>
      <c r="G328" s="15">
        <v>24685</v>
      </c>
    </row>
    <row r="329" spans="1:7" ht="12.75">
      <c r="A329" s="30" t="str">
        <f>'De la BASE'!A325</f>
        <v>200647</v>
      </c>
      <c r="B329" s="30">
        <f>'De la BASE'!B325</f>
        <v>6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3.394506</v>
      </c>
      <c r="F329" s="9">
        <f>IF('De la BASE'!F325&gt;0,'De la BASE'!F325,'De la BASE'!F325+0.001)</f>
        <v>13.38</v>
      </c>
      <c r="G329" s="15">
        <v>24716</v>
      </c>
    </row>
    <row r="330" spans="1:7" ht="12.75">
      <c r="A330" s="30" t="str">
        <f>'De la BASE'!A326</f>
        <v>200647</v>
      </c>
      <c r="B330" s="30">
        <f>'De la BASE'!B326</f>
        <v>6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3.069411</v>
      </c>
      <c r="F330" s="9">
        <f>IF('De la BASE'!F326&gt;0,'De la BASE'!F326,'De la BASE'!F326+0.001)</f>
        <v>14.231423</v>
      </c>
      <c r="G330" s="15">
        <v>24746</v>
      </c>
    </row>
    <row r="331" spans="1:7" ht="12.75">
      <c r="A331" s="30" t="str">
        <f>'De la BASE'!A327</f>
        <v>200647</v>
      </c>
      <c r="B331" s="30">
        <f>'De la BASE'!B327</f>
        <v>6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6.85233</v>
      </c>
      <c r="F331" s="9">
        <f>IF('De la BASE'!F327&gt;0,'De la BASE'!F327,'De la BASE'!F327+0.001)</f>
        <v>30.95</v>
      </c>
      <c r="G331" s="15">
        <v>24777</v>
      </c>
    </row>
    <row r="332" spans="1:7" ht="12.75">
      <c r="A332" s="30" t="str">
        <f>'De la BASE'!A328</f>
        <v>200647</v>
      </c>
      <c r="B332" s="30">
        <f>'De la BASE'!B328</f>
        <v>6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10.15455</v>
      </c>
      <c r="F332" s="9">
        <f>IF('De la BASE'!F328&gt;0,'De la BASE'!F328,'De la BASE'!F328+0.001)</f>
        <v>50.894909999999996</v>
      </c>
      <c r="G332" s="15">
        <v>24807</v>
      </c>
    </row>
    <row r="333" spans="1:7" ht="12.75">
      <c r="A333" s="30" t="str">
        <f>'De la BASE'!A329</f>
        <v>200647</v>
      </c>
      <c r="B333" s="30">
        <f>'De la BASE'!B329</f>
        <v>6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9.746427</v>
      </c>
      <c r="F333" s="9">
        <f>IF('De la BASE'!F329&gt;0,'De la BASE'!F329,'De la BASE'!F329+0.001)</f>
        <v>51.27</v>
      </c>
      <c r="G333" s="15">
        <v>24838</v>
      </c>
    </row>
    <row r="334" spans="1:7" ht="12.75">
      <c r="A334" s="30" t="str">
        <f>'De la BASE'!A330</f>
        <v>200647</v>
      </c>
      <c r="B334" s="30">
        <f>'De la BASE'!B330</f>
        <v>6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14.630466</v>
      </c>
      <c r="F334" s="9">
        <f>IF('De la BASE'!F330&gt;0,'De la BASE'!F330,'De la BASE'!F330+0.001)</f>
        <v>65.47690200000001</v>
      </c>
      <c r="G334" s="15">
        <v>24869</v>
      </c>
    </row>
    <row r="335" spans="1:7" ht="12.75">
      <c r="A335" s="30" t="str">
        <f>'De la BASE'!A331</f>
        <v>200647</v>
      </c>
      <c r="B335" s="30">
        <f>'De la BASE'!B331</f>
        <v>6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9.735264</v>
      </c>
      <c r="F335" s="9">
        <f>IF('De la BASE'!F331&gt;0,'De la BASE'!F331,'De la BASE'!F331+0.001)</f>
        <v>39.51</v>
      </c>
      <c r="G335" s="15">
        <v>24898</v>
      </c>
    </row>
    <row r="336" spans="1:7" ht="12.75">
      <c r="A336" s="30" t="str">
        <f>'De la BASE'!A332</f>
        <v>200647</v>
      </c>
      <c r="B336" s="30">
        <f>'De la BASE'!B332</f>
        <v>6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17.493104</v>
      </c>
      <c r="F336" s="9">
        <f>IF('De la BASE'!F332&gt;0,'De la BASE'!F332,'De la BASE'!F332+0.001)</f>
        <v>78.94</v>
      </c>
      <c r="G336" s="15">
        <v>24929</v>
      </c>
    </row>
    <row r="337" spans="1:7" ht="12.75">
      <c r="A337" s="30" t="str">
        <f>'De la BASE'!A333</f>
        <v>200647</v>
      </c>
      <c r="B337" s="30">
        <f>'De la BASE'!B333</f>
        <v>6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10.980096</v>
      </c>
      <c r="F337" s="9">
        <f>IF('De la BASE'!F333&gt;0,'De la BASE'!F333,'De la BASE'!F333+0.001)</f>
        <v>37.123712</v>
      </c>
      <c r="G337" s="15">
        <v>24959</v>
      </c>
    </row>
    <row r="338" spans="1:7" ht="12.75">
      <c r="A338" s="30" t="str">
        <f>'De la BASE'!A334</f>
        <v>200647</v>
      </c>
      <c r="B338" s="30">
        <f>'De la BASE'!B334</f>
        <v>6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4.342083</v>
      </c>
      <c r="F338" s="9">
        <f>IF('De la BASE'!F334&gt;0,'De la BASE'!F334,'De la BASE'!F334+0.001)</f>
        <v>17.21</v>
      </c>
      <c r="G338" s="15">
        <v>24990</v>
      </c>
    </row>
    <row r="339" spans="1:7" ht="12.75">
      <c r="A339" s="30" t="str">
        <f>'De la BASE'!A335</f>
        <v>200647</v>
      </c>
      <c r="B339" s="30">
        <f>'De la BASE'!B335</f>
        <v>6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3.02768</v>
      </c>
      <c r="F339" s="9">
        <f>IF('De la BASE'!F335&gt;0,'De la BASE'!F335,'De la BASE'!F335+0.001)</f>
        <v>11.918808</v>
      </c>
      <c r="G339" s="15">
        <v>25020</v>
      </c>
    </row>
    <row r="340" spans="1:7" ht="12.75">
      <c r="A340" s="30" t="str">
        <f>'De la BASE'!A336</f>
        <v>200647</v>
      </c>
      <c r="B340" s="30">
        <f>'De la BASE'!B336</f>
        <v>6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2.5116</v>
      </c>
      <c r="F340" s="9">
        <f>IF('De la BASE'!F336&gt;0,'De la BASE'!F336,'De la BASE'!F336+0.001)</f>
        <v>10.92</v>
      </c>
      <c r="G340" s="15">
        <v>25051</v>
      </c>
    </row>
    <row r="341" spans="1:7" ht="12.75">
      <c r="A341" s="30" t="str">
        <f>'De la BASE'!A337</f>
        <v>200647</v>
      </c>
      <c r="B341" s="30">
        <f>'De la BASE'!B337</f>
        <v>6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1.756637</v>
      </c>
      <c r="F341" s="9">
        <f>IF('De la BASE'!F337&gt;0,'De la BASE'!F337,'De la BASE'!F337+0.001)</f>
        <v>12.308769</v>
      </c>
      <c r="G341" s="15">
        <v>25082</v>
      </c>
    </row>
    <row r="342" spans="1:7" ht="12.75">
      <c r="A342" s="30" t="str">
        <f>'De la BASE'!A338</f>
        <v>200647</v>
      </c>
      <c r="B342" s="30">
        <f>'De la BASE'!B338</f>
        <v>6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2.449027</v>
      </c>
      <c r="F342" s="9">
        <f>IF('De la BASE'!F338&gt;0,'De la BASE'!F338,'De la BASE'!F338+0.001)</f>
        <v>12.91</v>
      </c>
      <c r="G342" s="15">
        <v>25112</v>
      </c>
    </row>
    <row r="343" spans="1:7" ht="12.75">
      <c r="A343" s="30" t="str">
        <f>'De la BASE'!A339</f>
        <v>200647</v>
      </c>
      <c r="B343" s="30">
        <f>'De la BASE'!B339</f>
        <v>6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8.847384</v>
      </c>
      <c r="F343" s="9">
        <f>IF('De la BASE'!F339&gt;0,'De la BASE'!F339,'De la BASE'!F339+0.001)</f>
        <v>40.51</v>
      </c>
      <c r="G343" s="15">
        <v>25143</v>
      </c>
    </row>
    <row r="344" spans="1:7" ht="12.75">
      <c r="A344" s="30" t="str">
        <f>'De la BASE'!A340</f>
        <v>200647</v>
      </c>
      <c r="B344" s="30">
        <f>'De la BASE'!B340</f>
        <v>6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6.749402</v>
      </c>
      <c r="F344" s="9">
        <f>IF('De la BASE'!F340&gt;0,'De la BASE'!F340,'De la BASE'!F340+0.001)</f>
        <v>41.18</v>
      </c>
      <c r="G344" s="15">
        <v>25173</v>
      </c>
    </row>
    <row r="345" spans="1:7" ht="12.75">
      <c r="A345" s="30" t="str">
        <f>'De la BASE'!A341</f>
        <v>200647</v>
      </c>
      <c r="B345" s="30">
        <f>'De la BASE'!B341</f>
        <v>6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12.54896</v>
      </c>
      <c r="F345" s="9">
        <f>IF('De la BASE'!F341&gt;0,'De la BASE'!F341,'De la BASE'!F341+0.001)</f>
        <v>73.30733000000001</v>
      </c>
      <c r="G345" s="15">
        <v>25204</v>
      </c>
    </row>
    <row r="346" spans="1:7" ht="12.75">
      <c r="A346" s="30" t="str">
        <f>'De la BASE'!A342</f>
        <v>200647</v>
      </c>
      <c r="B346" s="30">
        <f>'De la BASE'!B342</f>
        <v>6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10.460868</v>
      </c>
      <c r="F346" s="9">
        <f>IF('De la BASE'!F342&gt;0,'De la BASE'!F342,'De la BASE'!F342+0.001)</f>
        <v>49.015097999999995</v>
      </c>
      <c r="G346" s="15">
        <v>25235</v>
      </c>
    </row>
    <row r="347" spans="1:7" ht="12.75">
      <c r="A347" s="30" t="str">
        <f>'De la BASE'!A343</f>
        <v>200647</v>
      </c>
      <c r="B347" s="30">
        <f>'De la BASE'!B343</f>
        <v>6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25.87135</v>
      </c>
      <c r="F347" s="9">
        <f>IF('De la BASE'!F343&gt;0,'De la BASE'!F343,'De la BASE'!F343+0.001)</f>
        <v>120.48795000000001</v>
      </c>
      <c r="G347" s="15">
        <v>25263</v>
      </c>
    </row>
    <row r="348" spans="1:7" ht="12.75">
      <c r="A348" s="30" t="str">
        <f>'De la BASE'!A344</f>
        <v>200647</v>
      </c>
      <c r="B348" s="30">
        <f>'De la BASE'!B344</f>
        <v>6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14.98959</v>
      </c>
      <c r="F348" s="9">
        <f>IF('De la BASE'!F344&gt;0,'De la BASE'!F344,'De la BASE'!F344+0.001)</f>
        <v>72.1</v>
      </c>
      <c r="G348" s="15">
        <v>25294</v>
      </c>
    </row>
    <row r="349" spans="1:7" ht="12.75">
      <c r="A349" s="30" t="str">
        <f>'De la BASE'!A345</f>
        <v>200647</v>
      </c>
      <c r="B349" s="30">
        <f>'De la BASE'!B345</f>
        <v>6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16.580403</v>
      </c>
      <c r="F349" s="9">
        <f>IF('De la BASE'!F345&gt;0,'De la BASE'!F345,'De la BASE'!F345+0.001)</f>
        <v>69.93</v>
      </c>
      <c r="G349" s="15">
        <v>25324</v>
      </c>
    </row>
    <row r="350" spans="1:7" ht="12.75">
      <c r="A350" s="30" t="str">
        <f>'De la BASE'!A346</f>
        <v>200647</v>
      </c>
      <c r="B350" s="30">
        <f>'De la BASE'!B346</f>
        <v>6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8.598086</v>
      </c>
      <c r="F350" s="9">
        <f>IF('De la BASE'!F346&gt;0,'De la BASE'!F346,'De la BASE'!F346+0.001)</f>
        <v>34.31</v>
      </c>
      <c r="G350" s="15">
        <v>25355</v>
      </c>
    </row>
    <row r="351" spans="1:7" ht="12.75">
      <c r="A351" s="30" t="str">
        <f>'De la BASE'!A347</f>
        <v>200647</v>
      </c>
      <c r="B351" s="30">
        <f>'De la BASE'!B347</f>
        <v>6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6.812084</v>
      </c>
      <c r="F351" s="9">
        <f>IF('De la BASE'!F347&gt;0,'De la BASE'!F347,'De la BASE'!F347+0.001)</f>
        <v>26.142614000000002</v>
      </c>
      <c r="G351" s="15">
        <v>25385</v>
      </c>
    </row>
    <row r="352" spans="1:7" ht="12.75">
      <c r="A352" s="30" t="str">
        <f>'De la BASE'!A348</f>
        <v>200647</v>
      </c>
      <c r="B352" s="30">
        <f>'De la BASE'!B348</f>
        <v>6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5.462964</v>
      </c>
      <c r="F352" s="9">
        <f>IF('De la BASE'!F348&gt;0,'De la BASE'!F348,'De la BASE'!F348+0.001)</f>
        <v>21.06</v>
      </c>
      <c r="G352" s="15">
        <v>25416</v>
      </c>
    </row>
    <row r="353" spans="1:7" ht="12.75">
      <c r="A353" s="30" t="str">
        <f>'De la BASE'!A349</f>
        <v>200647</v>
      </c>
      <c r="B353" s="30">
        <f>'De la BASE'!B349</f>
        <v>6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4.699552</v>
      </c>
      <c r="F353" s="9">
        <f>IF('De la BASE'!F349&gt;0,'De la BASE'!F349,'De la BASE'!F349+0.001)</f>
        <v>27.04</v>
      </c>
      <c r="G353" s="15">
        <v>25447</v>
      </c>
    </row>
    <row r="354" spans="1:7" ht="12.75">
      <c r="A354" s="30" t="str">
        <f>'De la BASE'!A350</f>
        <v>200647</v>
      </c>
      <c r="B354" s="30">
        <f>'De la BASE'!B350</f>
        <v>6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5.44959</v>
      </c>
      <c r="F354" s="9">
        <f>IF('De la BASE'!F350&gt;0,'De la BASE'!F350,'De la BASE'!F350+0.001)</f>
        <v>22.65</v>
      </c>
      <c r="G354" s="15">
        <v>25477</v>
      </c>
    </row>
    <row r="355" spans="1:7" ht="12.75">
      <c r="A355" s="30" t="str">
        <f>'De la BASE'!A351</f>
        <v>200647</v>
      </c>
      <c r="B355" s="30">
        <f>'De la BASE'!B351</f>
        <v>6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4.999813</v>
      </c>
      <c r="F355" s="9">
        <f>IF('De la BASE'!F351&gt;0,'De la BASE'!F351,'De la BASE'!F351+0.001)</f>
        <v>21.71</v>
      </c>
      <c r="G355" s="15">
        <v>25508</v>
      </c>
    </row>
    <row r="356" spans="1:7" ht="12.75">
      <c r="A356" s="30" t="str">
        <f>'De la BASE'!A352</f>
        <v>200647</v>
      </c>
      <c r="B356" s="30">
        <f>'De la BASE'!B352</f>
        <v>6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9.018224</v>
      </c>
      <c r="F356" s="9">
        <f>IF('De la BASE'!F352&gt;0,'De la BASE'!F352,'De la BASE'!F352+0.001)</f>
        <v>51.71</v>
      </c>
      <c r="G356" s="15">
        <v>25538</v>
      </c>
    </row>
    <row r="357" spans="1:7" ht="12.75">
      <c r="A357" s="30" t="str">
        <f>'De la BASE'!A353</f>
        <v>200647</v>
      </c>
      <c r="B357" s="30">
        <f>'De la BASE'!B353</f>
        <v>6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24.672801</v>
      </c>
      <c r="F357" s="9">
        <f>IF('De la BASE'!F353&gt;0,'De la BASE'!F353,'De la BASE'!F353+0.001)</f>
        <v>110.69</v>
      </c>
      <c r="G357" s="15">
        <v>25569</v>
      </c>
    </row>
    <row r="358" spans="1:7" ht="12.75">
      <c r="A358" s="30" t="str">
        <f>'De la BASE'!A354</f>
        <v>200647</v>
      </c>
      <c r="B358" s="30">
        <f>'De la BASE'!B354</f>
        <v>6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10.069884</v>
      </c>
      <c r="F358" s="9">
        <f>IF('De la BASE'!F354&gt;0,'De la BASE'!F354,'De la BASE'!F354+0.001)</f>
        <v>47.405259</v>
      </c>
      <c r="G358" s="15">
        <v>25600</v>
      </c>
    </row>
    <row r="359" spans="1:7" ht="12.75">
      <c r="A359" s="30" t="str">
        <f>'De la BASE'!A355</f>
        <v>200647</v>
      </c>
      <c r="B359" s="30">
        <f>'De la BASE'!B355</f>
        <v>6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12.2696</v>
      </c>
      <c r="F359" s="9">
        <f>IF('De la BASE'!F355&gt;0,'De la BASE'!F355,'De la BASE'!F355+0.001)</f>
        <v>50.08</v>
      </c>
      <c r="G359" s="15">
        <v>25628</v>
      </c>
    </row>
    <row r="360" spans="1:7" ht="12.75">
      <c r="A360" s="30" t="str">
        <f>'De la BASE'!A356</f>
        <v>200647</v>
      </c>
      <c r="B360" s="30">
        <f>'De la BASE'!B356</f>
        <v>6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14.63949</v>
      </c>
      <c r="F360" s="9">
        <f>IF('De la BASE'!F356&gt;0,'De la BASE'!F356,'De la BASE'!F356+0.001)</f>
        <v>63.9</v>
      </c>
      <c r="G360" s="15">
        <v>25659</v>
      </c>
    </row>
    <row r="361" spans="1:7" ht="12.75">
      <c r="A361" s="30" t="str">
        <f>'De la BASE'!A357</f>
        <v>200647</v>
      </c>
      <c r="B361" s="30">
        <f>'De la BASE'!B357</f>
        <v>6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20.342674</v>
      </c>
      <c r="F361" s="9">
        <f>IF('De la BASE'!F357&gt;0,'De la BASE'!F357,'De la BASE'!F357+0.001)</f>
        <v>82.068206</v>
      </c>
      <c r="G361" s="15">
        <v>25689</v>
      </c>
    </row>
    <row r="362" spans="1:7" ht="12.75">
      <c r="A362" s="30" t="str">
        <f>'De la BASE'!A358</f>
        <v>200647</v>
      </c>
      <c r="B362" s="30">
        <f>'De la BASE'!B358</f>
        <v>6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6.694515</v>
      </c>
      <c r="F362" s="9">
        <f>IF('De la BASE'!F358&gt;0,'De la BASE'!F358,'De la BASE'!F358+0.001)</f>
        <v>29.172916999999998</v>
      </c>
      <c r="G362" s="15">
        <v>25720</v>
      </c>
    </row>
    <row r="363" spans="1:7" ht="12.75">
      <c r="A363" s="30" t="str">
        <f>'De la BASE'!A359</f>
        <v>200647</v>
      </c>
      <c r="B363" s="30">
        <f>'De la BASE'!B359</f>
        <v>6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5.37786</v>
      </c>
      <c r="F363" s="9">
        <f>IF('De la BASE'!F359&gt;0,'De la BASE'!F359,'De la BASE'!F359+0.001)</f>
        <v>21.652164999999997</v>
      </c>
      <c r="G363" s="15">
        <v>25750</v>
      </c>
    </row>
    <row r="364" spans="1:7" ht="12.75">
      <c r="A364" s="30" t="str">
        <f>'De la BASE'!A360</f>
        <v>200647</v>
      </c>
      <c r="B364" s="30">
        <f>'De la BASE'!B360</f>
        <v>6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3.174176</v>
      </c>
      <c r="F364" s="9">
        <f>IF('De la BASE'!F360&gt;0,'De la BASE'!F360,'De la BASE'!F360+0.001)</f>
        <v>14.121412</v>
      </c>
      <c r="G364" s="15">
        <v>25781</v>
      </c>
    </row>
    <row r="365" spans="1:7" ht="12.75">
      <c r="A365" s="30" t="str">
        <f>'De la BASE'!A361</f>
        <v>200647</v>
      </c>
      <c r="B365" s="30">
        <f>'De la BASE'!B361</f>
        <v>6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3.1225</v>
      </c>
      <c r="F365" s="9">
        <f>IF('De la BASE'!F361&gt;0,'De la BASE'!F361,'De la BASE'!F361+0.001)</f>
        <v>12.491249</v>
      </c>
      <c r="G365" s="15">
        <v>25812</v>
      </c>
    </row>
    <row r="366" spans="1:7" ht="12.75">
      <c r="A366" s="30" t="str">
        <f>'De la BASE'!A362</f>
        <v>200647</v>
      </c>
      <c r="B366" s="30">
        <f>'De la BASE'!B362</f>
        <v>6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2.048004</v>
      </c>
      <c r="F366" s="9">
        <f>IF('De la BASE'!F362&gt;0,'De la BASE'!F362,'De la BASE'!F362+0.001)</f>
        <v>8.820882000000001</v>
      </c>
      <c r="G366" s="15">
        <v>25842</v>
      </c>
    </row>
    <row r="367" spans="1:7" ht="12.75">
      <c r="A367" s="30" t="str">
        <f>'De la BASE'!A363</f>
        <v>200647</v>
      </c>
      <c r="B367" s="30">
        <f>'De la BASE'!B363</f>
        <v>6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2.930144</v>
      </c>
      <c r="F367" s="9">
        <f>IF('De la BASE'!F363&gt;0,'De la BASE'!F363,'De la BASE'!F363+0.001)</f>
        <v>20.32</v>
      </c>
      <c r="G367" s="15">
        <v>25873</v>
      </c>
    </row>
    <row r="368" spans="1:7" ht="12.75">
      <c r="A368" s="30" t="str">
        <f>'De la BASE'!A364</f>
        <v>200647</v>
      </c>
      <c r="B368" s="30">
        <f>'De la BASE'!B364</f>
        <v>6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6.064138</v>
      </c>
      <c r="F368" s="9">
        <f>IF('De la BASE'!F364&gt;0,'De la BASE'!F364,'De la BASE'!F364+0.001)</f>
        <v>30.23</v>
      </c>
      <c r="G368" s="15">
        <v>25903</v>
      </c>
    </row>
    <row r="369" spans="1:7" ht="12.75">
      <c r="A369" s="30" t="str">
        <f>'De la BASE'!A365</f>
        <v>200647</v>
      </c>
      <c r="B369" s="30">
        <f>'De la BASE'!B365</f>
        <v>6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9.332325</v>
      </c>
      <c r="F369" s="9">
        <f>IF('De la BASE'!F365&gt;0,'De la BASE'!F365,'De la BASE'!F365+0.001)</f>
        <v>44.254425</v>
      </c>
      <c r="G369" s="15">
        <v>25934</v>
      </c>
    </row>
    <row r="370" spans="1:7" ht="12.75">
      <c r="A370" s="30" t="str">
        <f>'De la BASE'!A366</f>
        <v>200647</v>
      </c>
      <c r="B370" s="30">
        <f>'De la BASE'!B366</f>
        <v>6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6.85746</v>
      </c>
      <c r="F370" s="9">
        <f>IF('De la BASE'!F366&gt;0,'De la BASE'!F366,'De la BASE'!F366+0.001)</f>
        <v>42.33</v>
      </c>
      <c r="G370" s="15">
        <v>25965</v>
      </c>
    </row>
    <row r="371" spans="1:7" ht="12.75">
      <c r="A371" s="30" t="str">
        <f>'De la BASE'!A367</f>
        <v>200647</v>
      </c>
      <c r="B371" s="30">
        <f>'De la BASE'!B367</f>
        <v>6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8.630664</v>
      </c>
      <c r="F371" s="9">
        <f>IF('De la BASE'!F367&gt;0,'De la BASE'!F367,'De la BASE'!F367+0.001)</f>
        <v>42.964296000000004</v>
      </c>
      <c r="G371" s="15">
        <v>25993</v>
      </c>
    </row>
    <row r="372" spans="1:7" ht="12.75">
      <c r="A372" s="30" t="str">
        <f>'De la BASE'!A368</f>
        <v>200647</v>
      </c>
      <c r="B372" s="30">
        <f>'De la BASE'!B368</f>
        <v>6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29.204028</v>
      </c>
      <c r="F372" s="9">
        <f>IF('De la BASE'!F368&gt;0,'De la BASE'!F368,'De la BASE'!F368+0.001)</f>
        <v>121.39213799999999</v>
      </c>
      <c r="G372" s="15">
        <v>26024</v>
      </c>
    </row>
    <row r="373" spans="1:7" ht="12.75">
      <c r="A373" s="30" t="str">
        <f>'De la BASE'!A369</f>
        <v>200647</v>
      </c>
      <c r="B373" s="30">
        <f>'De la BASE'!B369</f>
        <v>6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23.297099</v>
      </c>
      <c r="F373" s="9">
        <f>IF('De la BASE'!F369&gt;0,'De la BASE'!F369,'De la BASE'!F369+0.001)</f>
        <v>110.58105699999999</v>
      </c>
      <c r="G373" s="15">
        <v>26054</v>
      </c>
    </row>
    <row r="374" spans="1:7" ht="12.75">
      <c r="A374" s="30" t="str">
        <f>'De la BASE'!A370</f>
        <v>200647</v>
      </c>
      <c r="B374" s="30">
        <f>'De la BASE'!B370</f>
        <v>6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8.63784</v>
      </c>
      <c r="F374" s="9">
        <f>IF('De la BASE'!F370&gt;0,'De la BASE'!F370,'De la BASE'!F370+0.001)</f>
        <v>34.826517</v>
      </c>
      <c r="G374" s="15">
        <v>26085</v>
      </c>
    </row>
    <row r="375" spans="1:7" ht="12.75">
      <c r="A375" s="30" t="str">
        <f>'De la BASE'!A371</f>
        <v>200647</v>
      </c>
      <c r="B375" s="30">
        <f>'De la BASE'!B371</f>
        <v>6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8.196383</v>
      </c>
      <c r="F375" s="9">
        <f>IF('De la BASE'!F371&gt;0,'De la BASE'!F371,'De la BASE'!F371+0.001)</f>
        <v>33.01</v>
      </c>
      <c r="G375" s="15">
        <v>26115</v>
      </c>
    </row>
    <row r="376" spans="1:7" ht="12.75">
      <c r="A376" s="30" t="str">
        <f>'De la BASE'!A372</f>
        <v>200647</v>
      </c>
      <c r="B376" s="30">
        <f>'De la BASE'!B372</f>
        <v>6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5.8401</v>
      </c>
      <c r="F376" s="9">
        <f>IF('De la BASE'!F372&gt;0,'De la BASE'!F372,'De la BASE'!F372+0.001)</f>
        <v>22.68</v>
      </c>
      <c r="G376" s="15">
        <v>26146</v>
      </c>
    </row>
    <row r="377" spans="1:7" ht="12.75">
      <c r="A377" s="30" t="str">
        <f>'De la BASE'!A373</f>
        <v>200647</v>
      </c>
      <c r="B377" s="30">
        <f>'De la BASE'!B373</f>
        <v>6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4.63371</v>
      </c>
      <c r="F377" s="9">
        <f>IF('De la BASE'!F373&gt;0,'De la BASE'!F373,'De la BASE'!F373+0.001)</f>
        <v>18.031803</v>
      </c>
      <c r="G377" s="15">
        <v>26177</v>
      </c>
    </row>
    <row r="378" spans="1:7" ht="12.75">
      <c r="A378" s="30" t="str">
        <f>'De la BASE'!A374</f>
        <v>200647</v>
      </c>
      <c r="B378" s="30">
        <f>'De la BASE'!B374</f>
        <v>6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3.497144</v>
      </c>
      <c r="F378" s="9">
        <f>IF('De la BASE'!F374&gt;0,'De la BASE'!F374,'De la BASE'!F374+0.001)</f>
        <v>13.788621</v>
      </c>
      <c r="G378" s="15">
        <v>26207</v>
      </c>
    </row>
    <row r="379" spans="1:7" ht="12.75">
      <c r="A379" s="30" t="str">
        <f>'De la BASE'!A375</f>
        <v>200647</v>
      </c>
      <c r="B379" s="30">
        <f>'De la BASE'!B375</f>
        <v>6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3.353202</v>
      </c>
      <c r="F379" s="9">
        <f>IF('De la BASE'!F375&gt;0,'De la BASE'!F375,'De la BASE'!F375+0.001)</f>
        <v>18.661866</v>
      </c>
      <c r="G379" s="15">
        <v>26238</v>
      </c>
    </row>
    <row r="380" spans="1:7" ht="12.75">
      <c r="A380" s="30" t="str">
        <f>'De la BASE'!A376</f>
        <v>200647</v>
      </c>
      <c r="B380" s="30">
        <f>'De la BASE'!B376</f>
        <v>6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8.618951</v>
      </c>
      <c r="F380" s="9">
        <f>IF('De la BASE'!F376&gt;0,'De la BASE'!F376,'De la BASE'!F376+0.001)</f>
        <v>37.49</v>
      </c>
      <c r="G380" s="15">
        <v>26268</v>
      </c>
    </row>
    <row r="381" spans="1:7" ht="12.75">
      <c r="A381" s="30" t="str">
        <f>'De la BASE'!A377</f>
        <v>200647</v>
      </c>
      <c r="B381" s="30">
        <f>'De la BASE'!B377</f>
        <v>6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8.053642</v>
      </c>
      <c r="F381" s="9">
        <f>IF('De la BASE'!F377&gt;0,'De la BASE'!F377,'De la BASE'!F377+0.001)</f>
        <v>31.816817999999998</v>
      </c>
      <c r="G381" s="15">
        <v>26299</v>
      </c>
    </row>
    <row r="382" spans="1:7" ht="12.75">
      <c r="A382" s="30" t="str">
        <f>'De la BASE'!A378</f>
        <v>200647</v>
      </c>
      <c r="B382" s="30">
        <f>'De la BASE'!B378</f>
        <v>6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12.543594</v>
      </c>
      <c r="F382" s="9">
        <f>IF('De la BASE'!F378&gt;0,'De la BASE'!F378,'De la BASE'!F378+0.001)</f>
        <v>59.145914</v>
      </c>
      <c r="G382" s="15">
        <v>26330</v>
      </c>
    </row>
    <row r="383" spans="1:7" ht="12.75">
      <c r="A383" s="30" t="str">
        <f>'De la BASE'!A379</f>
        <v>200647</v>
      </c>
      <c r="B383" s="30">
        <f>'De la BASE'!B379</f>
        <v>6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16.334225</v>
      </c>
      <c r="F383" s="9">
        <f>IF('De la BASE'!F379&gt;0,'De la BASE'!F379,'De la BASE'!F379+0.001)</f>
        <v>64.69</v>
      </c>
      <c r="G383" s="15">
        <v>26359</v>
      </c>
    </row>
    <row r="384" spans="1:7" ht="12.75">
      <c r="A384" s="30" t="str">
        <f>'De la BASE'!A380</f>
        <v>200647</v>
      </c>
      <c r="B384" s="30">
        <f>'De la BASE'!B380</f>
        <v>6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25.139296</v>
      </c>
      <c r="F384" s="9">
        <f>IF('De la BASE'!F380&gt;0,'De la BASE'!F380,'De la BASE'!F380+0.001)</f>
        <v>108.62913599999999</v>
      </c>
      <c r="G384" s="15">
        <v>26390</v>
      </c>
    </row>
    <row r="385" spans="1:7" ht="12.75">
      <c r="A385" s="30" t="str">
        <f>'De la BASE'!A381</f>
        <v>200647</v>
      </c>
      <c r="B385" s="30">
        <f>'De la BASE'!B381</f>
        <v>6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28.580535</v>
      </c>
      <c r="F385" s="9">
        <f>IF('De la BASE'!F381&gt;0,'De la BASE'!F381,'De la BASE'!F381+0.001)</f>
        <v>113.55</v>
      </c>
      <c r="G385" s="15">
        <v>26420</v>
      </c>
    </row>
    <row r="386" spans="1:7" ht="12.75">
      <c r="A386" s="30" t="str">
        <f>'De la BASE'!A382</f>
        <v>200647</v>
      </c>
      <c r="B386" s="30">
        <f>'De la BASE'!B382</f>
        <v>6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15.005323</v>
      </c>
      <c r="F386" s="9">
        <f>IF('De la BASE'!F382&gt;0,'De la BASE'!F382,'De la BASE'!F382+0.001)</f>
        <v>64.93</v>
      </c>
      <c r="G386" s="15">
        <v>26451</v>
      </c>
    </row>
    <row r="387" spans="1:7" ht="12.75">
      <c r="A387" s="30" t="str">
        <f>'De la BASE'!A383</f>
        <v>200647</v>
      </c>
      <c r="B387" s="30">
        <f>'De la BASE'!B383</f>
        <v>6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6.696885</v>
      </c>
      <c r="F387" s="9">
        <f>IF('De la BASE'!F383&gt;0,'De la BASE'!F383,'De la BASE'!F383+0.001)</f>
        <v>28.152814999999997</v>
      </c>
      <c r="G387" s="15">
        <v>26481</v>
      </c>
    </row>
    <row r="388" spans="1:7" ht="12.75">
      <c r="A388" s="30" t="str">
        <f>'De la BASE'!A384</f>
        <v>200647</v>
      </c>
      <c r="B388" s="30">
        <f>'De la BASE'!B384</f>
        <v>6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4.248882</v>
      </c>
      <c r="F388" s="9">
        <f>IF('De la BASE'!F384&gt;0,'De la BASE'!F384,'De la BASE'!F384+0.001)</f>
        <v>18.66</v>
      </c>
      <c r="G388" s="15">
        <v>26512</v>
      </c>
    </row>
    <row r="389" spans="1:7" ht="12.75">
      <c r="A389" s="30" t="str">
        <f>'De la BASE'!A385</f>
        <v>200647</v>
      </c>
      <c r="B389" s="30">
        <f>'De la BASE'!B385</f>
        <v>6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3.207732</v>
      </c>
      <c r="F389" s="9">
        <f>IF('De la BASE'!F385&gt;0,'De la BASE'!F385,'De la BASE'!F385+0.001)</f>
        <v>12.791279</v>
      </c>
      <c r="G389" s="15">
        <v>26543</v>
      </c>
    </row>
    <row r="390" spans="1:7" ht="12.75">
      <c r="A390" s="30" t="str">
        <f>'De la BASE'!A386</f>
        <v>200647</v>
      </c>
      <c r="B390" s="30">
        <f>'De la BASE'!B386</f>
        <v>6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5.54958</v>
      </c>
      <c r="F390" s="9">
        <f>IF('De la BASE'!F386&gt;0,'De la BASE'!F386,'De la BASE'!F386+0.001)</f>
        <v>25.80258</v>
      </c>
      <c r="G390" s="15">
        <v>26573</v>
      </c>
    </row>
    <row r="391" spans="1:7" ht="12.75">
      <c r="A391" s="30" t="str">
        <f>'De la BASE'!A387</f>
        <v>200647</v>
      </c>
      <c r="B391" s="30">
        <f>'De la BASE'!B387</f>
        <v>6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5.736249</v>
      </c>
      <c r="F391" s="9">
        <f>IF('De la BASE'!F387&gt;0,'De la BASE'!F387,'De la BASE'!F387+0.001)</f>
        <v>30.996197999999996</v>
      </c>
      <c r="G391" s="15">
        <v>26604</v>
      </c>
    </row>
    <row r="392" spans="1:7" ht="12.75">
      <c r="A392" s="30" t="str">
        <f>'De la BASE'!A388</f>
        <v>200647</v>
      </c>
      <c r="B392" s="30">
        <f>'De la BASE'!B388</f>
        <v>6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9.699036</v>
      </c>
      <c r="F392" s="9">
        <f>IF('De la BASE'!F388&gt;0,'De la BASE'!F388,'De la BASE'!F388+0.001)</f>
        <v>42.055794000000006</v>
      </c>
      <c r="G392" s="15">
        <v>26634</v>
      </c>
    </row>
    <row r="393" spans="1:7" ht="12.75">
      <c r="A393" s="30" t="str">
        <f>'De la BASE'!A389</f>
        <v>200647</v>
      </c>
      <c r="B393" s="30">
        <f>'De la BASE'!B389</f>
        <v>6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9.090495</v>
      </c>
      <c r="F393" s="9">
        <f>IF('De la BASE'!F389&gt;0,'De la BASE'!F389,'De la BASE'!F389+0.001)</f>
        <v>34.95</v>
      </c>
      <c r="G393" s="15">
        <v>26665</v>
      </c>
    </row>
    <row r="394" spans="1:7" ht="12.75">
      <c r="A394" s="30" t="str">
        <f>'De la BASE'!A390</f>
        <v>200647</v>
      </c>
      <c r="B394" s="30">
        <f>'De la BASE'!B390</f>
        <v>6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13.04728</v>
      </c>
      <c r="F394" s="9">
        <f>IF('De la BASE'!F390&gt;0,'De la BASE'!F390,'De la BASE'!F390+0.001)</f>
        <v>52.615261000000004</v>
      </c>
      <c r="G394" s="15">
        <v>26696</v>
      </c>
    </row>
    <row r="395" spans="1:7" ht="12.75">
      <c r="A395" s="30" t="str">
        <f>'De la BASE'!A391</f>
        <v>200647</v>
      </c>
      <c r="B395" s="30">
        <f>'De la BASE'!B391</f>
        <v>6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15.862275</v>
      </c>
      <c r="F395" s="9">
        <f>IF('De la BASE'!F391&gt;0,'De la BASE'!F391,'De la BASE'!F391+0.001)</f>
        <v>64.09</v>
      </c>
      <c r="G395" s="15">
        <v>26724</v>
      </c>
    </row>
    <row r="396" spans="1:7" ht="12.75">
      <c r="A396" s="30" t="str">
        <f>'De la BASE'!A392</f>
        <v>200647</v>
      </c>
      <c r="B396" s="30">
        <f>'De la BASE'!B392</f>
        <v>6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18.613</v>
      </c>
      <c r="F396" s="9">
        <f>IF('De la BASE'!F392&gt;0,'De la BASE'!F392,'De la BASE'!F392+0.001)</f>
        <v>69.993</v>
      </c>
      <c r="G396" s="15">
        <v>26755</v>
      </c>
    </row>
    <row r="397" spans="1:7" ht="12.75">
      <c r="A397" s="30" t="str">
        <f>'De la BASE'!A393</f>
        <v>200647</v>
      </c>
      <c r="B397" s="30">
        <f>'De la BASE'!B393</f>
        <v>6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32.79514</v>
      </c>
      <c r="F397" s="9">
        <f>IF('De la BASE'!F393&gt;0,'De la BASE'!F393,'De la BASE'!F393+0.001)</f>
        <v>123.29</v>
      </c>
      <c r="G397" s="15">
        <v>26785</v>
      </c>
    </row>
    <row r="398" spans="1:7" ht="12.75">
      <c r="A398" s="30" t="str">
        <f>'De la BASE'!A394</f>
        <v>200647</v>
      </c>
      <c r="B398" s="30">
        <f>'De la BASE'!B394</f>
        <v>6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6.604324</v>
      </c>
      <c r="F398" s="9">
        <f>IF('De la BASE'!F394&gt;0,'De la BASE'!F394,'De la BASE'!F394+0.001)</f>
        <v>25.46</v>
      </c>
      <c r="G398" s="15">
        <v>26816</v>
      </c>
    </row>
    <row r="399" spans="1:7" ht="12.75">
      <c r="A399" s="30" t="str">
        <f>'De la BASE'!A395</f>
        <v>200647</v>
      </c>
      <c r="B399" s="30">
        <f>'De la BASE'!B395</f>
        <v>6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2.172546</v>
      </c>
      <c r="F399" s="9">
        <f>IF('De la BASE'!F395&gt;0,'De la BASE'!F395,'De la BASE'!F395+0.001)</f>
        <v>8.810881</v>
      </c>
      <c r="G399" s="15">
        <v>26846</v>
      </c>
    </row>
    <row r="400" spans="1:7" ht="12.75">
      <c r="A400" s="30" t="str">
        <f>'De la BASE'!A396</f>
        <v>200647</v>
      </c>
      <c r="B400" s="30">
        <f>'De la BASE'!B396</f>
        <v>6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2.243765</v>
      </c>
      <c r="F400" s="9">
        <f>IF('De la BASE'!F396&gt;0,'De la BASE'!F396,'De la BASE'!F396+0.001)</f>
        <v>8.95</v>
      </c>
      <c r="G400" s="15">
        <v>26877</v>
      </c>
    </row>
    <row r="401" spans="1:7" ht="12.75">
      <c r="A401" s="30" t="str">
        <f>'De la BASE'!A397</f>
        <v>200647</v>
      </c>
      <c r="B401" s="30">
        <f>'De la BASE'!B397</f>
        <v>6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2.336616</v>
      </c>
      <c r="F401" s="9">
        <f>IF('De la BASE'!F397&gt;0,'De la BASE'!F397,'De la BASE'!F397+0.001)</f>
        <v>9.96</v>
      </c>
      <c r="G401" s="15">
        <v>26908</v>
      </c>
    </row>
    <row r="402" spans="1:7" ht="12.75">
      <c r="A402" s="30" t="str">
        <f>'De la BASE'!A398</f>
        <v>200647</v>
      </c>
      <c r="B402" s="30">
        <f>'De la BASE'!B398</f>
        <v>6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6.804312</v>
      </c>
      <c r="F402" s="9">
        <f>IF('De la BASE'!F398&gt;0,'De la BASE'!F398,'De la BASE'!F398+0.001)</f>
        <v>30.543053999999998</v>
      </c>
      <c r="G402" s="15">
        <v>26938</v>
      </c>
    </row>
    <row r="403" spans="1:7" ht="12.75">
      <c r="A403" s="30" t="str">
        <f>'De la BASE'!A399</f>
        <v>200647</v>
      </c>
      <c r="B403" s="30">
        <f>'De la BASE'!B399</f>
        <v>6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5.720623</v>
      </c>
      <c r="F403" s="9">
        <f>IF('De la BASE'!F399&gt;0,'De la BASE'!F399,'De la BASE'!F399+0.001)</f>
        <v>21.29</v>
      </c>
      <c r="G403" s="15">
        <v>26969</v>
      </c>
    </row>
    <row r="404" spans="1:7" ht="12.75">
      <c r="A404" s="30" t="str">
        <f>'De la BASE'!A400</f>
        <v>200647</v>
      </c>
      <c r="B404" s="30">
        <f>'De la BASE'!B400</f>
        <v>6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6.478632</v>
      </c>
      <c r="F404" s="9">
        <f>IF('De la BASE'!F400&gt;0,'De la BASE'!F400,'De la BASE'!F400+0.001)</f>
        <v>26.86</v>
      </c>
      <c r="G404" s="15">
        <v>26999</v>
      </c>
    </row>
    <row r="405" spans="1:7" ht="12.75">
      <c r="A405" s="30" t="str">
        <f>'De la BASE'!A401</f>
        <v>200647</v>
      </c>
      <c r="B405" s="30">
        <f>'De la BASE'!B401</f>
        <v>6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21.648543</v>
      </c>
      <c r="F405" s="9">
        <f>IF('De la BASE'!F401&gt;0,'De la BASE'!F401,'De la BASE'!F401+0.001)</f>
        <v>91.77917699999999</v>
      </c>
      <c r="G405" s="15">
        <v>27030</v>
      </c>
    </row>
    <row r="406" spans="1:7" ht="12.75">
      <c r="A406" s="30" t="str">
        <f>'De la BASE'!A402</f>
        <v>200647</v>
      </c>
      <c r="B406" s="30">
        <f>'De la BASE'!B402</f>
        <v>6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10.94808</v>
      </c>
      <c r="F406" s="9">
        <f>IF('De la BASE'!F402&gt;0,'De la BASE'!F402,'De la BASE'!F402+0.001)</f>
        <v>47.85</v>
      </c>
      <c r="G406" s="15">
        <v>27061</v>
      </c>
    </row>
    <row r="407" spans="1:7" ht="12.75">
      <c r="A407" s="30" t="str">
        <f>'De la BASE'!A403</f>
        <v>200647</v>
      </c>
      <c r="B407" s="30">
        <f>'De la BASE'!B403</f>
        <v>6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21.584528</v>
      </c>
      <c r="F407" s="9">
        <f>IF('De la BASE'!F403&gt;0,'De la BASE'!F403,'De la BASE'!F403+0.001)</f>
        <v>80.72</v>
      </c>
      <c r="G407" s="15">
        <v>27089</v>
      </c>
    </row>
    <row r="408" spans="1:7" ht="12.75">
      <c r="A408" s="30" t="str">
        <f>'De la BASE'!A404</f>
        <v>200647</v>
      </c>
      <c r="B408" s="30">
        <f>'De la BASE'!B404</f>
        <v>6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20.7424</v>
      </c>
      <c r="F408" s="9">
        <f>IF('De la BASE'!F404&gt;0,'De la BASE'!F404,'De la BASE'!F404+0.001)</f>
        <v>74.08</v>
      </c>
      <c r="G408" s="15">
        <v>27120</v>
      </c>
    </row>
    <row r="409" spans="1:7" ht="12.75">
      <c r="A409" s="30" t="str">
        <f>'De la BASE'!A405</f>
        <v>200647</v>
      </c>
      <c r="B409" s="30">
        <f>'De la BASE'!B405</f>
        <v>6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11.999408</v>
      </c>
      <c r="F409" s="9">
        <f>IF('De la BASE'!F405&gt;0,'De la BASE'!F405,'De la BASE'!F405+0.001)</f>
        <v>46.01</v>
      </c>
      <c r="G409" s="15">
        <v>27150</v>
      </c>
    </row>
    <row r="410" spans="1:7" ht="12.75">
      <c r="A410" s="30" t="str">
        <f>'De la BASE'!A406</f>
        <v>200647</v>
      </c>
      <c r="B410" s="30">
        <f>'De la BASE'!B406</f>
        <v>6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5.817595</v>
      </c>
      <c r="F410" s="9">
        <f>IF('De la BASE'!F406&gt;0,'De la BASE'!F406,'De la BASE'!F406+0.001)</f>
        <v>25.13</v>
      </c>
      <c r="G410" s="15">
        <v>27181</v>
      </c>
    </row>
    <row r="411" spans="1:7" ht="12.75">
      <c r="A411" s="30" t="str">
        <f>'De la BASE'!A407</f>
        <v>200647</v>
      </c>
      <c r="B411" s="30">
        <f>'De la BASE'!B407</f>
        <v>6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6.016598</v>
      </c>
      <c r="F411" s="9">
        <f>IF('De la BASE'!F407&gt;0,'De la BASE'!F407,'De la BASE'!F407+0.001)</f>
        <v>23.42</v>
      </c>
      <c r="G411" s="15">
        <v>27211</v>
      </c>
    </row>
    <row r="412" spans="1:7" ht="12.75">
      <c r="A412" s="30" t="str">
        <f>'De la BASE'!A408</f>
        <v>200647</v>
      </c>
      <c r="B412" s="30">
        <f>'De la BASE'!B408</f>
        <v>6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3.011812</v>
      </c>
      <c r="F412" s="9">
        <f>IF('De la BASE'!F408&gt;0,'De la BASE'!F408,'De la BASE'!F408+0.001)</f>
        <v>11.71</v>
      </c>
      <c r="G412" s="15">
        <v>27242</v>
      </c>
    </row>
    <row r="413" spans="1:7" ht="12.75">
      <c r="A413" s="30" t="str">
        <f>'De la BASE'!A409</f>
        <v>200647</v>
      </c>
      <c r="B413" s="30">
        <f>'De la BASE'!B409</f>
        <v>6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3.012462</v>
      </c>
      <c r="F413" s="9">
        <f>IF('De la BASE'!F409&gt;0,'De la BASE'!F409,'De la BASE'!F409+0.001)</f>
        <v>11.938806</v>
      </c>
      <c r="G413" s="15">
        <v>27273</v>
      </c>
    </row>
    <row r="414" spans="1:7" ht="12.75">
      <c r="A414" s="30" t="str">
        <f>'De la BASE'!A410</f>
        <v>200647</v>
      </c>
      <c r="B414" s="30">
        <f>'De la BASE'!B410</f>
        <v>6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3.828304</v>
      </c>
      <c r="F414" s="9">
        <f>IF('De la BASE'!F410&gt;0,'De la BASE'!F410,'De la BASE'!F410+0.001)</f>
        <v>16.48</v>
      </c>
      <c r="G414" s="15">
        <v>27303</v>
      </c>
    </row>
    <row r="415" spans="1:7" ht="12.75">
      <c r="A415" s="30" t="str">
        <f>'De la BASE'!A411</f>
        <v>200647</v>
      </c>
      <c r="B415" s="30">
        <f>'De la BASE'!B411</f>
        <v>6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10.976765</v>
      </c>
      <c r="F415" s="9">
        <f>IF('De la BASE'!F411&gt;0,'De la BASE'!F411,'De la BASE'!F411+0.001)</f>
        <v>47.05</v>
      </c>
      <c r="G415" s="15">
        <v>27334</v>
      </c>
    </row>
    <row r="416" spans="1:7" ht="12.75">
      <c r="A416" s="30" t="str">
        <f>'De la BASE'!A412</f>
        <v>200647</v>
      </c>
      <c r="B416" s="30">
        <f>'De la BASE'!B412</f>
        <v>6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5.870893</v>
      </c>
      <c r="F416" s="9">
        <f>IF('De la BASE'!F412&gt;0,'De la BASE'!F412,'De la BASE'!F412+0.001)</f>
        <v>24.287571</v>
      </c>
      <c r="G416" s="15">
        <v>27364</v>
      </c>
    </row>
    <row r="417" spans="1:7" ht="12.75">
      <c r="A417" s="30" t="str">
        <f>'De la BASE'!A413</f>
        <v>200647</v>
      </c>
      <c r="B417" s="30">
        <f>'De la BASE'!B413</f>
        <v>6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7.429194</v>
      </c>
      <c r="F417" s="9">
        <f>IF('De la BASE'!F413&gt;0,'De la BASE'!F413,'De la BASE'!F413+0.001)</f>
        <v>45.694569</v>
      </c>
      <c r="G417" s="15">
        <v>27395</v>
      </c>
    </row>
    <row r="418" spans="1:7" ht="12.75">
      <c r="A418" s="30" t="str">
        <f>'De la BASE'!A414</f>
        <v>200647</v>
      </c>
      <c r="B418" s="30">
        <f>'De la BASE'!B414</f>
        <v>6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10.438272</v>
      </c>
      <c r="F418" s="9">
        <f>IF('De la BASE'!F414&gt;0,'De la BASE'!F414,'De la BASE'!F414+0.001)</f>
        <v>39.776022</v>
      </c>
      <c r="G418" s="15">
        <v>27426</v>
      </c>
    </row>
    <row r="419" spans="1:7" ht="12.75">
      <c r="A419" s="30" t="str">
        <f>'De la BASE'!A415</f>
        <v>200647</v>
      </c>
      <c r="B419" s="30">
        <f>'De la BASE'!B415</f>
        <v>6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12.265924</v>
      </c>
      <c r="F419" s="9">
        <f>IF('De la BASE'!F415&gt;0,'De la BASE'!F415,'De la BASE'!F415+0.001)</f>
        <v>49.344934</v>
      </c>
      <c r="G419" s="15">
        <v>27454</v>
      </c>
    </row>
    <row r="420" spans="1:7" ht="12.75">
      <c r="A420" s="30" t="str">
        <f>'De la BASE'!A416</f>
        <v>200647</v>
      </c>
      <c r="B420" s="30">
        <f>'De la BASE'!B416</f>
        <v>6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12.302724</v>
      </c>
      <c r="F420" s="9">
        <f>IF('De la BASE'!F416&gt;0,'De la BASE'!F416,'De la BASE'!F416+0.001)</f>
        <v>48.02</v>
      </c>
      <c r="G420" s="15">
        <v>27485</v>
      </c>
    </row>
    <row r="421" spans="1:7" ht="12.75">
      <c r="A421" s="30" t="str">
        <f>'De la BASE'!A417</f>
        <v>200647</v>
      </c>
      <c r="B421" s="30">
        <f>'De la BASE'!B417</f>
        <v>6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10.132018</v>
      </c>
      <c r="F421" s="9">
        <f>IF('De la BASE'!F417&gt;0,'De la BASE'!F417,'De la BASE'!F417+0.001)</f>
        <v>43.068612</v>
      </c>
      <c r="G421" s="15">
        <v>27515</v>
      </c>
    </row>
    <row r="422" spans="1:7" ht="12.75">
      <c r="A422" s="30" t="str">
        <f>'De la BASE'!A418</f>
        <v>200647</v>
      </c>
      <c r="B422" s="30">
        <f>'De la BASE'!B418</f>
        <v>6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4.695211</v>
      </c>
      <c r="F422" s="9">
        <f>IF('De la BASE'!F418&gt;0,'De la BASE'!F418,'De la BASE'!F418+0.001)</f>
        <v>20.532052999999998</v>
      </c>
      <c r="G422" s="15">
        <v>27546</v>
      </c>
    </row>
    <row r="423" spans="1:7" ht="12.75">
      <c r="A423" s="30" t="str">
        <f>'De la BASE'!A419</f>
        <v>200647</v>
      </c>
      <c r="B423" s="30">
        <f>'De la BASE'!B419</f>
        <v>6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3.428262</v>
      </c>
      <c r="F423" s="9">
        <f>IF('De la BASE'!F419&gt;0,'De la BASE'!F419,'De la BASE'!F419+0.001)</f>
        <v>13.461346</v>
      </c>
      <c r="G423" s="15">
        <v>27576</v>
      </c>
    </row>
    <row r="424" spans="1:7" ht="12.75">
      <c r="A424" s="30" t="str">
        <f>'De la BASE'!A420</f>
        <v>200647</v>
      </c>
      <c r="B424" s="30">
        <f>'De la BASE'!B420</f>
        <v>6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0.554769</v>
      </c>
      <c r="F424" s="9">
        <f>IF('De la BASE'!F420&gt;0,'De la BASE'!F420,'De la BASE'!F420+0.001)</f>
        <v>2.429757</v>
      </c>
      <c r="G424" s="15">
        <v>27607</v>
      </c>
    </row>
    <row r="425" spans="1:7" ht="12.75">
      <c r="A425" s="30" t="str">
        <f>'De la BASE'!A421</f>
        <v>200647</v>
      </c>
      <c r="B425" s="30">
        <f>'De la BASE'!B421</f>
        <v>6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3.58852</v>
      </c>
      <c r="F425" s="9">
        <f>IF('De la BASE'!F421&gt;0,'De la BASE'!F421,'De la BASE'!F421+0.001)</f>
        <v>17.42</v>
      </c>
      <c r="G425" s="15">
        <v>27638</v>
      </c>
    </row>
    <row r="426" spans="1:7" ht="12.75">
      <c r="A426" s="30" t="str">
        <f>'De la BASE'!A422</f>
        <v>200647</v>
      </c>
      <c r="B426" s="30">
        <f>'De la BASE'!B422</f>
        <v>6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6.334092</v>
      </c>
      <c r="F426" s="9">
        <f>IF('De la BASE'!F422&gt;0,'De la BASE'!F422,'De la BASE'!F422+0.001)</f>
        <v>40.14</v>
      </c>
      <c r="G426" s="15">
        <v>27668</v>
      </c>
    </row>
    <row r="427" spans="1:7" ht="12.75">
      <c r="A427" s="30" t="str">
        <f>'De la BASE'!A423</f>
        <v>200647</v>
      </c>
      <c r="B427" s="30">
        <f>'De la BASE'!B423</f>
        <v>6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8.6436</v>
      </c>
      <c r="F427" s="9">
        <f>IF('De la BASE'!F423&gt;0,'De la BASE'!F423,'De la BASE'!F423+0.001)</f>
        <v>51.45</v>
      </c>
      <c r="G427" s="15">
        <v>27699</v>
      </c>
    </row>
    <row r="428" spans="1:7" ht="12.75">
      <c r="A428" s="30" t="str">
        <f>'De la BASE'!A424</f>
        <v>200647</v>
      </c>
      <c r="B428" s="30">
        <f>'De la BASE'!B424</f>
        <v>6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10.315045</v>
      </c>
      <c r="F428" s="9">
        <f>IF('De la BASE'!F424&gt;0,'De la BASE'!F424,'De la BASE'!F424+0.001)</f>
        <v>42.89</v>
      </c>
      <c r="G428" s="15">
        <v>27729</v>
      </c>
    </row>
    <row r="429" spans="1:7" ht="12.75">
      <c r="A429" s="30" t="str">
        <f>'De la BASE'!A425</f>
        <v>200647</v>
      </c>
      <c r="B429" s="30">
        <f>'De la BASE'!B425</f>
        <v>6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4.635144</v>
      </c>
      <c r="F429" s="9">
        <f>IF('De la BASE'!F425&gt;0,'De la BASE'!F425,'De la BASE'!F425+0.001)</f>
        <v>24.837516</v>
      </c>
      <c r="G429" s="15">
        <v>27760</v>
      </c>
    </row>
    <row r="430" spans="1:7" ht="12.75">
      <c r="A430" s="30" t="str">
        <f>'De la BASE'!A426</f>
        <v>200647</v>
      </c>
      <c r="B430" s="30">
        <f>'De la BASE'!B426</f>
        <v>6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7.751016</v>
      </c>
      <c r="F430" s="9">
        <f>IF('De la BASE'!F426&gt;0,'De la BASE'!F426,'De la BASE'!F426+0.001)</f>
        <v>38.216178</v>
      </c>
      <c r="G430" s="15">
        <v>27791</v>
      </c>
    </row>
    <row r="431" spans="1:7" ht="12.75">
      <c r="A431" s="30" t="str">
        <f>'De la BASE'!A427</f>
        <v>200647</v>
      </c>
      <c r="B431" s="30">
        <f>'De la BASE'!B427</f>
        <v>6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10.385173</v>
      </c>
      <c r="F431" s="9">
        <f>IF('De la BASE'!F427&gt;0,'De la BASE'!F427,'De la BASE'!F427+0.001)</f>
        <v>53.224677</v>
      </c>
      <c r="G431" s="15">
        <v>27820</v>
      </c>
    </row>
    <row r="432" spans="1:7" ht="12.75">
      <c r="A432" s="30" t="str">
        <f>'De la BASE'!A428</f>
        <v>200647</v>
      </c>
      <c r="B432" s="30">
        <f>'De la BASE'!B428</f>
        <v>6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17.226888</v>
      </c>
      <c r="F432" s="9">
        <f>IF('De la BASE'!F428&gt;0,'De la BASE'!F428,'De la BASE'!F428+0.001)</f>
        <v>75.03</v>
      </c>
      <c r="G432" s="15">
        <v>27851</v>
      </c>
    </row>
    <row r="433" spans="1:7" ht="12.75">
      <c r="A433" s="30" t="str">
        <f>'De la BASE'!A429</f>
        <v>200647</v>
      </c>
      <c r="B433" s="30">
        <f>'De la BASE'!B429</f>
        <v>6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11.670706</v>
      </c>
      <c r="F433" s="9">
        <f>IF('De la BASE'!F429&gt;0,'De la BASE'!F429,'De la BASE'!F429+0.001)</f>
        <v>47.87</v>
      </c>
      <c r="G433" s="15">
        <v>27881</v>
      </c>
    </row>
    <row r="434" spans="1:7" ht="12.75">
      <c r="A434" s="30" t="str">
        <f>'De la BASE'!A430</f>
        <v>200647</v>
      </c>
      <c r="B434" s="30">
        <f>'De la BASE'!B430</f>
        <v>6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3.215568</v>
      </c>
      <c r="F434" s="9">
        <f>IF('De la BASE'!F430&gt;0,'De la BASE'!F430,'De la BASE'!F430+0.001)</f>
        <v>14.88</v>
      </c>
      <c r="G434" s="15">
        <v>27912</v>
      </c>
    </row>
    <row r="435" spans="1:7" ht="12.75">
      <c r="A435" s="30" t="str">
        <f>'De la BASE'!A431</f>
        <v>200647</v>
      </c>
      <c r="B435" s="30">
        <f>'De la BASE'!B431</f>
        <v>6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2.76424</v>
      </c>
      <c r="F435" s="9">
        <f>IF('De la BASE'!F431&gt;0,'De la BASE'!F431,'De la BASE'!F431+0.001)</f>
        <v>10.90109</v>
      </c>
      <c r="G435" s="15">
        <v>27942</v>
      </c>
    </row>
    <row r="436" spans="1:7" ht="12.75">
      <c r="A436" s="30" t="str">
        <f>'De la BASE'!A432</f>
        <v>200647</v>
      </c>
      <c r="B436" s="30">
        <f>'De la BASE'!B432</f>
        <v>6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2.022094</v>
      </c>
      <c r="F436" s="9">
        <f>IF('De la BASE'!F432&gt;0,'De la BASE'!F432,'De la BASE'!F432+0.001)</f>
        <v>8.38</v>
      </c>
      <c r="G436" s="15">
        <v>27973</v>
      </c>
    </row>
    <row r="437" spans="1:7" ht="12.75">
      <c r="A437" s="30" t="str">
        <f>'De la BASE'!A433</f>
        <v>200647</v>
      </c>
      <c r="B437" s="30">
        <f>'De la BASE'!B433</f>
        <v>6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2.887437</v>
      </c>
      <c r="F437" s="9">
        <f>IF('De la BASE'!F433&gt;0,'De la BASE'!F433,'De la BASE'!F433+0.001)</f>
        <v>11.488851</v>
      </c>
      <c r="G437" s="15">
        <v>28004</v>
      </c>
    </row>
    <row r="438" spans="1:7" ht="12.75">
      <c r="A438" s="30" t="str">
        <f>'De la BASE'!A434</f>
        <v>200647</v>
      </c>
      <c r="B438" s="30">
        <f>'De la BASE'!B434</f>
        <v>6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4.085442</v>
      </c>
      <c r="F438" s="9">
        <f>IF('De la BASE'!F434&gt;0,'De la BASE'!F434,'De la BASE'!F434+0.001)</f>
        <v>23.67</v>
      </c>
      <c r="G438" s="15">
        <v>28034</v>
      </c>
    </row>
    <row r="439" spans="1:7" ht="12.75">
      <c r="A439" s="30" t="str">
        <f>'De la BASE'!A435</f>
        <v>200647</v>
      </c>
      <c r="B439" s="30">
        <f>'De la BASE'!B435</f>
        <v>6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9.065624</v>
      </c>
      <c r="F439" s="9">
        <f>IF('De la BASE'!F435&gt;0,'De la BASE'!F435,'De la BASE'!F435+0.001)</f>
        <v>64.94</v>
      </c>
      <c r="G439" s="15">
        <v>28065</v>
      </c>
    </row>
    <row r="440" spans="1:7" ht="12.75">
      <c r="A440" s="30" t="str">
        <f>'De la BASE'!A436</f>
        <v>200647</v>
      </c>
      <c r="B440" s="30">
        <f>'De la BASE'!B436</f>
        <v>6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10.726474</v>
      </c>
      <c r="F440" s="9">
        <f>IF('De la BASE'!F436&gt;0,'De la BASE'!F436,'De la BASE'!F436+0.001)</f>
        <v>66.77664200000001</v>
      </c>
      <c r="G440" s="15">
        <v>28095</v>
      </c>
    </row>
    <row r="441" spans="1:7" ht="12.75">
      <c r="A441" s="30" t="str">
        <f>'De la BASE'!A437</f>
        <v>200647</v>
      </c>
      <c r="B441" s="30">
        <f>'De la BASE'!B437</f>
        <v>6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9.958167</v>
      </c>
      <c r="F441" s="9">
        <f>IF('De la BASE'!F437&gt;0,'De la BASE'!F437,'De la BASE'!F437+0.001)</f>
        <v>51.575157000000004</v>
      </c>
      <c r="G441" s="15">
        <v>28126</v>
      </c>
    </row>
    <row r="442" spans="1:7" ht="12.75">
      <c r="A442" s="30" t="str">
        <f>'De la BASE'!A438</f>
        <v>200647</v>
      </c>
      <c r="B442" s="30">
        <f>'De la BASE'!B438</f>
        <v>6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21.646702</v>
      </c>
      <c r="F442" s="9">
        <f>IF('De la BASE'!F438&gt;0,'De la BASE'!F438,'De la BASE'!F438+0.001)</f>
        <v>96.930306</v>
      </c>
      <c r="G442" s="15">
        <v>28157</v>
      </c>
    </row>
    <row r="443" spans="1:7" ht="12.75">
      <c r="A443" s="30" t="str">
        <f>'De la BASE'!A439</f>
        <v>200647</v>
      </c>
      <c r="B443" s="30">
        <f>'De la BASE'!B439</f>
        <v>6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10.64064</v>
      </c>
      <c r="F443" s="9">
        <f>IF('De la BASE'!F439&gt;0,'De la BASE'!F439,'De la BASE'!F439+0.001)</f>
        <v>43.52</v>
      </c>
      <c r="G443" s="15">
        <v>28185</v>
      </c>
    </row>
    <row r="444" spans="1:7" ht="12.75">
      <c r="A444" s="30" t="str">
        <f>'De la BASE'!A440</f>
        <v>200647</v>
      </c>
      <c r="B444" s="30">
        <f>'De la BASE'!B440</f>
        <v>6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11.05503</v>
      </c>
      <c r="F444" s="9">
        <f>IF('De la BASE'!F440&gt;0,'De la BASE'!F440,'De la BASE'!F440+0.001)</f>
        <v>43.15</v>
      </c>
      <c r="G444" s="15">
        <v>28216</v>
      </c>
    </row>
    <row r="445" spans="1:7" ht="12.75">
      <c r="A445" s="30" t="str">
        <f>'De la BASE'!A441</f>
        <v>200647</v>
      </c>
      <c r="B445" s="30">
        <f>'De la BASE'!B441</f>
        <v>6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10.770771</v>
      </c>
      <c r="F445" s="9">
        <f>IF('De la BASE'!F441&gt;0,'De la BASE'!F441,'De la BASE'!F441+0.001)</f>
        <v>45.97</v>
      </c>
      <c r="G445" s="15">
        <v>28246</v>
      </c>
    </row>
    <row r="446" spans="1:7" ht="12.75">
      <c r="A446" s="30" t="str">
        <f>'De la BASE'!A442</f>
        <v>200647</v>
      </c>
      <c r="B446" s="30">
        <f>'De la BASE'!B442</f>
        <v>6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11.90943</v>
      </c>
      <c r="F446" s="9">
        <f>IF('De la BASE'!F442&gt;0,'De la BASE'!F442,'De la BASE'!F442+0.001)</f>
        <v>52.65</v>
      </c>
      <c r="G446" s="15">
        <v>28277</v>
      </c>
    </row>
    <row r="447" spans="1:7" ht="12.75">
      <c r="A447" s="30" t="str">
        <f>'De la BASE'!A443</f>
        <v>200647</v>
      </c>
      <c r="B447" s="30">
        <f>'De la BASE'!B443</f>
        <v>6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4.674848</v>
      </c>
      <c r="F447" s="9">
        <f>IF('De la BASE'!F443&gt;0,'De la BASE'!F443,'De la BASE'!F443+0.001)</f>
        <v>22.237775999999997</v>
      </c>
      <c r="G447" s="15">
        <v>28307</v>
      </c>
    </row>
    <row r="448" spans="1:7" ht="12.75">
      <c r="A448" s="30" t="str">
        <f>'De la BASE'!A444</f>
        <v>200647</v>
      </c>
      <c r="B448" s="30">
        <f>'De la BASE'!B444</f>
        <v>6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5.42043</v>
      </c>
      <c r="F448" s="9">
        <f>IF('De la BASE'!F444&gt;0,'De la BASE'!F444,'De la BASE'!F444+0.001)</f>
        <v>23.667633000000002</v>
      </c>
      <c r="G448" s="15">
        <v>28338</v>
      </c>
    </row>
    <row r="449" spans="1:7" ht="12.75">
      <c r="A449" s="30" t="str">
        <f>'De la BASE'!A445</f>
        <v>200647</v>
      </c>
      <c r="B449" s="30">
        <f>'De la BASE'!B445</f>
        <v>6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2.500435</v>
      </c>
      <c r="F449" s="9">
        <f>IF('De la BASE'!F445&gt;0,'De la BASE'!F445,'De la BASE'!F445+0.001)</f>
        <v>9.949005</v>
      </c>
      <c r="G449" s="15">
        <v>28369</v>
      </c>
    </row>
    <row r="450" spans="1:7" ht="12.75">
      <c r="A450" s="30" t="str">
        <f>'De la BASE'!A446</f>
        <v>200647</v>
      </c>
      <c r="B450" s="30">
        <f>'De la BASE'!B446</f>
        <v>6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5.065575</v>
      </c>
      <c r="F450" s="9">
        <f>IF('De la BASE'!F446&gt;0,'De la BASE'!F446,'De la BASE'!F446+0.001)</f>
        <v>24.65</v>
      </c>
      <c r="G450" s="15">
        <v>28399</v>
      </c>
    </row>
    <row r="451" spans="1:7" ht="12.75">
      <c r="A451" s="30" t="str">
        <f>'De la BASE'!A447</f>
        <v>200647</v>
      </c>
      <c r="B451" s="30">
        <f>'De la BASE'!B447</f>
        <v>6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3.841475</v>
      </c>
      <c r="F451" s="9">
        <f>IF('De la BASE'!F447&gt;0,'De la BASE'!F447,'De la BASE'!F447+0.001)</f>
        <v>15.248475</v>
      </c>
      <c r="G451" s="15">
        <v>28430</v>
      </c>
    </row>
    <row r="452" spans="1:7" ht="12.75">
      <c r="A452" s="30" t="str">
        <f>'De la BASE'!A448</f>
        <v>200647</v>
      </c>
      <c r="B452" s="30">
        <f>'De la BASE'!B448</f>
        <v>6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20.554203</v>
      </c>
      <c r="F452" s="9">
        <f>IF('De la BASE'!F448&gt;0,'De la BASE'!F448,'De la BASE'!F448+0.001)</f>
        <v>92.13</v>
      </c>
      <c r="G452" s="15">
        <v>28460</v>
      </c>
    </row>
    <row r="453" spans="1:7" ht="12.75">
      <c r="A453" s="30" t="str">
        <f>'De la BASE'!A449</f>
        <v>200647</v>
      </c>
      <c r="B453" s="30">
        <f>'De la BASE'!B449</f>
        <v>6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7.88436</v>
      </c>
      <c r="F453" s="9">
        <f>IF('De la BASE'!F449&gt;0,'De la BASE'!F449,'De la BASE'!F449+0.001)</f>
        <v>48.40484000000001</v>
      </c>
      <c r="G453" s="15">
        <v>28491</v>
      </c>
    </row>
    <row r="454" spans="1:7" ht="12.75">
      <c r="A454" s="30" t="str">
        <f>'De la BASE'!A450</f>
        <v>200647</v>
      </c>
      <c r="B454" s="30">
        <f>'De la BASE'!B450</f>
        <v>6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33.674018</v>
      </c>
      <c r="F454" s="9">
        <f>IF('De la BASE'!F450&gt;0,'De la BASE'!F450,'De la BASE'!F450+0.001)</f>
        <v>158.69</v>
      </c>
      <c r="G454" s="15">
        <v>28522</v>
      </c>
    </row>
    <row r="455" spans="1:7" ht="12.75">
      <c r="A455" s="30" t="str">
        <f>'De la BASE'!A451</f>
        <v>200647</v>
      </c>
      <c r="B455" s="30">
        <f>'De la BASE'!B451</f>
        <v>6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19.08395</v>
      </c>
      <c r="F455" s="9">
        <f>IF('De la BASE'!F451&gt;0,'De la BASE'!F451,'De la BASE'!F451+0.001)</f>
        <v>75.57244200000001</v>
      </c>
      <c r="G455" s="15">
        <v>28550</v>
      </c>
    </row>
    <row r="456" spans="1:7" ht="12.75">
      <c r="A456" s="30" t="str">
        <f>'De la BASE'!A452</f>
        <v>200647</v>
      </c>
      <c r="B456" s="30">
        <f>'De la BASE'!B452</f>
        <v>6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13.042063</v>
      </c>
      <c r="F456" s="9">
        <f>IF('De la BASE'!F452&gt;0,'De la BASE'!F452,'De la BASE'!F452+0.001)</f>
        <v>48.61</v>
      </c>
      <c r="G456" s="15">
        <v>28581</v>
      </c>
    </row>
    <row r="457" spans="1:7" ht="12.75">
      <c r="A457" s="30" t="str">
        <f>'De la BASE'!A453</f>
        <v>200647</v>
      </c>
      <c r="B457" s="30">
        <f>'De la BASE'!B453</f>
        <v>6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17.632171</v>
      </c>
      <c r="F457" s="9">
        <f>IF('De la BASE'!F453&gt;0,'De la BASE'!F453,'De la BASE'!F453+0.001)</f>
        <v>72.777277</v>
      </c>
      <c r="G457" s="15">
        <v>28611</v>
      </c>
    </row>
    <row r="458" spans="1:7" ht="12.75">
      <c r="A458" s="30" t="str">
        <f>'De la BASE'!A454</f>
        <v>200647</v>
      </c>
      <c r="B458" s="30">
        <f>'De la BASE'!B454</f>
        <v>6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6.848296</v>
      </c>
      <c r="F458" s="9">
        <f>IF('De la BASE'!F454&gt;0,'De la BASE'!F454,'De la BASE'!F454+0.001)</f>
        <v>32.72</v>
      </c>
      <c r="G458" s="15">
        <v>28642</v>
      </c>
    </row>
    <row r="459" spans="1:7" ht="12.75">
      <c r="A459" s="30" t="str">
        <f>'De la BASE'!A455</f>
        <v>200647</v>
      </c>
      <c r="B459" s="30">
        <f>'De la BASE'!B455</f>
        <v>6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3.129552</v>
      </c>
      <c r="F459" s="9">
        <f>IF('De la BASE'!F455&gt;0,'De la BASE'!F455,'De la BASE'!F455+0.001)</f>
        <v>12.36</v>
      </c>
      <c r="G459" s="15">
        <v>28672</v>
      </c>
    </row>
    <row r="460" spans="1:7" ht="12.75">
      <c r="A460" s="30" t="str">
        <f>'De la BASE'!A456</f>
        <v>200647</v>
      </c>
      <c r="B460" s="30">
        <f>'De la BASE'!B456</f>
        <v>6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0.945308</v>
      </c>
      <c r="F460" s="9">
        <f>IF('De la BASE'!F456&gt;0,'De la BASE'!F456,'De la BASE'!F456+0.001)</f>
        <v>3.71</v>
      </c>
      <c r="G460" s="15">
        <v>28703</v>
      </c>
    </row>
    <row r="461" spans="1:7" ht="12.75">
      <c r="A461" s="30" t="str">
        <f>'De la BASE'!A457</f>
        <v>200647</v>
      </c>
      <c r="B461" s="30">
        <f>'De la BASE'!B457</f>
        <v>6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0.200502</v>
      </c>
      <c r="F461" s="9">
        <f>IF('De la BASE'!F457&gt;0,'De la BASE'!F457,'De la BASE'!F457+0.001)</f>
        <v>0.79</v>
      </c>
      <c r="G461" s="15">
        <v>28734</v>
      </c>
    </row>
    <row r="462" spans="1:7" ht="12.75">
      <c r="A462" s="30" t="str">
        <f>'De la BASE'!A458</f>
        <v>200647</v>
      </c>
      <c r="B462" s="30">
        <f>'De la BASE'!B458</f>
        <v>6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1.82023</v>
      </c>
      <c r="F462" s="9">
        <f>IF('De la BASE'!F458&gt;0,'De la BASE'!F458,'De la BASE'!F458+0.001)</f>
        <v>9.550955</v>
      </c>
      <c r="G462" s="15">
        <v>28764</v>
      </c>
    </row>
    <row r="463" spans="1:7" ht="12.75">
      <c r="A463" s="30" t="str">
        <f>'De la BASE'!A459</f>
        <v>200647</v>
      </c>
      <c r="B463" s="30">
        <f>'De la BASE'!B459</f>
        <v>6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3.296007</v>
      </c>
      <c r="F463" s="9">
        <f>IF('De la BASE'!F459&gt;0,'De la BASE'!F459,'De la BASE'!F459+0.001)</f>
        <v>15.211520999999998</v>
      </c>
      <c r="G463" s="15">
        <v>28795</v>
      </c>
    </row>
    <row r="464" spans="1:7" ht="12.75">
      <c r="A464" s="30" t="str">
        <f>'De la BASE'!A460</f>
        <v>200647</v>
      </c>
      <c r="B464" s="30">
        <f>'De la BASE'!B460</f>
        <v>6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29.893838</v>
      </c>
      <c r="F464" s="9">
        <f>IF('De la BASE'!F460&gt;0,'De la BASE'!F460,'De la BASE'!F460+0.001)</f>
        <v>154.57</v>
      </c>
      <c r="G464" s="15">
        <v>28825</v>
      </c>
    </row>
    <row r="465" spans="1:7" ht="12.75">
      <c r="A465" s="30" t="str">
        <f>'De la BASE'!A461</f>
        <v>200647</v>
      </c>
      <c r="B465" s="30">
        <f>'De la BASE'!B461</f>
        <v>6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21.192462</v>
      </c>
      <c r="F465" s="9">
        <f>IF('De la BASE'!F461&gt;0,'De la BASE'!F461,'De la BASE'!F461+0.001)</f>
        <v>108.18</v>
      </c>
      <c r="G465" s="15">
        <v>28856</v>
      </c>
    </row>
    <row r="466" spans="1:7" ht="12.75">
      <c r="A466" s="30" t="str">
        <f>'De la BASE'!A462</f>
        <v>200647</v>
      </c>
      <c r="B466" s="30">
        <f>'De la BASE'!B462</f>
        <v>6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29.197329</v>
      </c>
      <c r="F466" s="9">
        <f>IF('De la BASE'!F462&gt;0,'De la BASE'!F462,'De la BASE'!F462+0.001)</f>
        <v>148.89</v>
      </c>
      <c r="G466" s="15">
        <v>28887</v>
      </c>
    </row>
    <row r="467" spans="1:7" ht="12.75">
      <c r="A467" s="30" t="str">
        <f>'De la BASE'!A463</f>
        <v>200647</v>
      </c>
      <c r="B467" s="30">
        <f>'De la BASE'!B463</f>
        <v>6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21.609443</v>
      </c>
      <c r="F467" s="9">
        <f>IF('De la BASE'!F463&gt;0,'De la BASE'!F463,'De la BASE'!F463+0.001)</f>
        <v>87.161283</v>
      </c>
      <c r="G467" s="15">
        <v>28915</v>
      </c>
    </row>
    <row r="468" spans="1:7" ht="12.75">
      <c r="A468" s="30" t="str">
        <f>'De la BASE'!A464</f>
        <v>200647</v>
      </c>
      <c r="B468" s="30">
        <f>'De la BASE'!B464</f>
        <v>6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29.89935</v>
      </c>
      <c r="F468" s="9">
        <f>IF('De la BASE'!F464&gt;0,'De la BASE'!F464,'De la BASE'!F464+0.001)</f>
        <v>111.15</v>
      </c>
      <c r="G468" s="15">
        <v>28946</v>
      </c>
    </row>
    <row r="469" spans="1:7" ht="12.75">
      <c r="A469" s="30" t="str">
        <f>'De la BASE'!A465</f>
        <v>200647</v>
      </c>
      <c r="B469" s="30">
        <f>'De la BASE'!B465</f>
        <v>6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16.07033</v>
      </c>
      <c r="F469" s="9">
        <f>IF('De la BASE'!F465&gt;0,'De la BASE'!F465,'De la BASE'!F465+0.001)</f>
        <v>65.30653</v>
      </c>
      <c r="G469" s="15">
        <v>28976</v>
      </c>
    </row>
    <row r="470" spans="1:7" ht="12.75">
      <c r="A470" s="30" t="str">
        <f>'De la BASE'!A466</f>
        <v>200647</v>
      </c>
      <c r="B470" s="30">
        <f>'De la BASE'!B466</f>
        <v>6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8.337914</v>
      </c>
      <c r="F470" s="9">
        <f>IF('De la BASE'!F466&gt;0,'De la BASE'!F466,'De la BASE'!F466+0.001)</f>
        <v>33.583358</v>
      </c>
      <c r="G470" s="15">
        <v>29007</v>
      </c>
    </row>
    <row r="471" spans="1:7" ht="12.75">
      <c r="A471" s="30" t="str">
        <f>'De la BASE'!A467</f>
        <v>200647</v>
      </c>
      <c r="B471" s="30">
        <f>'De la BASE'!B467</f>
        <v>6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4.533162</v>
      </c>
      <c r="F471" s="9">
        <f>IF('De la BASE'!F467&gt;0,'De la BASE'!F467,'De la BASE'!F467+0.001)</f>
        <v>18.421841999999998</v>
      </c>
      <c r="G471" s="15">
        <v>29037</v>
      </c>
    </row>
    <row r="472" spans="1:7" ht="12.75">
      <c r="A472" s="30" t="str">
        <f>'De la BASE'!A468</f>
        <v>200647</v>
      </c>
      <c r="B472" s="30">
        <f>'De la BASE'!B468</f>
        <v>6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3.526688</v>
      </c>
      <c r="F472" s="9">
        <f>IF('De la BASE'!F468&gt;0,'De la BASE'!F468,'De la BASE'!F468+0.001)</f>
        <v>13.761375999999998</v>
      </c>
      <c r="G472" s="15">
        <v>29068</v>
      </c>
    </row>
    <row r="473" spans="1:7" ht="12.75">
      <c r="A473" s="30" t="str">
        <f>'De la BASE'!A469</f>
        <v>200647</v>
      </c>
      <c r="B473" s="30">
        <f>'De la BASE'!B469</f>
        <v>6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1.826415</v>
      </c>
      <c r="F473" s="9">
        <f>IF('De la BASE'!F469&gt;0,'De la BASE'!F469,'De la BASE'!F469+0.001)</f>
        <v>7.469253</v>
      </c>
      <c r="G473" s="15">
        <v>29099</v>
      </c>
    </row>
    <row r="474" spans="1:7" ht="12.75">
      <c r="A474" s="30" t="str">
        <f>'De la BASE'!A470</f>
        <v>200647</v>
      </c>
      <c r="B474" s="30">
        <f>'De la BASE'!B470</f>
        <v>6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7.030863</v>
      </c>
      <c r="F474" s="9">
        <f>IF('De la BASE'!F470&gt;0,'De la BASE'!F470,'De la BASE'!F470+0.001)</f>
        <v>31.286870999999998</v>
      </c>
      <c r="G474" s="15">
        <v>29129</v>
      </c>
    </row>
    <row r="475" spans="1:7" ht="12.75">
      <c r="A475" s="30" t="str">
        <f>'De la BASE'!A471</f>
        <v>200647</v>
      </c>
      <c r="B475" s="30">
        <f>'De la BASE'!B471</f>
        <v>6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9.516496</v>
      </c>
      <c r="F475" s="9">
        <f>IF('De la BASE'!F471&gt;0,'De la BASE'!F471,'De la BASE'!F471+0.001)</f>
        <v>61.153884</v>
      </c>
      <c r="G475" s="15">
        <v>29160</v>
      </c>
    </row>
    <row r="476" spans="1:7" ht="12.75">
      <c r="A476" s="30" t="str">
        <f>'De la BASE'!A472</f>
        <v>200647</v>
      </c>
      <c r="B476" s="30">
        <f>'De la BASE'!B472</f>
        <v>6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7.52913</v>
      </c>
      <c r="F476" s="9">
        <f>IF('De la BASE'!F472&gt;0,'De la BASE'!F472,'De la BASE'!F472+0.001)</f>
        <v>42.18</v>
      </c>
      <c r="G476" s="15">
        <v>29190</v>
      </c>
    </row>
    <row r="477" spans="1:7" ht="12.75">
      <c r="A477" s="30" t="str">
        <f>'De la BASE'!A473</f>
        <v>200647</v>
      </c>
      <c r="B477" s="30">
        <f>'De la BASE'!B473</f>
        <v>6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14.752569</v>
      </c>
      <c r="F477" s="9">
        <f>IF('De la BASE'!F473&gt;0,'De la BASE'!F473,'De la BASE'!F473+0.001)</f>
        <v>87.97</v>
      </c>
      <c r="G477" s="15">
        <v>29221</v>
      </c>
    </row>
    <row r="478" spans="1:7" ht="12.75">
      <c r="A478" s="30" t="str">
        <f>'De la BASE'!A474</f>
        <v>200647</v>
      </c>
      <c r="B478" s="30">
        <f>'De la BASE'!B474</f>
        <v>6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15.556581</v>
      </c>
      <c r="F478" s="9">
        <f>IF('De la BASE'!F474&gt;0,'De la BASE'!F474,'De la BASE'!F474+0.001)</f>
        <v>59.81</v>
      </c>
      <c r="G478" s="15">
        <v>29252</v>
      </c>
    </row>
    <row r="479" spans="1:7" ht="12.75">
      <c r="A479" s="30" t="str">
        <f>'De la BASE'!A475</f>
        <v>200647</v>
      </c>
      <c r="B479" s="30">
        <f>'De la BASE'!B475</f>
        <v>6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12.168</v>
      </c>
      <c r="F479" s="9">
        <f>IF('De la BASE'!F475&gt;0,'De la BASE'!F475,'De la BASE'!F475+0.001)</f>
        <v>50.7</v>
      </c>
      <c r="G479" s="15">
        <v>29281</v>
      </c>
    </row>
    <row r="480" spans="1:7" ht="12.75">
      <c r="A480" s="30" t="str">
        <f>'De la BASE'!A476</f>
        <v>200647</v>
      </c>
      <c r="B480" s="30">
        <f>'De la BASE'!B476</f>
        <v>6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19.85169</v>
      </c>
      <c r="F480" s="9">
        <f>IF('De la BASE'!F476&gt;0,'De la BASE'!F476,'De la BASE'!F476+0.001)</f>
        <v>67.18</v>
      </c>
      <c r="G480" s="15">
        <v>29312</v>
      </c>
    </row>
    <row r="481" spans="1:7" ht="12.75">
      <c r="A481" s="30" t="str">
        <f>'De la BASE'!A477</f>
        <v>200647</v>
      </c>
      <c r="B481" s="30">
        <f>'De la BASE'!B477</f>
        <v>6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15.783684</v>
      </c>
      <c r="F481" s="9">
        <f>IF('De la BASE'!F477&gt;0,'De la BASE'!F477,'De la BASE'!F477+0.001)</f>
        <v>63.166316</v>
      </c>
      <c r="G481" s="15">
        <v>29342</v>
      </c>
    </row>
    <row r="482" spans="1:7" ht="12.75">
      <c r="A482" s="30" t="str">
        <f>'De la BASE'!A478</f>
        <v>200647</v>
      </c>
      <c r="B482" s="30">
        <f>'De la BASE'!B478</f>
        <v>6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8.431896</v>
      </c>
      <c r="F482" s="9">
        <f>IF('De la BASE'!F478&gt;0,'De la BASE'!F478,'De la BASE'!F478+0.001)</f>
        <v>33.626723999999996</v>
      </c>
      <c r="G482" s="15">
        <v>29373</v>
      </c>
    </row>
    <row r="483" spans="1:7" ht="12.75">
      <c r="A483" s="30" t="str">
        <f>'De la BASE'!A479</f>
        <v>200647</v>
      </c>
      <c r="B483" s="30">
        <f>'De la BASE'!B479</f>
        <v>6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5.765802</v>
      </c>
      <c r="F483" s="9">
        <f>IF('De la BASE'!F479&gt;0,'De la BASE'!F479,'De la BASE'!F479+0.001)</f>
        <v>22.472247000000003</v>
      </c>
      <c r="G483" s="15">
        <v>29403</v>
      </c>
    </row>
    <row r="484" spans="1:7" ht="12.75">
      <c r="A484" s="30" t="str">
        <f>'De la BASE'!A480</f>
        <v>200647</v>
      </c>
      <c r="B484" s="30">
        <f>'De la BASE'!B480</f>
        <v>6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3.69818</v>
      </c>
      <c r="F484" s="9">
        <f>IF('De la BASE'!F480&gt;0,'De la BASE'!F480,'De la BASE'!F480+0.001)</f>
        <v>14.6</v>
      </c>
      <c r="G484" s="15">
        <v>29434</v>
      </c>
    </row>
    <row r="485" spans="1:7" ht="12.75">
      <c r="A485" s="30" t="str">
        <f>'De la BASE'!A481</f>
        <v>200647</v>
      </c>
      <c r="B485" s="30">
        <f>'De la BASE'!B481</f>
        <v>6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2.373531</v>
      </c>
      <c r="F485" s="9">
        <f>IF('De la BASE'!F481&gt;0,'De la BASE'!F481,'De la BASE'!F481+0.001)</f>
        <v>9.43</v>
      </c>
      <c r="G485" s="15">
        <v>29465</v>
      </c>
    </row>
    <row r="486" spans="1:7" ht="12.75">
      <c r="A486" s="30" t="str">
        <f>'De la BASE'!A482</f>
        <v>200647</v>
      </c>
      <c r="B486" s="30">
        <f>'De la BASE'!B482</f>
        <v>6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1.890108</v>
      </c>
      <c r="F486" s="9">
        <f>IF('De la BASE'!F482&gt;0,'De la BASE'!F482,'De la BASE'!F482+0.001)</f>
        <v>9.99</v>
      </c>
      <c r="G486" s="15">
        <v>29495</v>
      </c>
    </row>
    <row r="487" spans="1:7" ht="12.75">
      <c r="A487" s="30" t="str">
        <f>'De la BASE'!A483</f>
        <v>200647</v>
      </c>
      <c r="B487" s="30">
        <f>'De la BASE'!B483</f>
        <v>6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3.673944</v>
      </c>
      <c r="F487" s="9">
        <f>IF('De la BASE'!F483&gt;0,'De la BASE'!F483,'De la BASE'!F483+0.001)</f>
        <v>18.638136</v>
      </c>
      <c r="G487" s="15">
        <v>29526</v>
      </c>
    </row>
    <row r="488" spans="1:7" ht="12.75">
      <c r="A488" s="30" t="str">
        <f>'De la BASE'!A484</f>
        <v>200647</v>
      </c>
      <c r="B488" s="30">
        <f>'De la BASE'!B484</f>
        <v>6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7.053325</v>
      </c>
      <c r="F488" s="9">
        <f>IF('De la BASE'!F484&gt;0,'De la BASE'!F484,'De la BASE'!F484+0.001)</f>
        <v>45.95</v>
      </c>
      <c r="G488" s="15">
        <v>29556</v>
      </c>
    </row>
    <row r="489" spans="1:7" ht="12.75">
      <c r="A489" s="30" t="str">
        <f>'De la BASE'!A485</f>
        <v>200647</v>
      </c>
      <c r="B489" s="30">
        <f>'De la BASE'!B485</f>
        <v>6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7.51212</v>
      </c>
      <c r="F489" s="9">
        <f>IF('De la BASE'!F485&gt;0,'De la BASE'!F485,'De la BASE'!F485+0.001)</f>
        <v>37.94</v>
      </c>
      <c r="G489" s="15">
        <v>29587</v>
      </c>
    </row>
    <row r="490" spans="1:7" ht="12.75">
      <c r="A490" s="30" t="str">
        <f>'De la BASE'!A486</f>
        <v>200647</v>
      </c>
      <c r="B490" s="30">
        <f>'De la BASE'!B486</f>
        <v>6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7.47417</v>
      </c>
      <c r="F490" s="9">
        <f>IF('De la BASE'!F486&gt;0,'De la BASE'!F486,'De la BASE'!F486+0.001)</f>
        <v>31.89681</v>
      </c>
      <c r="G490" s="15">
        <v>29618</v>
      </c>
    </row>
    <row r="491" spans="1:7" ht="12.75">
      <c r="A491" s="30" t="str">
        <f>'De la BASE'!A487</f>
        <v>200647</v>
      </c>
      <c r="B491" s="30">
        <f>'De la BASE'!B487</f>
        <v>6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14.357623</v>
      </c>
      <c r="F491" s="9">
        <f>IF('De la BASE'!F487&gt;0,'De la BASE'!F487,'De la BASE'!F487+0.001)</f>
        <v>65.536553</v>
      </c>
      <c r="G491" s="15">
        <v>29646</v>
      </c>
    </row>
    <row r="492" spans="1:7" ht="12.75">
      <c r="A492" s="30" t="str">
        <f>'De la BASE'!A488</f>
        <v>200647</v>
      </c>
      <c r="B492" s="30">
        <f>'De la BASE'!B488</f>
        <v>6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13.228074</v>
      </c>
      <c r="F492" s="9">
        <f>IF('De la BASE'!F488&gt;0,'De la BASE'!F488,'De la BASE'!F488+0.001)</f>
        <v>52.875287</v>
      </c>
      <c r="G492" s="15">
        <v>29677</v>
      </c>
    </row>
    <row r="493" spans="1:7" ht="12.75">
      <c r="A493" s="30" t="str">
        <f>'De la BASE'!A489</f>
        <v>200647</v>
      </c>
      <c r="B493" s="30">
        <f>'De la BASE'!B489</f>
        <v>6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12.152688</v>
      </c>
      <c r="F493" s="9">
        <f>IF('De la BASE'!F489&gt;0,'De la BASE'!F489,'De la BASE'!F489+0.001)</f>
        <v>47.774777</v>
      </c>
      <c r="G493" s="15">
        <v>29707</v>
      </c>
    </row>
    <row r="494" spans="1:7" ht="12.75">
      <c r="A494" s="30" t="str">
        <f>'De la BASE'!A490</f>
        <v>200647</v>
      </c>
      <c r="B494" s="30">
        <f>'De la BASE'!B490</f>
        <v>6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6.173461</v>
      </c>
      <c r="F494" s="9">
        <f>IF('De la BASE'!F490&gt;0,'De la BASE'!F490,'De la BASE'!F490+0.001)</f>
        <v>24.43</v>
      </c>
      <c r="G494" s="15">
        <v>29738</v>
      </c>
    </row>
    <row r="495" spans="1:7" ht="12.75">
      <c r="A495" s="30" t="str">
        <f>'De la BASE'!A491</f>
        <v>200647</v>
      </c>
      <c r="B495" s="30">
        <f>'De la BASE'!B491</f>
        <v>6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3.690252</v>
      </c>
      <c r="F495" s="9">
        <f>IF('De la BASE'!F491&gt;0,'De la BASE'!F491,'De la BASE'!F491+0.001)</f>
        <v>14.54</v>
      </c>
      <c r="G495" s="15">
        <v>29768</v>
      </c>
    </row>
    <row r="496" spans="1:7" ht="12.75">
      <c r="A496" s="30" t="str">
        <f>'De la BASE'!A492</f>
        <v>200647</v>
      </c>
      <c r="B496" s="30">
        <f>'De la BASE'!B492</f>
        <v>6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0.944385</v>
      </c>
      <c r="F496" s="9">
        <f>IF('De la BASE'!F492&gt;0,'De la BASE'!F492,'De la BASE'!F492+0.001)</f>
        <v>3.77</v>
      </c>
      <c r="G496" s="15">
        <v>29799</v>
      </c>
    </row>
    <row r="497" spans="1:7" ht="12.75">
      <c r="A497" s="30" t="str">
        <f>'De la BASE'!A493</f>
        <v>200647</v>
      </c>
      <c r="B497" s="30">
        <f>'De la BASE'!B493</f>
        <v>6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0.555947</v>
      </c>
      <c r="F497" s="9">
        <f>IF('De la BASE'!F493&gt;0,'De la BASE'!F493,'De la BASE'!F493+0.001)</f>
        <v>3.01</v>
      </c>
      <c r="G497" s="15">
        <v>29830</v>
      </c>
    </row>
    <row r="498" spans="1:7" ht="12.75">
      <c r="A498" s="30" t="str">
        <f>'De la BASE'!A494</f>
        <v>200647</v>
      </c>
      <c r="B498" s="30">
        <f>'De la BASE'!B494</f>
        <v>6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5.1585</v>
      </c>
      <c r="F498" s="9">
        <f>IF('De la BASE'!F494&gt;0,'De la BASE'!F494,'De la BASE'!F494+0.001)</f>
        <v>23.75</v>
      </c>
      <c r="G498" s="15">
        <v>29860</v>
      </c>
    </row>
    <row r="499" spans="1:7" ht="12.75">
      <c r="A499" s="30" t="str">
        <f>'De la BASE'!A495</f>
        <v>200647</v>
      </c>
      <c r="B499" s="30">
        <f>'De la BASE'!B495</f>
        <v>6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2.695515</v>
      </c>
      <c r="F499" s="9">
        <f>IF('De la BASE'!F495&gt;0,'De la BASE'!F495,'De la BASE'!F495+0.001)</f>
        <v>10.648935</v>
      </c>
      <c r="G499" s="15">
        <v>29891</v>
      </c>
    </row>
    <row r="500" spans="1:7" ht="12.75">
      <c r="A500" s="30" t="str">
        <f>'De la BASE'!A496</f>
        <v>200647</v>
      </c>
      <c r="B500" s="30">
        <f>'De la BASE'!B496</f>
        <v>6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6.335658</v>
      </c>
      <c r="F500" s="9">
        <f>IF('De la BASE'!F496&gt;0,'De la BASE'!F496,'De la BASE'!F496+0.001)</f>
        <v>55.87</v>
      </c>
      <c r="G500" s="15">
        <v>29921</v>
      </c>
    </row>
    <row r="501" spans="1:7" ht="12.75">
      <c r="A501" s="30" t="str">
        <f>'De la BASE'!A497</f>
        <v>200647</v>
      </c>
      <c r="B501" s="30">
        <f>'De la BASE'!B497</f>
        <v>6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19.150672</v>
      </c>
      <c r="F501" s="9">
        <f>IF('De la BASE'!F497&gt;0,'De la BASE'!F497,'De la BASE'!F497+0.001)</f>
        <v>80.33</v>
      </c>
      <c r="G501" s="15">
        <v>29952</v>
      </c>
    </row>
    <row r="502" spans="1:7" ht="12.75">
      <c r="A502" s="30" t="str">
        <f>'De la BASE'!A498</f>
        <v>200647</v>
      </c>
      <c r="B502" s="30">
        <f>'De la BASE'!B498</f>
        <v>6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5.341336</v>
      </c>
      <c r="F502" s="9">
        <f>IF('De la BASE'!F498&gt;0,'De la BASE'!F498,'De la BASE'!F498+0.001)</f>
        <v>30.156983999999998</v>
      </c>
      <c r="G502" s="15">
        <v>29983</v>
      </c>
    </row>
    <row r="503" spans="1:7" ht="12.75">
      <c r="A503" s="30" t="str">
        <f>'De la BASE'!A499</f>
        <v>200647</v>
      </c>
      <c r="B503" s="30">
        <f>'De la BASE'!B499</f>
        <v>6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11.006765</v>
      </c>
      <c r="F503" s="9">
        <f>IF('De la BASE'!F499&gt;0,'De la BASE'!F499,'De la BASE'!F499+0.001)</f>
        <v>42.35</v>
      </c>
      <c r="G503" s="15">
        <v>30011</v>
      </c>
    </row>
    <row r="504" spans="1:7" ht="12.75">
      <c r="A504" s="30" t="str">
        <f>'De la BASE'!A500</f>
        <v>200647</v>
      </c>
      <c r="B504" s="30">
        <f>'De la BASE'!B500</f>
        <v>6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5.536412</v>
      </c>
      <c r="F504" s="9">
        <f>IF('De la BASE'!F500&gt;0,'De la BASE'!F500,'De la BASE'!F500+0.001)</f>
        <v>23.03</v>
      </c>
      <c r="G504" s="15">
        <v>30042</v>
      </c>
    </row>
    <row r="505" spans="1:7" ht="12.75">
      <c r="A505" s="30" t="str">
        <f>'De la BASE'!A501</f>
        <v>200647</v>
      </c>
      <c r="B505" s="30">
        <f>'De la BASE'!B501</f>
        <v>6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3.610625</v>
      </c>
      <c r="F505" s="9">
        <f>IF('De la BASE'!F501&gt;0,'De la BASE'!F501,'De la BASE'!F501+0.001)</f>
        <v>13.25</v>
      </c>
      <c r="G505" s="15">
        <v>30072</v>
      </c>
    </row>
    <row r="506" spans="1:7" ht="12.75">
      <c r="A506" s="30" t="str">
        <f>'De la BASE'!A502</f>
        <v>200647</v>
      </c>
      <c r="B506" s="30">
        <f>'De la BASE'!B502</f>
        <v>6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4.054905</v>
      </c>
      <c r="F506" s="9">
        <f>IF('De la BASE'!F502&gt;0,'De la BASE'!F502,'De la BASE'!F502+0.001)</f>
        <v>17.95</v>
      </c>
      <c r="G506" s="15">
        <v>30103</v>
      </c>
    </row>
    <row r="507" spans="1:7" ht="12.75">
      <c r="A507" s="30" t="str">
        <f>'De la BASE'!A503</f>
        <v>200647</v>
      </c>
      <c r="B507" s="30">
        <f>'De la BASE'!B503</f>
        <v>6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1.64197</v>
      </c>
      <c r="F507" s="9">
        <f>IF('De la BASE'!F503&gt;0,'De la BASE'!F503,'De la BASE'!F503+0.001)</f>
        <v>6.489351</v>
      </c>
      <c r="G507" s="15">
        <v>30133</v>
      </c>
    </row>
    <row r="508" spans="1:7" ht="12.75">
      <c r="A508" s="30" t="str">
        <f>'De la BASE'!A504</f>
        <v>200647</v>
      </c>
      <c r="B508" s="30">
        <f>'De la BASE'!B504</f>
        <v>6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1.256657</v>
      </c>
      <c r="F508" s="9">
        <f>IF('De la BASE'!F504&gt;0,'De la BASE'!F504,'De la BASE'!F504+0.001)</f>
        <v>4.929506999999999</v>
      </c>
      <c r="G508" s="15">
        <v>30164</v>
      </c>
    </row>
    <row r="509" spans="1:7" ht="12.75">
      <c r="A509" s="30" t="str">
        <f>'De la BASE'!A505</f>
        <v>200647</v>
      </c>
      <c r="B509" s="30">
        <f>'De la BASE'!B505</f>
        <v>6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0.984677</v>
      </c>
      <c r="F509" s="9">
        <f>IF('De la BASE'!F505&gt;0,'De la BASE'!F505,'De la BASE'!F505+0.001)</f>
        <v>4.39</v>
      </c>
      <c r="G509" s="15">
        <v>30195</v>
      </c>
    </row>
    <row r="510" spans="1:7" ht="12.75">
      <c r="A510" s="30" t="str">
        <f>'De la BASE'!A506</f>
        <v>200647</v>
      </c>
      <c r="B510" s="30">
        <f>'De la BASE'!B506</f>
        <v>6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3.06965</v>
      </c>
      <c r="F510" s="9">
        <f>IF('De la BASE'!F506&gt;0,'De la BASE'!F506,'De la BASE'!F506+0.001)</f>
        <v>18.25</v>
      </c>
      <c r="G510" s="15">
        <v>30225</v>
      </c>
    </row>
    <row r="511" spans="1:7" ht="12.75">
      <c r="A511" s="30" t="str">
        <f>'De la BASE'!A507</f>
        <v>200647</v>
      </c>
      <c r="B511" s="30">
        <f>'De la BASE'!B507</f>
        <v>6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11.617815</v>
      </c>
      <c r="F511" s="9">
        <f>IF('De la BASE'!F507&gt;0,'De la BASE'!F507,'De la BASE'!F507+0.001)</f>
        <v>64.003599</v>
      </c>
      <c r="G511" s="15">
        <v>30256</v>
      </c>
    </row>
    <row r="512" spans="1:7" ht="12.75">
      <c r="A512" s="30" t="str">
        <f>'De la BASE'!A508</f>
        <v>200647</v>
      </c>
      <c r="B512" s="30">
        <f>'De la BASE'!B508</f>
        <v>6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12.310464</v>
      </c>
      <c r="F512" s="9">
        <f>IF('De la BASE'!F508&gt;0,'De la BASE'!F508,'De la BASE'!F508+0.001)</f>
        <v>93.12</v>
      </c>
      <c r="G512" s="15">
        <v>30286</v>
      </c>
    </row>
    <row r="513" spans="1:7" ht="12.75">
      <c r="A513" s="30" t="str">
        <f>'De la BASE'!A509</f>
        <v>200647</v>
      </c>
      <c r="B513" s="30">
        <f>'De la BASE'!B509</f>
        <v>6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8.085795</v>
      </c>
      <c r="F513" s="9">
        <f>IF('De la BASE'!F509&gt;0,'De la BASE'!F509,'De la BASE'!F509+0.001)</f>
        <v>31.446855</v>
      </c>
      <c r="G513" s="15">
        <v>30317</v>
      </c>
    </row>
    <row r="514" spans="1:7" ht="12.75">
      <c r="A514" s="30" t="str">
        <f>'De la BASE'!A510</f>
        <v>200647</v>
      </c>
      <c r="B514" s="30">
        <f>'De la BASE'!B510</f>
        <v>6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12.94995</v>
      </c>
      <c r="F514" s="9">
        <f>IF('De la BASE'!F510&gt;0,'De la BASE'!F510,'De la BASE'!F510+0.001)</f>
        <v>57.255725</v>
      </c>
      <c r="G514" s="15">
        <v>30348</v>
      </c>
    </row>
    <row r="515" spans="1:7" ht="12.75">
      <c r="A515" s="30" t="str">
        <f>'De la BASE'!A511</f>
        <v>200647</v>
      </c>
      <c r="B515" s="30">
        <f>'De la BASE'!B511</f>
        <v>6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11.902698000000001</v>
      </c>
      <c r="F515" s="9">
        <f>IF('De la BASE'!F511&gt;0,'De la BASE'!F511,'De la BASE'!F511+0.001)</f>
        <v>51.46</v>
      </c>
      <c r="G515" s="15">
        <v>30376</v>
      </c>
    </row>
    <row r="516" spans="1:7" ht="12.75">
      <c r="A516" s="30" t="str">
        <f>'De la BASE'!A512</f>
        <v>200647</v>
      </c>
      <c r="B516" s="30">
        <f>'De la BASE'!B512</f>
        <v>6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21.226615</v>
      </c>
      <c r="F516" s="9">
        <f>IF('De la BASE'!F512&gt;0,'De la BASE'!F512,'De la BASE'!F512+0.001)</f>
        <v>89.15891500000001</v>
      </c>
      <c r="G516" s="15">
        <v>30407</v>
      </c>
    </row>
    <row r="517" spans="1:7" ht="12.75">
      <c r="A517" s="30" t="str">
        <f>'De la BASE'!A513</f>
        <v>200647</v>
      </c>
      <c r="B517" s="30">
        <f>'De la BASE'!B513</f>
        <v>6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20.668264</v>
      </c>
      <c r="F517" s="9">
        <f>IF('De la BASE'!F513&gt;0,'De la BASE'!F513,'De la BASE'!F513+0.001)</f>
        <v>82.64826400000001</v>
      </c>
      <c r="G517" s="15">
        <v>30437</v>
      </c>
    </row>
    <row r="518" spans="1:7" ht="12.75">
      <c r="A518" s="30" t="str">
        <f>'De la BASE'!A514</f>
        <v>200647</v>
      </c>
      <c r="B518" s="30">
        <f>'De la BASE'!B514</f>
        <v>6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7.138212</v>
      </c>
      <c r="F518" s="9">
        <f>IF('De la BASE'!F514&gt;0,'De la BASE'!F514,'De la BASE'!F514+0.001)</f>
        <v>28.36</v>
      </c>
      <c r="G518" s="15">
        <v>30468</v>
      </c>
    </row>
    <row r="519" spans="1:7" ht="12.75">
      <c r="A519" s="30" t="str">
        <f>'De la BASE'!A515</f>
        <v>200647</v>
      </c>
      <c r="B519" s="30">
        <f>'De la BASE'!B515</f>
        <v>6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3.714985</v>
      </c>
      <c r="F519" s="9">
        <f>IF('De la BASE'!F515&gt;0,'De la BASE'!F515,'De la BASE'!F515+0.001)</f>
        <v>15.908409</v>
      </c>
      <c r="G519" s="15">
        <v>30498</v>
      </c>
    </row>
    <row r="520" spans="1:7" ht="12.75">
      <c r="A520" s="30" t="str">
        <f>'De la BASE'!A516</f>
        <v>200647</v>
      </c>
      <c r="B520" s="30">
        <f>'De la BASE'!B516</f>
        <v>6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3.279602</v>
      </c>
      <c r="F520" s="9">
        <f>IF('De la BASE'!F516&gt;0,'De la BASE'!F516,'De la BASE'!F516+0.001)</f>
        <v>14.86</v>
      </c>
      <c r="G520" s="15">
        <v>30529</v>
      </c>
    </row>
    <row r="521" spans="1:7" ht="12.75">
      <c r="A521" s="30" t="str">
        <f>'De la BASE'!A517</f>
        <v>200647</v>
      </c>
      <c r="B521" s="30">
        <f>'De la BASE'!B517</f>
        <v>6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1.62752</v>
      </c>
      <c r="F521" s="9">
        <f>IF('De la BASE'!F517&gt;0,'De la BASE'!F517,'De la BASE'!F517+0.001)</f>
        <v>6.39936</v>
      </c>
      <c r="G521" s="15">
        <v>30560</v>
      </c>
    </row>
    <row r="522" spans="1:7" ht="12.75">
      <c r="A522" s="30" t="str">
        <f>'De la BASE'!A518</f>
        <v>200647</v>
      </c>
      <c r="B522" s="30">
        <f>'De la BASE'!B518</f>
        <v>6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1.315314</v>
      </c>
      <c r="F522" s="9">
        <f>IF('De la BASE'!F518&gt;0,'De la BASE'!F518,'De la BASE'!F518+0.001)</f>
        <v>5.46</v>
      </c>
      <c r="G522" s="15">
        <v>30590</v>
      </c>
    </row>
    <row r="523" spans="1:7" ht="12.75">
      <c r="A523" s="30" t="str">
        <f>'De la BASE'!A519</f>
        <v>200647</v>
      </c>
      <c r="B523" s="30">
        <f>'De la BASE'!B519</f>
        <v>6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5.689971</v>
      </c>
      <c r="F523" s="9">
        <f>IF('De la BASE'!F519&gt;0,'De la BASE'!F519,'De la BASE'!F519+0.001)</f>
        <v>23.31</v>
      </c>
      <c r="G523" s="15">
        <v>30621</v>
      </c>
    </row>
    <row r="524" spans="1:7" ht="12.75">
      <c r="A524" s="30" t="str">
        <f>'De la BASE'!A520</f>
        <v>200647</v>
      </c>
      <c r="B524" s="30">
        <f>'De la BASE'!B520</f>
        <v>6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6.920328</v>
      </c>
      <c r="F524" s="9">
        <f>IF('De la BASE'!F520&gt;0,'De la BASE'!F520,'De la BASE'!F520+0.001)</f>
        <v>35.38</v>
      </c>
      <c r="G524" s="15">
        <v>30651</v>
      </c>
    </row>
    <row r="525" spans="1:7" ht="12.75">
      <c r="A525" s="30" t="str">
        <f>'De la BASE'!A521</f>
        <v>200647</v>
      </c>
      <c r="B525" s="30">
        <f>'De la BASE'!B521</f>
        <v>6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8.638095</v>
      </c>
      <c r="F525" s="9">
        <f>IF('De la BASE'!F521&gt;0,'De la BASE'!F521,'De la BASE'!F521+0.001)</f>
        <v>55.91</v>
      </c>
      <c r="G525" s="15">
        <v>30682</v>
      </c>
    </row>
    <row r="526" spans="1:7" ht="12.75">
      <c r="A526" s="30" t="str">
        <f>'De la BASE'!A522</f>
        <v>200647</v>
      </c>
      <c r="B526" s="30">
        <f>'De la BASE'!B522</f>
        <v>6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10.599705</v>
      </c>
      <c r="F526" s="9">
        <f>IF('De la BASE'!F522&gt;0,'De la BASE'!F522,'De la BASE'!F522+0.001)</f>
        <v>49.045095</v>
      </c>
      <c r="G526" s="15">
        <v>30713</v>
      </c>
    </row>
    <row r="527" spans="1:7" ht="12.75">
      <c r="A527" s="30" t="str">
        <f>'De la BASE'!A523</f>
        <v>200647</v>
      </c>
      <c r="B527" s="30">
        <f>'De la BASE'!B523</f>
        <v>6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13.05882</v>
      </c>
      <c r="F527" s="9">
        <f>IF('De la BASE'!F523&gt;0,'De la BASE'!F523,'De la BASE'!F523+0.001)</f>
        <v>48.6</v>
      </c>
      <c r="G527" s="15">
        <v>30742</v>
      </c>
    </row>
    <row r="528" spans="1:7" ht="12.75">
      <c r="A528" s="30" t="str">
        <f>'De la BASE'!A524</f>
        <v>200647</v>
      </c>
      <c r="B528" s="30">
        <f>'De la BASE'!B524</f>
        <v>6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15.796222</v>
      </c>
      <c r="F528" s="9">
        <f>IF('De la BASE'!F524&gt;0,'De la BASE'!F524,'De la BASE'!F524+0.001)</f>
        <v>85.57</v>
      </c>
      <c r="G528" s="15">
        <v>30773</v>
      </c>
    </row>
    <row r="529" spans="1:7" ht="12.75">
      <c r="A529" s="30" t="str">
        <f>'De la BASE'!A525</f>
        <v>200647</v>
      </c>
      <c r="B529" s="30">
        <f>'De la BASE'!B525</f>
        <v>6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7.571382</v>
      </c>
      <c r="F529" s="9">
        <f>IF('De la BASE'!F525&gt;0,'De la BASE'!F525,'De la BASE'!F525+0.001)</f>
        <v>39.623962</v>
      </c>
      <c r="G529" s="15">
        <v>30803</v>
      </c>
    </row>
    <row r="530" spans="1:7" ht="12.75">
      <c r="A530" s="30" t="str">
        <f>'De la BASE'!A526</f>
        <v>200647</v>
      </c>
      <c r="B530" s="30">
        <f>'De la BASE'!B526</f>
        <v>6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8.335478</v>
      </c>
      <c r="F530" s="9">
        <f>IF('De la BASE'!F526&gt;0,'De la BASE'!F526,'De la BASE'!F526+0.001)</f>
        <v>41.74</v>
      </c>
      <c r="G530" s="15">
        <v>30834</v>
      </c>
    </row>
    <row r="531" spans="1:7" ht="12.75">
      <c r="A531" s="30" t="str">
        <f>'De la BASE'!A527</f>
        <v>200647</v>
      </c>
      <c r="B531" s="30">
        <f>'De la BASE'!B527</f>
        <v>6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4.384614</v>
      </c>
      <c r="F531" s="9">
        <f>IF('De la BASE'!F527&gt;0,'De la BASE'!F527,'De la BASE'!F527+0.001)</f>
        <v>17.42</v>
      </c>
      <c r="G531" s="15">
        <v>30864</v>
      </c>
    </row>
    <row r="532" spans="1:7" ht="12.75">
      <c r="A532" s="30" t="str">
        <f>'De la BASE'!A528</f>
        <v>200647</v>
      </c>
      <c r="B532" s="30">
        <f>'De la BASE'!B528</f>
        <v>6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3.053592</v>
      </c>
      <c r="F532" s="9">
        <f>IF('De la BASE'!F528&gt;0,'De la BASE'!F528,'De la BASE'!F528+0.001)</f>
        <v>12.058793999999999</v>
      </c>
      <c r="G532" s="15">
        <v>30895</v>
      </c>
    </row>
    <row r="533" spans="1:7" ht="12.75">
      <c r="A533" s="30" t="str">
        <f>'De la BASE'!A529</f>
        <v>200647</v>
      </c>
      <c r="B533" s="30">
        <f>'De la BASE'!B529</f>
        <v>6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0.473409</v>
      </c>
      <c r="F533" s="9">
        <f>IF('De la BASE'!F529&gt;0,'De la BASE'!F529,'De la BASE'!F529+0.001)</f>
        <v>2.07</v>
      </c>
      <c r="G533" s="15">
        <v>30926</v>
      </c>
    </row>
    <row r="534" spans="1:7" ht="12.75">
      <c r="A534" s="30" t="str">
        <f>'De la BASE'!A530</f>
        <v>200647</v>
      </c>
      <c r="B534" s="30">
        <f>'De la BASE'!B530</f>
        <v>6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4.609803</v>
      </c>
      <c r="F534" s="9">
        <f>IF('De la BASE'!F530&gt;0,'De la BASE'!F530,'De la BASE'!F530+0.001)</f>
        <v>25.71</v>
      </c>
      <c r="G534" s="15">
        <v>30956</v>
      </c>
    </row>
    <row r="535" spans="1:7" ht="12.75">
      <c r="A535" s="30" t="str">
        <f>'De la BASE'!A531</f>
        <v>200647</v>
      </c>
      <c r="B535" s="30">
        <f>'De la BASE'!B531</f>
        <v>6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16.725581</v>
      </c>
      <c r="F535" s="9">
        <f>IF('De la BASE'!F531&gt;0,'De la BASE'!F531,'De la BASE'!F531+0.001)</f>
        <v>76.97</v>
      </c>
      <c r="G535" s="15">
        <v>30987</v>
      </c>
    </row>
    <row r="536" spans="1:7" ht="12.75">
      <c r="A536" s="30" t="str">
        <f>'De la BASE'!A532</f>
        <v>200647</v>
      </c>
      <c r="B536" s="30">
        <f>'De la BASE'!B532</f>
        <v>6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11.531498</v>
      </c>
      <c r="F536" s="9">
        <f>IF('De la BASE'!F532&gt;0,'De la BASE'!F532,'De la BASE'!F532+0.001)</f>
        <v>57.854214</v>
      </c>
      <c r="G536" s="15">
        <v>31017</v>
      </c>
    </row>
    <row r="537" spans="1:7" ht="12.75">
      <c r="A537" s="30" t="str">
        <f>'De la BASE'!A533</f>
        <v>200647</v>
      </c>
      <c r="B537" s="30">
        <f>'De la BASE'!B533</f>
        <v>6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10.85721</v>
      </c>
      <c r="F537" s="9">
        <f>IF('De la BASE'!F533&gt;0,'De la BASE'!F533,'De la BASE'!F533+0.001)</f>
        <v>43.05</v>
      </c>
      <c r="G537" s="15">
        <v>31048</v>
      </c>
    </row>
    <row r="538" spans="1:7" ht="12.75">
      <c r="A538" s="30" t="str">
        <f>'De la BASE'!A534</f>
        <v>200647</v>
      </c>
      <c r="B538" s="30">
        <f>'De la BASE'!B534</f>
        <v>6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24.261048</v>
      </c>
      <c r="F538" s="9">
        <f>IF('De la BASE'!F534&gt;0,'De la BASE'!F534,'De la BASE'!F534+0.001)</f>
        <v>104.08</v>
      </c>
      <c r="G538" s="15">
        <v>31079</v>
      </c>
    </row>
    <row r="539" spans="1:7" ht="12.75">
      <c r="A539" s="30" t="str">
        <f>'De la BASE'!A535</f>
        <v>200647</v>
      </c>
      <c r="B539" s="30">
        <f>'De la BASE'!B535</f>
        <v>6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9.292775</v>
      </c>
      <c r="F539" s="9">
        <f>IF('De la BASE'!F535&gt;0,'De la BASE'!F535,'De la BASE'!F535+0.001)</f>
        <v>55.155515</v>
      </c>
      <c r="G539" s="15">
        <v>31107</v>
      </c>
    </row>
    <row r="540" spans="1:7" ht="12.75">
      <c r="A540" s="30" t="str">
        <f>'De la BASE'!A536</f>
        <v>200647</v>
      </c>
      <c r="B540" s="30">
        <f>'De la BASE'!B536</f>
        <v>6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19.250512</v>
      </c>
      <c r="F540" s="9">
        <f>IF('De la BASE'!F536&gt;0,'De la BASE'!F536,'De la BASE'!F536+0.001)</f>
        <v>75.087508</v>
      </c>
      <c r="G540" s="15">
        <v>31138</v>
      </c>
    </row>
    <row r="541" spans="1:7" ht="12.75">
      <c r="A541" s="30" t="str">
        <f>'De la BASE'!A537</f>
        <v>200647</v>
      </c>
      <c r="B541" s="30">
        <f>'De la BASE'!B537</f>
        <v>6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13.206884</v>
      </c>
      <c r="F541" s="9">
        <f>IF('De la BASE'!F537&gt;0,'De la BASE'!F537,'De la BASE'!F537+0.001)</f>
        <v>48.675132000000005</v>
      </c>
      <c r="G541" s="15">
        <v>31168</v>
      </c>
    </row>
    <row r="542" spans="1:7" ht="12.75">
      <c r="A542" s="30" t="str">
        <f>'De la BASE'!A538</f>
        <v>200647</v>
      </c>
      <c r="B542" s="30">
        <f>'De la BASE'!B538</f>
        <v>6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11.34705</v>
      </c>
      <c r="F542" s="9">
        <f>IF('De la BASE'!F538&gt;0,'De la BASE'!F538,'De la BASE'!F538+0.001)</f>
        <v>42.904289999999996</v>
      </c>
      <c r="G542" s="15">
        <v>31199</v>
      </c>
    </row>
    <row r="543" spans="1:7" ht="12.75">
      <c r="A543" s="30" t="str">
        <f>'De la BASE'!A539</f>
        <v>200647</v>
      </c>
      <c r="B543" s="30">
        <f>'De la BASE'!B539</f>
        <v>6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3.383625</v>
      </c>
      <c r="F543" s="9">
        <f>IF('De la BASE'!F539&gt;0,'De la BASE'!F539,'De la BASE'!F539+0.001)</f>
        <v>12.891289</v>
      </c>
      <c r="G543" s="15">
        <v>31229</v>
      </c>
    </row>
    <row r="544" spans="1:7" ht="12.75">
      <c r="A544" s="30" t="str">
        <f>'De la BASE'!A540</f>
        <v>200647</v>
      </c>
      <c r="B544" s="30">
        <f>'De la BASE'!B540</f>
        <v>6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1.660866</v>
      </c>
      <c r="F544" s="9">
        <f>IF('De la BASE'!F540&gt;0,'De la BASE'!F540,'De la BASE'!F540+0.001)</f>
        <v>6.46</v>
      </c>
      <c r="G544" s="15">
        <v>31260</v>
      </c>
    </row>
    <row r="545" spans="1:7" ht="12.75">
      <c r="A545" s="30" t="str">
        <f>'De la BASE'!A541</f>
        <v>200647</v>
      </c>
      <c r="B545" s="30">
        <f>'De la BASE'!B541</f>
        <v>6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1.501225</v>
      </c>
      <c r="F545" s="9">
        <f>IF('De la BASE'!F541&gt;0,'De la BASE'!F541,'De la BASE'!F541+0.001)</f>
        <v>5.829417</v>
      </c>
      <c r="G545" s="15">
        <v>31291</v>
      </c>
    </row>
    <row r="546" spans="1:7" ht="12.75">
      <c r="A546" s="30" t="str">
        <f>'De la BASE'!A542</f>
        <v>200647</v>
      </c>
      <c r="B546" s="30">
        <f>'De la BASE'!B542</f>
        <v>6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1.209551</v>
      </c>
      <c r="F546" s="9">
        <f>IF('De la BASE'!F542&gt;0,'De la BASE'!F542,'De la BASE'!F542+0.001)</f>
        <v>4.690469</v>
      </c>
      <c r="G546" s="15">
        <v>31321</v>
      </c>
    </row>
    <row r="547" spans="1:7" ht="12.75">
      <c r="A547" s="30" t="str">
        <f>'De la BASE'!A543</f>
        <v>200647</v>
      </c>
      <c r="B547" s="30">
        <f>'De la BASE'!B543</f>
        <v>6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1.229316</v>
      </c>
      <c r="F547" s="9">
        <f>IF('De la BASE'!F543&gt;0,'De la BASE'!F543,'De la BASE'!F543+0.001)</f>
        <v>7.369263</v>
      </c>
      <c r="G547" s="15">
        <v>31352</v>
      </c>
    </row>
    <row r="548" spans="1:7" ht="12.75">
      <c r="A548" s="30" t="str">
        <f>'De la BASE'!A544</f>
        <v>200647</v>
      </c>
      <c r="B548" s="30">
        <f>'De la BASE'!B544</f>
        <v>6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2.52048</v>
      </c>
      <c r="F548" s="9">
        <f>IF('De la BASE'!F544&gt;0,'De la BASE'!F544,'De la BASE'!F544+0.001)</f>
        <v>14.241423999999999</v>
      </c>
      <c r="G548" s="15">
        <v>31382</v>
      </c>
    </row>
    <row r="549" spans="1:7" ht="12.75">
      <c r="A549" s="30" t="str">
        <f>'De la BASE'!A545</f>
        <v>200647</v>
      </c>
      <c r="B549" s="30">
        <f>'De la BASE'!B545</f>
        <v>6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5.585458</v>
      </c>
      <c r="F549" s="9">
        <f>IF('De la BASE'!F545&gt;0,'De la BASE'!F545,'De la BASE'!F545+0.001)</f>
        <v>36.336366</v>
      </c>
      <c r="G549" s="15">
        <v>31413</v>
      </c>
    </row>
    <row r="550" spans="1:7" ht="12.75">
      <c r="A550" s="30" t="str">
        <f>'De la BASE'!A546</f>
        <v>200647</v>
      </c>
      <c r="B550" s="30">
        <f>'De la BASE'!B546</f>
        <v>6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8.433464</v>
      </c>
      <c r="F550" s="9">
        <f>IF('De la BASE'!F546&gt;0,'De la BASE'!F546,'De la BASE'!F546+0.001)</f>
        <v>43.16</v>
      </c>
      <c r="G550" s="15">
        <v>31444</v>
      </c>
    </row>
    <row r="551" spans="1:7" ht="12.75">
      <c r="A551" s="30" t="str">
        <f>'De la BASE'!A547</f>
        <v>200647</v>
      </c>
      <c r="B551" s="30">
        <f>'De la BASE'!B547</f>
        <v>6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19.559895</v>
      </c>
      <c r="F551" s="9">
        <f>IF('De la BASE'!F547&gt;0,'De la BASE'!F547,'De la BASE'!F547+0.001)</f>
        <v>75.55</v>
      </c>
      <c r="G551" s="15">
        <v>31472</v>
      </c>
    </row>
    <row r="552" spans="1:7" ht="12.75">
      <c r="A552" s="30" t="str">
        <f>'De la BASE'!A548</f>
        <v>200647</v>
      </c>
      <c r="B552" s="30">
        <f>'De la BASE'!B548</f>
        <v>6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9.871812</v>
      </c>
      <c r="F552" s="9">
        <f>IF('De la BASE'!F548&gt;0,'De la BASE'!F548,'De la BASE'!F548+0.001)</f>
        <v>37.136286</v>
      </c>
      <c r="G552" s="15">
        <v>31503</v>
      </c>
    </row>
    <row r="553" spans="1:7" ht="12.75">
      <c r="A553" s="30" t="str">
        <f>'De la BASE'!A549</f>
        <v>200647</v>
      </c>
      <c r="B553" s="30">
        <f>'De la BASE'!B549</f>
        <v>6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12.019671</v>
      </c>
      <c r="F553" s="9">
        <f>IF('De la BASE'!F549&gt;0,'De la BASE'!F549,'De la BASE'!F549+0.001)</f>
        <v>48.33</v>
      </c>
      <c r="G553" s="15">
        <v>31533</v>
      </c>
    </row>
    <row r="554" spans="1:7" ht="12.75">
      <c r="A554" s="30" t="str">
        <f>'De la BASE'!A550</f>
        <v>200647</v>
      </c>
      <c r="B554" s="30">
        <f>'De la BASE'!B550</f>
        <v>6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3.838824</v>
      </c>
      <c r="F554" s="9">
        <f>IF('De la BASE'!F550&gt;0,'De la BASE'!F550,'De la BASE'!F550+0.001)</f>
        <v>15.72</v>
      </c>
      <c r="G554" s="15">
        <v>31564</v>
      </c>
    </row>
    <row r="555" spans="1:7" ht="12.75">
      <c r="A555" s="30" t="str">
        <f>'De la BASE'!A551</f>
        <v>200647</v>
      </c>
      <c r="B555" s="30">
        <f>'De la BASE'!B551</f>
        <v>6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1.520766</v>
      </c>
      <c r="F555" s="9">
        <f>IF('De la BASE'!F551&gt;0,'De la BASE'!F551,'De la BASE'!F551+0.001)</f>
        <v>6.03</v>
      </c>
      <c r="G555" s="15">
        <v>31594</v>
      </c>
    </row>
    <row r="556" spans="1:7" ht="12.75">
      <c r="A556" s="30" t="str">
        <f>'De la BASE'!A552</f>
        <v>200647</v>
      </c>
      <c r="B556" s="30">
        <f>'De la BASE'!B552</f>
        <v>6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2.139852</v>
      </c>
      <c r="F556" s="9">
        <f>IF('De la BASE'!F552&gt;0,'De la BASE'!F552,'De la BASE'!F552+0.001)</f>
        <v>8.580858000000001</v>
      </c>
      <c r="G556" s="15">
        <v>31625</v>
      </c>
    </row>
    <row r="557" spans="1:7" ht="12.75">
      <c r="A557" s="30" t="str">
        <f>'De la BASE'!A553</f>
        <v>200647</v>
      </c>
      <c r="B557" s="30">
        <f>'De la BASE'!B553</f>
        <v>6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1.991126</v>
      </c>
      <c r="F557" s="9">
        <f>IF('De la BASE'!F553&gt;0,'De la BASE'!F553,'De la BASE'!F553+0.001)</f>
        <v>9.769023</v>
      </c>
      <c r="G557" s="15">
        <v>31656</v>
      </c>
    </row>
    <row r="558" spans="1:7" ht="12.75">
      <c r="A558" s="30" t="str">
        <f>'De la BASE'!A554</f>
        <v>200647</v>
      </c>
      <c r="B558" s="30">
        <f>'De la BASE'!B554</f>
        <v>6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2.20984</v>
      </c>
      <c r="F558" s="9">
        <f>IF('De la BASE'!F554&gt;0,'De la BASE'!F554,'De la BASE'!F554+0.001)</f>
        <v>9.2</v>
      </c>
      <c r="G558" s="15">
        <v>31686</v>
      </c>
    </row>
    <row r="559" spans="1:7" ht="12.75">
      <c r="A559" s="30" t="str">
        <f>'De la BASE'!A555</f>
        <v>200647</v>
      </c>
      <c r="B559" s="30">
        <f>'De la BASE'!B555</f>
        <v>6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4.227822</v>
      </c>
      <c r="F559" s="9">
        <f>IF('De la BASE'!F555&gt;0,'De la BASE'!F555,'De la BASE'!F555+0.001)</f>
        <v>15.928406999999998</v>
      </c>
      <c r="G559" s="15">
        <v>31717</v>
      </c>
    </row>
    <row r="560" spans="1:7" ht="12.75">
      <c r="A560" s="30" t="str">
        <f>'De la BASE'!A556</f>
        <v>200647</v>
      </c>
      <c r="B560" s="30">
        <f>'De la BASE'!B556</f>
        <v>6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3.628944</v>
      </c>
      <c r="F560" s="9">
        <f>IF('De la BASE'!F556&gt;0,'De la BASE'!F556,'De la BASE'!F556+0.001)</f>
        <v>19.141914</v>
      </c>
      <c r="G560" s="15">
        <v>31747</v>
      </c>
    </row>
    <row r="561" spans="1:7" ht="12.75">
      <c r="A561" s="30" t="str">
        <f>'De la BASE'!A557</f>
        <v>200647</v>
      </c>
      <c r="B561" s="30">
        <f>'De la BASE'!B557</f>
        <v>6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6.10064</v>
      </c>
      <c r="F561" s="9">
        <f>IF('De la BASE'!F557&gt;0,'De la BASE'!F557,'De la BASE'!F557+0.001)</f>
        <v>29.125824</v>
      </c>
      <c r="G561" s="15">
        <v>31778</v>
      </c>
    </row>
    <row r="562" spans="1:7" ht="12.75">
      <c r="A562" s="30" t="str">
        <f>'De la BASE'!A558</f>
        <v>200647</v>
      </c>
      <c r="B562" s="30">
        <f>'De la BASE'!B558</f>
        <v>6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8.518128</v>
      </c>
      <c r="F562" s="9">
        <f>IF('De la BASE'!F558&gt;0,'De la BASE'!F558,'De la BASE'!F558+0.001)</f>
        <v>41.27</v>
      </c>
      <c r="G562" s="15">
        <v>31809</v>
      </c>
    </row>
    <row r="563" spans="1:7" ht="12.75">
      <c r="A563" s="30" t="str">
        <f>'De la BASE'!A559</f>
        <v>200647</v>
      </c>
      <c r="B563" s="30">
        <f>'De la BASE'!B559</f>
        <v>6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10.717958</v>
      </c>
      <c r="F563" s="9">
        <f>IF('De la BASE'!F559&gt;0,'De la BASE'!F559,'De la BASE'!F559+0.001)</f>
        <v>49.03</v>
      </c>
      <c r="G563" s="15">
        <v>31837</v>
      </c>
    </row>
    <row r="564" spans="1:7" ht="12.75">
      <c r="A564" s="30" t="str">
        <f>'De la BASE'!A560</f>
        <v>200647</v>
      </c>
      <c r="B564" s="30">
        <f>'De la BASE'!B560</f>
        <v>6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11.708256</v>
      </c>
      <c r="F564" s="9">
        <f>IF('De la BASE'!F560&gt;0,'De la BASE'!F560,'De la BASE'!F560+0.001)</f>
        <v>49.78</v>
      </c>
      <c r="G564" s="15">
        <v>31868</v>
      </c>
    </row>
    <row r="565" spans="1:7" ht="12.75">
      <c r="A565" s="30" t="str">
        <f>'De la BASE'!A561</f>
        <v>200647</v>
      </c>
      <c r="B565" s="30">
        <f>'De la BASE'!B561</f>
        <v>6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5.317732</v>
      </c>
      <c r="F565" s="9">
        <f>IF('De la BASE'!F561&gt;0,'De la BASE'!F561,'De la BASE'!F561+0.001)</f>
        <v>21.22</v>
      </c>
      <c r="G565" s="15">
        <v>31898</v>
      </c>
    </row>
    <row r="566" spans="1:7" ht="12.75">
      <c r="A566" s="30" t="str">
        <f>'De la BASE'!A562</f>
        <v>200647</v>
      </c>
      <c r="B566" s="30">
        <f>'De la BASE'!B562</f>
        <v>6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3.03789</v>
      </c>
      <c r="F566" s="9">
        <f>IF('De la BASE'!F562&gt;0,'De la BASE'!F562,'De la BASE'!F562+0.001)</f>
        <v>13.1</v>
      </c>
      <c r="G566" s="15">
        <v>31929</v>
      </c>
    </row>
    <row r="567" spans="1:7" ht="12.75">
      <c r="A567" s="30" t="str">
        <f>'De la BASE'!A563</f>
        <v>200647</v>
      </c>
      <c r="B567" s="30">
        <f>'De la BASE'!B563</f>
        <v>6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3.30633</v>
      </c>
      <c r="F567" s="9">
        <f>IF('De la BASE'!F563&gt;0,'De la BASE'!F563,'De la BASE'!F563+0.001)</f>
        <v>15.30153</v>
      </c>
      <c r="G567" s="15">
        <v>31959</v>
      </c>
    </row>
    <row r="568" spans="1:7" ht="12.75">
      <c r="A568" s="30" t="str">
        <f>'De la BASE'!A564</f>
        <v>200647</v>
      </c>
      <c r="B568" s="30">
        <f>'De la BASE'!B564</f>
        <v>6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2.46492</v>
      </c>
      <c r="F568" s="9">
        <f>IF('De la BASE'!F564&gt;0,'De la BASE'!F564,'De la BASE'!F564+0.001)</f>
        <v>10.018998</v>
      </c>
      <c r="G568" s="15">
        <v>31990</v>
      </c>
    </row>
    <row r="569" spans="1:7" ht="12.75">
      <c r="A569" s="30" t="str">
        <f>'De la BASE'!A565</f>
        <v>200647</v>
      </c>
      <c r="B569" s="30">
        <f>'De la BASE'!B565</f>
        <v>6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2.00872</v>
      </c>
      <c r="F569" s="9">
        <f>IF('De la BASE'!F565&gt;0,'De la BASE'!F565,'De la BASE'!F565+0.001)</f>
        <v>8.440844</v>
      </c>
      <c r="G569" s="15">
        <v>32021</v>
      </c>
    </row>
    <row r="570" spans="1:7" ht="12.75">
      <c r="A570" s="30" t="str">
        <f>'De la BASE'!A566</f>
        <v>200647</v>
      </c>
      <c r="B570" s="30">
        <f>'De la BASE'!B566</f>
        <v>6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14.078853</v>
      </c>
      <c r="F570" s="9">
        <f>IF('De la BASE'!F566&gt;0,'De la BASE'!F566,'De la BASE'!F566+0.001)</f>
        <v>59.124087</v>
      </c>
      <c r="G570" s="15">
        <v>32051</v>
      </c>
    </row>
    <row r="571" spans="1:7" ht="12.75">
      <c r="A571" s="30" t="str">
        <f>'De la BASE'!A567</f>
        <v>200647</v>
      </c>
      <c r="B571" s="30">
        <f>'De la BASE'!B567</f>
        <v>6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8.786144</v>
      </c>
      <c r="F571" s="9">
        <f>IF('De la BASE'!F567&gt;0,'De la BASE'!F567,'De la BASE'!F567+0.001)</f>
        <v>41.675832</v>
      </c>
      <c r="G571" s="15">
        <v>32082</v>
      </c>
    </row>
    <row r="572" spans="1:7" ht="12.75">
      <c r="A572" s="30" t="str">
        <f>'De la BASE'!A568</f>
        <v>200647</v>
      </c>
      <c r="B572" s="30">
        <f>'De la BASE'!B568</f>
        <v>6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26.42254</v>
      </c>
      <c r="F572" s="9">
        <f>IF('De la BASE'!F568&gt;0,'De la BASE'!F568,'De la BASE'!F568+0.001)</f>
        <v>112.13878499999998</v>
      </c>
      <c r="G572" s="15">
        <v>32112</v>
      </c>
    </row>
    <row r="573" spans="1:7" ht="12.75">
      <c r="A573" s="30" t="str">
        <f>'De la BASE'!A569</f>
        <v>200647</v>
      </c>
      <c r="B573" s="30">
        <f>'De la BASE'!B569</f>
        <v>6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15.61545</v>
      </c>
      <c r="F573" s="9">
        <f>IF('De la BASE'!F569&gt;0,'De la BASE'!F569,'De la BASE'!F569+0.001)</f>
        <v>80.70807</v>
      </c>
      <c r="G573" s="15">
        <v>32143</v>
      </c>
    </row>
    <row r="574" spans="1:7" ht="12.75">
      <c r="A574" s="30" t="str">
        <f>'De la BASE'!A570</f>
        <v>200647</v>
      </c>
      <c r="B574" s="30">
        <f>'De la BASE'!B570</f>
        <v>6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17.38932</v>
      </c>
      <c r="F574" s="9">
        <f>IF('De la BASE'!F570&gt;0,'De la BASE'!F570,'De la BASE'!F570+0.001)</f>
        <v>81.64816400000001</v>
      </c>
      <c r="G574" s="15">
        <v>32174</v>
      </c>
    </row>
    <row r="575" spans="1:7" ht="12.75">
      <c r="A575" s="30" t="str">
        <f>'De la BASE'!A571</f>
        <v>200647</v>
      </c>
      <c r="B575" s="30">
        <f>'De la BASE'!B571</f>
        <v>6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11.758428</v>
      </c>
      <c r="F575" s="9">
        <f>IF('De la BASE'!F571&gt;0,'De la BASE'!F571,'De la BASE'!F571+0.001)</f>
        <v>45.530892</v>
      </c>
      <c r="G575" s="15">
        <v>32203</v>
      </c>
    </row>
    <row r="576" spans="1:7" ht="12.75">
      <c r="A576" s="30" t="str">
        <f>'De la BASE'!A572</f>
        <v>200647</v>
      </c>
      <c r="B576" s="30">
        <f>'De la BASE'!B572</f>
        <v>6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21.531588</v>
      </c>
      <c r="F576" s="9">
        <f>IF('De la BASE'!F572&gt;0,'De la BASE'!F572,'De la BASE'!F572+0.001)</f>
        <v>91.78917799999999</v>
      </c>
      <c r="G576" s="15">
        <v>32234</v>
      </c>
    </row>
    <row r="577" spans="1:7" ht="12.75">
      <c r="A577" s="30" t="str">
        <f>'De la BASE'!A573</f>
        <v>200647</v>
      </c>
      <c r="B577" s="30">
        <f>'De la BASE'!B573</f>
        <v>6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17.487934</v>
      </c>
      <c r="F577" s="9">
        <f>IF('De la BASE'!F573&gt;0,'De la BASE'!F573,'De la BASE'!F573+0.001)</f>
        <v>61.97</v>
      </c>
      <c r="G577" s="15">
        <v>32264</v>
      </c>
    </row>
    <row r="578" spans="1:7" ht="12.75">
      <c r="A578" s="30" t="str">
        <f>'De la BASE'!A574</f>
        <v>200647</v>
      </c>
      <c r="B578" s="30">
        <f>'De la BASE'!B574</f>
        <v>6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8.310825</v>
      </c>
      <c r="F578" s="9">
        <f>IF('De la BASE'!F574&gt;0,'De la BASE'!F574,'De la BASE'!F574+0.001)</f>
        <v>32.246775</v>
      </c>
      <c r="G578" s="15">
        <v>32295</v>
      </c>
    </row>
    <row r="579" spans="1:7" ht="12.75">
      <c r="A579" s="30" t="str">
        <f>'De la BASE'!A575</f>
        <v>200647</v>
      </c>
      <c r="B579" s="30">
        <f>'De la BASE'!B575</f>
        <v>6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6.228063</v>
      </c>
      <c r="F579" s="9">
        <f>IF('De la BASE'!F575&gt;0,'De la BASE'!F575,'De la BASE'!F575+0.001)</f>
        <v>22.592259</v>
      </c>
      <c r="G579" s="15">
        <v>32325</v>
      </c>
    </row>
    <row r="580" spans="1:7" ht="12.75">
      <c r="A580" s="30" t="str">
        <f>'De la BASE'!A576</f>
        <v>200647</v>
      </c>
      <c r="B580" s="30">
        <f>'De la BASE'!B576</f>
        <v>6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4.530672</v>
      </c>
      <c r="F580" s="9">
        <f>IF('De la BASE'!F576&gt;0,'De la BASE'!F576,'De la BASE'!F576+0.001)</f>
        <v>17.518248</v>
      </c>
      <c r="G580" s="15">
        <v>32356</v>
      </c>
    </row>
    <row r="581" spans="1:7" ht="12.75">
      <c r="A581" s="30" t="str">
        <f>'De la BASE'!A577</f>
        <v>200647</v>
      </c>
      <c r="B581" s="30">
        <f>'De la BASE'!B577</f>
        <v>6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2.183526</v>
      </c>
      <c r="F581" s="9">
        <f>IF('De la BASE'!F577&gt;0,'De la BASE'!F577,'De la BASE'!F577+0.001)</f>
        <v>8.459154</v>
      </c>
      <c r="G581" s="15">
        <v>32387</v>
      </c>
    </row>
    <row r="582" spans="1:7" ht="12.75">
      <c r="A582" s="30" t="str">
        <f>'De la BASE'!A578</f>
        <v>200647</v>
      </c>
      <c r="B582" s="30">
        <f>'De la BASE'!B578</f>
        <v>6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2.104801</v>
      </c>
      <c r="F582" s="9">
        <f>IF('De la BASE'!F578&gt;0,'De la BASE'!F578,'De la BASE'!F578+0.001)</f>
        <v>8.929107000000002</v>
      </c>
      <c r="G582" s="15">
        <v>32417</v>
      </c>
    </row>
    <row r="583" spans="1:7" ht="12.75">
      <c r="A583" s="30" t="str">
        <f>'De la BASE'!A579</f>
        <v>200647</v>
      </c>
      <c r="B583" s="30">
        <f>'De la BASE'!B579</f>
        <v>6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2.605732</v>
      </c>
      <c r="F583" s="9">
        <f>IF('De la BASE'!F579&gt;0,'De la BASE'!F579,'De la BASE'!F579+0.001)</f>
        <v>11.29</v>
      </c>
      <c r="G583" s="15">
        <v>32448</v>
      </c>
    </row>
    <row r="584" spans="1:7" ht="12.75">
      <c r="A584" s="30" t="str">
        <f>'De la BASE'!A580</f>
        <v>200647</v>
      </c>
      <c r="B584" s="30">
        <f>'De la BASE'!B580</f>
        <v>6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3.137706</v>
      </c>
      <c r="F584" s="9">
        <f>IF('De la BASE'!F580&gt;0,'De la BASE'!F580,'De la BASE'!F580+0.001)</f>
        <v>12.87</v>
      </c>
      <c r="G584" s="15">
        <v>32478</v>
      </c>
    </row>
    <row r="585" spans="1:7" ht="12.75">
      <c r="A585" s="30" t="str">
        <f>'De la BASE'!A581</f>
        <v>200647</v>
      </c>
      <c r="B585" s="30">
        <f>'De la BASE'!B581</f>
        <v>6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2.88956</v>
      </c>
      <c r="F585" s="9">
        <f>IF('De la BASE'!F581&gt;0,'De la BASE'!F581,'De la BASE'!F581+0.001)</f>
        <v>11.6</v>
      </c>
      <c r="G585" s="15">
        <v>32509</v>
      </c>
    </row>
    <row r="586" spans="1:7" ht="12.75">
      <c r="A586" s="30" t="str">
        <f>'De la BASE'!A582</f>
        <v>200647</v>
      </c>
      <c r="B586" s="30">
        <f>'De la BASE'!B582</f>
        <v>6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1.620032</v>
      </c>
      <c r="F586" s="9">
        <f>IF('De la BASE'!F582&gt;0,'De la BASE'!F582,'De la BASE'!F582+0.001)</f>
        <v>10.878912</v>
      </c>
      <c r="G586" s="15">
        <v>32540</v>
      </c>
    </row>
    <row r="587" spans="1:7" ht="12.75">
      <c r="A587" s="30" t="str">
        <f>'De la BASE'!A583</f>
        <v>200647</v>
      </c>
      <c r="B587" s="30">
        <f>'De la BASE'!B583</f>
        <v>6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11.56176</v>
      </c>
      <c r="F587" s="9">
        <f>IF('De la BASE'!F583&gt;0,'De la BASE'!F583,'De la BASE'!F583+0.001)</f>
        <v>49.60496</v>
      </c>
      <c r="G587" s="15">
        <v>32568</v>
      </c>
    </row>
    <row r="588" spans="1:7" ht="12.75">
      <c r="A588" s="30" t="str">
        <f>'De la BASE'!A584</f>
        <v>200647</v>
      </c>
      <c r="B588" s="30">
        <f>'De la BASE'!B584</f>
        <v>6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12.976278</v>
      </c>
      <c r="F588" s="9">
        <f>IF('De la BASE'!F584&gt;0,'De la BASE'!F584,'De la BASE'!F584+0.001)</f>
        <v>61.18</v>
      </c>
      <c r="G588" s="15">
        <v>32599</v>
      </c>
    </row>
    <row r="589" spans="1:7" ht="12.75">
      <c r="A589" s="30" t="str">
        <f>'De la BASE'!A585</f>
        <v>200647</v>
      </c>
      <c r="B589" s="30">
        <f>'De la BASE'!B585</f>
        <v>6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9.017975</v>
      </c>
      <c r="F589" s="9">
        <f>IF('De la BASE'!F585&gt;0,'De la BASE'!F585,'De la BASE'!F585+0.001)</f>
        <v>40.75</v>
      </c>
      <c r="G589" s="15">
        <v>32629</v>
      </c>
    </row>
    <row r="590" spans="1:7" ht="12.75">
      <c r="A590" s="30" t="str">
        <f>'De la BASE'!A586</f>
        <v>200647</v>
      </c>
      <c r="B590" s="30">
        <f>'De la BASE'!B586</f>
        <v>6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6.471828</v>
      </c>
      <c r="F590" s="9">
        <f>IF('De la BASE'!F586&gt;0,'De la BASE'!F586,'De la BASE'!F586+0.001)</f>
        <v>25.96</v>
      </c>
      <c r="G590" s="15">
        <v>32660</v>
      </c>
    </row>
    <row r="591" spans="1:7" ht="12.75">
      <c r="A591" s="30" t="str">
        <f>'De la BASE'!A587</f>
        <v>200647</v>
      </c>
      <c r="B591" s="30">
        <f>'De la BASE'!B587</f>
        <v>6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1.625833</v>
      </c>
      <c r="F591" s="9">
        <f>IF('De la BASE'!F587&gt;0,'De la BASE'!F587,'De la BASE'!F587+0.001)</f>
        <v>6.71</v>
      </c>
      <c r="G591" s="15">
        <v>32690</v>
      </c>
    </row>
    <row r="592" spans="1:7" ht="12.75">
      <c r="A592" s="30" t="str">
        <f>'De la BASE'!A588</f>
        <v>200647</v>
      </c>
      <c r="B592" s="30">
        <f>'De la BASE'!B588</f>
        <v>6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1.279005</v>
      </c>
      <c r="F592" s="9">
        <f>IF('De la BASE'!F588&gt;0,'De la BASE'!F588,'De la BASE'!F588+0.001)</f>
        <v>4.549545</v>
      </c>
      <c r="G592" s="15">
        <v>32721</v>
      </c>
    </row>
    <row r="593" spans="1:7" ht="12.75">
      <c r="A593" s="30" t="str">
        <f>'De la BASE'!A589</f>
        <v>200647</v>
      </c>
      <c r="B593" s="30">
        <f>'De la BASE'!B589</f>
        <v>6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0.695826</v>
      </c>
      <c r="F593" s="9">
        <f>IF('De la BASE'!F589&gt;0,'De la BASE'!F589,'De la BASE'!F589+0.001)</f>
        <v>2.609739</v>
      </c>
      <c r="G593" s="15">
        <v>32752</v>
      </c>
    </row>
    <row r="594" spans="1:7" ht="12.75">
      <c r="A594" s="30" t="str">
        <f>'De la BASE'!A590</f>
        <v>200647</v>
      </c>
      <c r="B594" s="30">
        <f>'De la BASE'!B590</f>
        <v>6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1.558596</v>
      </c>
      <c r="F594" s="9">
        <f>IF('De la BASE'!F590&gt;0,'De la BASE'!F590,'De la BASE'!F590+0.001)</f>
        <v>6.18</v>
      </c>
      <c r="G594" s="15">
        <v>32782</v>
      </c>
    </row>
    <row r="595" spans="1:7" ht="12.75">
      <c r="A595" s="30" t="str">
        <f>'De la BASE'!A591</f>
        <v>200647</v>
      </c>
      <c r="B595" s="30">
        <f>'De la BASE'!B591</f>
        <v>6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8.745525</v>
      </c>
      <c r="F595" s="9">
        <f>IF('De la BASE'!F591&gt;0,'De la BASE'!F591,'De la BASE'!F591+0.001)</f>
        <v>41.35</v>
      </c>
      <c r="G595" s="15">
        <v>32813</v>
      </c>
    </row>
    <row r="596" spans="1:7" ht="12.75">
      <c r="A596" s="30" t="str">
        <f>'De la BASE'!A592</f>
        <v>200647</v>
      </c>
      <c r="B596" s="30">
        <f>'De la BASE'!B592</f>
        <v>6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34.64</v>
      </c>
      <c r="F596" s="9">
        <f>IF('De la BASE'!F592&gt;0,'De la BASE'!F592,'De la BASE'!F592+0.001)</f>
        <v>138.56</v>
      </c>
      <c r="G596" s="15">
        <v>32843</v>
      </c>
    </row>
    <row r="597" spans="1:7" ht="12.75">
      <c r="A597" s="30" t="str">
        <f>'De la BASE'!A593</f>
        <v>200647</v>
      </c>
      <c r="B597" s="30">
        <f>'De la BASE'!B593</f>
        <v>6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9.675204</v>
      </c>
      <c r="F597" s="9">
        <f>IF('De la BASE'!F593&gt;0,'De la BASE'!F593,'De la BASE'!F593+0.001)</f>
        <v>39.623962000000006</v>
      </c>
      <c r="G597" s="15">
        <v>32874</v>
      </c>
    </row>
    <row r="598" spans="1:7" ht="12.75">
      <c r="A598" s="30" t="str">
        <f>'De la BASE'!A594</f>
        <v>200647</v>
      </c>
      <c r="B598" s="30">
        <f>'De la BASE'!B594</f>
        <v>6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10.195984</v>
      </c>
      <c r="F598" s="9">
        <f>IF('De la BASE'!F594&gt;0,'De la BASE'!F594,'De la BASE'!F594+0.001)</f>
        <v>42.075792</v>
      </c>
      <c r="G598" s="15">
        <v>32905</v>
      </c>
    </row>
    <row r="599" spans="1:7" ht="12.75">
      <c r="A599" s="30" t="str">
        <f>'De la BASE'!A595</f>
        <v>200647</v>
      </c>
      <c r="B599" s="30">
        <f>'De la BASE'!B595</f>
        <v>6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5.890476</v>
      </c>
      <c r="F599" s="9">
        <f>IF('De la BASE'!F595&gt;0,'De la BASE'!F595,'De la BASE'!F595+0.001)</f>
        <v>19.858014</v>
      </c>
      <c r="G599" s="15">
        <v>32933</v>
      </c>
    </row>
    <row r="600" spans="1:7" ht="12.75">
      <c r="A600" s="30" t="str">
        <f>'De la BASE'!A596</f>
        <v>200647</v>
      </c>
      <c r="B600" s="30">
        <f>'De la BASE'!B596</f>
        <v>6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10.61412</v>
      </c>
      <c r="F600" s="9">
        <f>IF('De la BASE'!F596&gt;0,'De la BASE'!F596,'De la BASE'!F596+0.001)</f>
        <v>37.4</v>
      </c>
      <c r="G600" s="15">
        <v>32964</v>
      </c>
    </row>
    <row r="601" spans="1:7" ht="12.75">
      <c r="A601" s="30" t="str">
        <f>'De la BASE'!A597</f>
        <v>200647</v>
      </c>
      <c r="B601" s="30">
        <f>'De la BASE'!B597</f>
        <v>6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7.073326</v>
      </c>
      <c r="F601" s="9">
        <f>IF('De la BASE'!F597&gt;0,'De la BASE'!F597,'De la BASE'!F597+0.001)</f>
        <v>28.732872999999998</v>
      </c>
      <c r="G601" s="15">
        <v>32994</v>
      </c>
    </row>
    <row r="602" spans="1:7" ht="12.75">
      <c r="A602" s="30" t="str">
        <f>'De la BASE'!A598</f>
        <v>200647</v>
      </c>
      <c r="B602" s="30">
        <f>'De la BASE'!B598</f>
        <v>6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2.561112</v>
      </c>
      <c r="F602" s="9">
        <f>IF('De la BASE'!F598&gt;0,'De la BASE'!F598,'De la BASE'!F598+0.001)</f>
        <v>10.018998</v>
      </c>
      <c r="G602" s="15">
        <v>33025</v>
      </c>
    </row>
    <row r="603" spans="1:7" ht="12.75">
      <c r="A603" s="30" t="str">
        <f>'De la BASE'!A599</f>
        <v>200647</v>
      </c>
      <c r="B603" s="30">
        <f>'De la BASE'!B599</f>
        <v>6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1.099912</v>
      </c>
      <c r="F603" s="9">
        <f>IF('De la BASE'!F599&gt;0,'De la BASE'!F599,'De la BASE'!F599+0.001)</f>
        <v>4.31</v>
      </c>
      <c r="G603" s="15">
        <v>33055</v>
      </c>
    </row>
    <row r="604" spans="1:7" ht="12.75">
      <c r="A604" s="30" t="str">
        <f>'De la BASE'!A600</f>
        <v>200647</v>
      </c>
      <c r="B604" s="30">
        <f>'De la BASE'!B600</f>
        <v>6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0.998165</v>
      </c>
      <c r="F604" s="9">
        <f>IF('De la BASE'!F600&gt;0,'De la BASE'!F600,'De la BASE'!F600+0.001)</f>
        <v>3.9503950000000003</v>
      </c>
      <c r="G604" s="15">
        <v>33086</v>
      </c>
    </row>
    <row r="605" spans="1:7" ht="12.75">
      <c r="A605" s="30" t="str">
        <f>'De la BASE'!A601</f>
        <v>200647</v>
      </c>
      <c r="B605" s="30">
        <f>'De la BASE'!B601</f>
        <v>6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0.532131</v>
      </c>
      <c r="F605" s="9">
        <f>IF('De la BASE'!F601&gt;0,'De la BASE'!F601,'De la BASE'!F601+0.001)</f>
        <v>2.67</v>
      </c>
      <c r="G605" s="15">
        <v>33117</v>
      </c>
    </row>
    <row r="606" spans="1:7" ht="12.75">
      <c r="A606" s="30" t="str">
        <f>'De la BASE'!A602</f>
        <v>200647</v>
      </c>
      <c r="B606" s="30">
        <f>'De la BASE'!B602</f>
        <v>6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3.181632</v>
      </c>
      <c r="F606" s="9">
        <f>IF('De la BASE'!F602&gt;0,'De la BASE'!F602,'De la BASE'!F602+0.001)</f>
        <v>18.161816</v>
      </c>
      <c r="G606" s="15">
        <v>33147</v>
      </c>
    </row>
    <row r="607" spans="1:7" ht="12.75">
      <c r="A607" s="30" t="str">
        <f>'De la BASE'!A603</f>
        <v>200647</v>
      </c>
      <c r="B607" s="30">
        <f>'De la BASE'!B603</f>
        <v>6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6.382466</v>
      </c>
      <c r="F607" s="9">
        <f>IF('De la BASE'!F603&gt;0,'De la BASE'!F603,'De la BASE'!F603+0.001)</f>
        <v>35.03</v>
      </c>
      <c r="G607" s="15">
        <v>33178</v>
      </c>
    </row>
    <row r="608" spans="1:7" ht="12.75">
      <c r="A608" s="30" t="str">
        <f>'De la BASE'!A604</f>
        <v>200647</v>
      </c>
      <c r="B608" s="30">
        <f>'De la BASE'!B604</f>
        <v>6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10.197252</v>
      </c>
      <c r="F608" s="9">
        <f>IF('De la BASE'!F604&gt;0,'De la BASE'!F604,'De la BASE'!F604+0.001)</f>
        <v>42.115788</v>
      </c>
      <c r="G608" s="15">
        <v>33208</v>
      </c>
    </row>
    <row r="609" spans="1:7" ht="12.75">
      <c r="A609" s="30" t="str">
        <f>'De la BASE'!A605</f>
        <v>200647</v>
      </c>
      <c r="B609" s="30">
        <f>'De la BASE'!B605</f>
        <v>6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17.476816</v>
      </c>
      <c r="F609" s="9">
        <f>IF('De la BASE'!F605&gt;0,'De la BASE'!F605,'De la BASE'!F605+0.001)</f>
        <v>76.72</v>
      </c>
      <c r="G609" s="15">
        <v>33239</v>
      </c>
    </row>
    <row r="610" spans="1:7" ht="12.75">
      <c r="A610" s="30" t="str">
        <f>'De la BASE'!A606</f>
        <v>200647</v>
      </c>
      <c r="B610" s="30">
        <f>'De la BASE'!B606</f>
        <v>6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3.292734</v>
      </c>
      <c r="F610" s="9">
        <f>IF('De la BASE'!F606&gt;0,'De la BASE'!F606,'De la BASE'!F606+0.001)</f>
        <v>17.578242</v>
      </c>
      <c r="G610" s="15">
        <v>33270</v>
      </c>
    </row>
    <row r="611" spans="1:7" ht="12.75">
      <c r="A611" s="30" t="str">
        <f>'De la BASE'!A607</f>
        <v>200647</v>
      </c>
      <c r="B611" s="30">
        <f>'De la BASE'!B607</f>
        <v>6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25.258281</v>
      </c>
      <c r="F611" s="9">
        <f>IF('De la BASE'!F607&gt;0,'De la BASE'!F607,'De la BASE'!F607+0.001)</f>
        <v>113.91860700000001</v>
      </c>
      <c r="G611" s="15">
        <v>33298</v>
      </c>
    </row>
    <row r="612" spans="1:7" ht="12.75">
      <c r="A612" s="30" t="str">
        <f>'De la BASE'!A608</f>
        <v>200647</v>
      </c>
      <c r="B612" s="30">
        <f>'De la BASE'!B608</f>
        <v>6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13.758712</v>
      </c>
      <c r="F612" s="9">
        <f>IF('De la BASE'!F608&gt;0,'De la BASE'!F608,'De la BASE'!F608+0.001)</f>
        <v>59.515951</v>
      </c>
      <c r="G612" s="15">
        <v>33329</v>
      </c>
    </row>
    <row r="613" spans="1:7" ht="12.75">
      <c r="A613" s="30" t="str">
        <f>'De la BASE'!A609</f>
        <v>200647</v>
      </c>
      <c r="B613" s="30">
        <f>'De la BASE'!B609</f>
        <v>6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17.729512</v>
      </c>
      <c r="F613" s="9">
        <f>IF('De la BASE'!F609&gt;0,'De la BASE'!F609,'De la BASE'!F609+0.001)</f>
        <v>65.86</v>
      </c>
      <c r="G613" s="15">
        <v>33359</v>
      </c>
    </row>
    <row r="614" spans="1:7" ht="12.75">
      <c r="A614" s="30" t="str">
        <f>'De la BASE'!A610</f>
        <v>200647</v>
      </c>
      <c r="B614" s="30">
        <f>'De la BASE'!B610</f>
        <v>6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5.068192</v>
      </c>
      <c r="F614" s="9">
        <f>IF('De la BASE'!F610&gt;0,'De la BASE'!F610,'De la BASE'!F610+0.001)</f>
        <v>20.08</v>
      </c>
      <c r="G614" s="15">
        <v>33390</v>
      </c>
    </row>
    <row r="615" spans="1:7" ht="12.75">
      <c r="A615" s="30" t="str">
        <f>'De la BASE'!A611</f>
        <v>200647</v>
      </c>
      <c r="B615" s="30">
        <f>'De la BASE'!B611</f>
        <v>6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2.28384</v>
      </c>
      <c r="F615" s="9">
        <f>IF('De la BASE'!F611&gt;0,'De la BASE'!F611,'De la BASE'!F611+0.001)</f>
        <v>9.15</v>
      </c>
      <c r="G615" s="15">
        <v>33420</v>
      </c>
    </row>
    <row r="616" spans="1:7" ht="12.75">
      <c r="A616" s="30" t="str">
        <f>'De la BASE'!A612</f>
        <v>200647</v>
      </c>
      <c r="B616" s="30">
        <f>'De la BASE'!B612</f>
        <v>6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2.193696</v>
      </c>
      <c r="F616" s="9">
        <f>IF('De la BASE'!F612&gt;0,'De la BASE'!F612,'De la BASE'!F612+0.001)</f>
        <v>8.640863999999999</v>
      </c>
      <c r="G616" s="15">
        <v>33451</v>
      </c>
    </row>
    <row r="617" spans="1:7" ht="12.75">
      <c r="A617" s="30" t="str">
        <f>'De la BASE'!A613</f>
        <v>200647</v>
      </c>
      <c r="B617" s="30">
        <f>'De la BASE'!B613</f>
        <v>6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1.784136</v>
      </c>
      <c r="F617" s="9">
        <f>IF('De la BASE'!F613&gt;0,'De la BASE'!F613,'De la BASE'!F613+0.001)</f>
        <v>9.48</v>
      </c>
      <c r="G617" s="15">
        <v>33482</v>
      </c>
    </row>
    <row r="618" spans="1:7" ht="12.75">
      <c r="A618" s="30" t="str">
        <f>'De la BASE'!A614</f>
        <v>200647</v>
      </c>
      <c r="B618" s="30">
        <f>'De la BASE'!B614</f>
        <v>6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3.787564</v>
      </c>
      <c r="F618" s="9">
        <f>IF('De la BASE'!F614&gt;0,'De la BASE'!F614,'De la BASE'!F614+0.001)</f>
        <v>14.59</v>
      </c>
      <c r="G618" s="15">
        <v>33512</v>
      </c>
    </row>
    <row r="619" spans="1:7" ht="12.75">
      <c r="A619" s="30" t="str">
        <f>'De la BASE'!A615</f>
        <v>200647</v>
      </c>
      <c r="B619" s="30">
        <f>'De la BASE'!B615</f>
        <v>6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6.36363</v>
      </c>
      <c r="F619" s="9">
        <f>IF('De la BASE'!F615&gt;0,'De la BASE'!F615,'De la BASE'!F615+0.001)</f>
        <v>36.26</v>
      </c>
      <c r="G619" s="15">
        <v>33543</v>
      </c>
    </row>
    <row r="620" spans="1:7" ht="12.75">
      <c r="A620" s="30" t="str">
        <f>'De la BASE'!A616</f>
        <v>200647</v>
      </c>
      <c r="B620" s="30">
        <f>'De la BASE'!B616</f>
        <v>6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7.167524</v>
      </c>
      <c r="F620" s="9">
        <f>IF('De la BASE'!F616&gt;0,'De la BASE'!F616,'De la BASE'!F616+0.001)</f>
        <v>28.127187</v>
      </c>
      <c r="G620" s="15">
        <v>33573</v>
      </c>
    </row>
    <row r="621" spans="1:7" ht="12.75">
      <c r="A621" s="30" t="str">
        <f>'De la BASE'!A617</f>
        <v>200647</v>
      </c>
      <c r="B621" s="30">
        <f>'De la BASE'!B617</f>
        <v>6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4.490786</v>
      </c>
      <c r="F621" s="9">
        <f>IF('De la BASE'!F617&gt;0,'De la BASE'!F617,'De la BASE'!F617+0.001)</f>
        <v>18.58</v>
      </c>
      <c r="G621" s="15">
        <v>33604</v>
      </c>
    </row>
    <row r="622" spans="1:7" ht="12.75">
      <c r="A622" s="30" t="str">
        <f>'De la BASE'!A618</f>
        <v>200647</v>
      </c>
      <c r="B622" s="30">
        <f>'De la BASE'!B618</f>
        <v>6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2.74295</v>
      </c>
      <c r="F622" s="9">
        <f>IF('De la BASE'!F618&gt;0,'De la BASE'!F618,'De la BASE'!F618+0.001)</f>
        <v>11.89881</v>
      </c>
      <c r="G622" s="15">
        <v>33635</v>
      </c>
    </row>
    <row r="623" spans="1:7" ht="12.75">
      <c r="A623" s="30" t="str">
        <f>'De la BASE'!A619</f>
        <v>200647</v>
      </c>
      <c r="B623" s="30">
        <f>'De la BASE'!B619</f>
        <v>6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2.72543</v>
      </c>
      <c r="F623" s="9">
        <f>IF('De la BASE'!F619&gt;0,'De la BASE'!F619,'De la BASE'!F619+0.001)</f>
        <v>12.141214</v>
      </c>
      <c r="G623" s="15">
        <v>33664</v>
      </c>
    </row>
    <row r="624" spans="1:7" ht="12.75">
      <c r="A624" s="30" t="str">
        <f>'De la BASE'!A620</f>
        <v>200647</v>
      </c>
      <c r="B624" s="30">
        <f>'De la BASE'!B620</f>
        <v>6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23.292222</v>
      </c>
      <c r="F624" s="9">
        <f>IF('De la BASE'!F620&gt;0,'De la BASE'!F620,'De la BASE'!F620+0.001)</f>
        <v>90.200979</v>
      </c>
      <c r="G624" s="15">
        <v>33695</v>
      </c>
    </row>
    <row r="625" spans="1:7" ht="12.75">
      <c r="A625" s="30" t="str">
        <f>'De la BASE'!A621</f>
        <v>200647</v>
      </c>
      <c r="B625" s="30">
        <f>'De la BASE'!B621</f>
        <v>6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12.680064</v>
      </c>
      <c r="F625" s="9">
        <f>IF('De la BASE'!F621&gt;0,'De la BASE'!F621,'De la BASE'!F621+0.001)</f>
        <v>48.92</v>
      </c>
      <c r="G625" s="15">
        <v>33725</v>
      </c>
    </row>
    <row r="626" spans="1:7" ht="12.75">
      <c r="A626" s="30" t="str">
        <f>'De la BASE'!A622</f>
        <v>200647</v>
      </c>
      <c r="B626" s="30">
        <f>'De la BASE'!B622</f>
        <v>6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8.094328</v>
      </c>
      <c r="F626" s="9">
        <f>IF('De la BASE'!F622&gt;0,'De la BASE'!F622,'De la BASE'!F622+0.001)</f>
        <v>31.176882</v>
      </c>
      <c r="G626" s="15">
        <v>33756</v>
      </c>
    </row>
    <row r="627" spans="1:7" ht="12.75">
      <c r="A627" s="30" t="str">
        <f>'De la BASE'!A623</f>
        <v>200647</v>
      </c>
      <c r="B627" s="30">
        <f>'De la BASE'!B623</f>
        <v>6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3.969087</v>
      </c>
      <c r="F627" s="9">
        <f>IF('De la BASE'!F623&gt;0,'De la BASE'!F623,'De la BASE'!F623+0.001)</f>
        <v>15.87</v>
      </c>
      <c r="G627" s="15">
        <v>33786</v>
      </c>
    </row>
    <row r="628" spans="1:7" ht="12.75">
      <c r="A628" s="30" t="str">
        <f>'De la BASE'!A624</f>
        <v>200647</v>
      </c>
      <c r="B628" s="30">
        <f>'De la BASE'!B624</f>
        <v>6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2.815296</v>
      </c>
      <c r="F628" s="9">
        <f>IF('De la BASE'!F624&gt;0,'De la BASE'!F624,'De la BASE'!F624+0.001)</f>
        <v>13.64</v>
      </c>
      <c r="G628" s="15">
        <v>33817</v>
      </c>
    </row>
    <row r="629" spans="1:7" ht="12.75">
      <c r="A629" s="30" t="str">
        <f>'De la BASE'!A625</f>
        <v>200647</v>
      </c>
      <c r="B629" s="30">
        <f>'De la BASE'!B625</f>
        <v>6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3.103384</v>
      </c>
      <c r="F629" s="9">
        <f>IF('De la BASE'!F625&gt;0,'De la BASE'!F625,'De la BASE'!F625+0.001)</f>
        <v>12.921292000000001</v>
      </c>
      <c r="G629" s="15">
        <v>33848</v>
      </c>
    </row>
    <row r="630" spans="1:7" ht="12.75">
      <c r="A630" s="30" t="str">
        <f>'De la BASE'!A626</f>
        <v>200647</v>
      </c>
      <c r="B630" s="30">
        <f>'De la BASE'!B626</f>
        <v>6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4.92919</v>
      </c>
      <c r="F630" s="9">
        <f>IF('De la BASE'!F626&gt;0,'De la BASE'!F626,'De la BASE'!F626+0.001)</f>
        <v>23.447655</v>
      </c>
      <c r="G630" s="15">
        <v>33878</v>
      </c>
    </row>
    <row r="631" spans="1:7" ht="12.75">
      <c r="A631" s="30" t="str">
        <f>'De la BASE'!A627</f>
        <v>200647</v>
      </c>
      <c r="B631" s="30">
        <f>'De la BASE'!B627</f>
        <v>6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6.168085</v>
      </c>
      <c r="F631" s="9">
        <f>IF('De la BASE'!F627&gt;0,'De la BASE'!F627,'De la BASE'!F627+0.001)</f>
        <v>30.31</v>
      </c>
      <c r="G631" s="15">
        <v>33909</v>
      </c>
    </row>
    <row r="632" spans="1:7" ht="12.75">
      <c r="A632" s="30" t="str">
        <f>'De la BASE'!A628</f>
        <v>200647</v>
      </c>
      <c r="B632" s="30">
        <f>'De la BASE'!B628</f>
        <v>6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12.355984</v>
      </c>
      <c r="F632" s="9">
        <f>IF('De la BASE'!F628&gt;0,'De la BASE'!F628,'De la BASE'!F628+0.001)</f>
        <v>69.26</v>
      </c>
      <c r="G632" s="15">
        <v>33939</v>
      </c>
    </row>
    <row r="633" spans="1:7" ht="12.75">
      <c r="A633" s="30" t="str">
        <f>'De la BASE'!A629</f>
        <v>200647</v>
      </c>
      <c r="B633" s="30">
        <f>'De la BASE'!B629</f>
        <v>6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7.58862</v>
      </c>
      <c r="F633" s="9">
        <f>IF('De la BASE'!F629&gt;0,'De la BASE'!F629,'De la BASE'!F629+0.001)</f>
        <v>29.89701</v>
      </c>
      <c r="G633" s="15">
        <v>33970</v>
      </c>
    </row>
    <row r="634" spans="1:7" ht="12.75">
      <c r="A634" s="30" t="str">
        <f>'De la BASE'!A630</f>
        <v>200647</v>
      </c>
      <c r="B634" s="30">
        <f>'De la BASE'!B630</f>
        <v>6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3.314664</v>
      </c>
      <c r="F634" s="9">
        <f>IF('De la BASE'!F630&gt;0,'De la BASE'!F630,'De la BASE'!F630+0.001)</f>
        <v>13.681367999999999</v>
      </c>
      <c r="G634" s="15">
        <v>34001</v>
      </c>
    </row>
    <row r="635" spans="1:7" ht="12.75">
      <c r="A635" s="30" t="str">
        <f>'De la BASE'!A631</f>
        <v>200647</v>
      </c>
      <c r="B635" s="30">
        <f>'De la BASE'!B631</f>
        <v>6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12.287054</v>
      </c>
      <c r="F635" s="9">
        <f>IF('De la BASE'!F631&gt;0,'De la BASE'!F631,'De la BASE'!F631+0.001)</f>
        <v>46.79</v>
      </c>
      <c r="G635" s="15">
        <v>34029</v>
      </c>
    </row>
    <row r="636" spans="1:7" ht="12.75">
      <c r="A636" s="30" t="str">
        <f>'De la BASE'!A632</f>
        <v>200647</v>
      </c>
      <c r="B636" s="30">
        <f>'De la BASE'!B632</f>
        <v>6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7.814664</v>
      </c>
      <c r="F636" s="9">
        <f>IF('De la BASE'!F632&gt;0,'De la BASE'!F632,'De la BASE'!F632+0.001)</f>
        <v>31.46</v>
      </c>
      <c r="G636" s="15">
        <v>34060</v>
      </c>
    </row>
    <row r="637" spans="1:7" ht="12.75">
      <c r="A637" s="30" t="str">
        <f>'De la BASE'!A633</f>
        <v>200647</v>
      </c>
      <c r="B637" s="30">
        <f>'De la BASE'!B633</f>
        <v>6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17.899596</v>
      </c>
      <c r="F637" s="9">
        <f>IF('De la BASE'!F633&gt;0,'De la BASE'!F633,'De la BASE'!F633+0.001)</f>
        <v>69.54</v>
      </c>
      <c r="G637" s="15">
        <v>34090</v>
      </c>
    </row>
    <row r="638" spans="1:7" ht="12.75">
      <c r="A638" s="30" t="str">
        <f>'De la BASE'!A634</f>
        <v>200647</v>
      </c>
      <c r="B638" s="30">
        <f>'De la BASE'!B634</f>
        <v>6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7.540953</v>
      </c>
      <c r="F638" s="9">
        <f>IF('De la BASE'!F634&gt;0,'De la BASE'!F634,'De la BASE'!F634+0.001)</f>
        <v>35.79</v>
      </c>
      <c r="G638" s="15">
        <v>34121</v>
      </c>
    </row>
    <row r="639" spans="1:7" ht="12.75">
      <c r="A639" s="30" t="str">
        <f>'De la BASE'!A635</f>
        <v>200647</v>
      </c>
      <c r="B639" s="30">
        <f>'De la BASE'!B635</f>
        <v>6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2.18707</v>
      </c>
      <c r="F639" s="9">
        <f>IF('De la BASE'!F635&gt;0,'De la BASE'!F635,'De la BASE'!F635+0.001)</f>
        <v>8.509148999999999</v>
      </c>
      <c r="G639" s="15">
        <v>34151</v>
      </c>
    </row>
    <row r="640" spans="1:7" ht="12.75">
      <c r="A640" s="30" t="str">
        <f>'De la BASE'!A636</f>
        <v>200647</v>
      </c>
      <c r="B640" s="30">
        <f>'De la BASE'!B636</f>
        <v>6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1.8226</v>
      </c>
      <c r="F640" s="9">
        <f>IF('De la BASE'!F636&gt;0,'De la BASE'!F636,'De la BASE'!F636+0.001)</f>
        <v>7.010700999999999</v>
      </c>
      <c r="G640" s="15">
        <v>34182</v>
      </c>
    </row>
    <row r="641" spans="1:7" ht="12.75">
      <c r="A641" s="30" t="str">
        <f>'De la BASE'!A637</f>
        <v>200647</v>
      </c>
      <c r="B641" s="30">
        <f>'De la BASE'!B637</f>
        <v>6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1.456012</v>
      </c>
      <c r="F641" s="9">
        <f>IF('De la BASE'!F637&gt;0,'De la BASE'!F637,'De la BASE'!F637+0.001)</f>
        <v>6.94</v>
      </c>
      <c r="G641" s="15">
        <v>34213</v>
      </c>
    </row>
    <row r="642" spans="1:7" ht="12.75">
      <c r="A642" s="30" t="str">
        <f>'De la BASE'!A638</f>
        <v>200647</v>
      </c>
      <c r="B642" s="30">
        <f>'De la BASE'!B638</f>
        <v>6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14.853592</v>
      </c>
      <c r="F642" s="9">
        <f>IF('De la BASE'!F638&gt;0,'De la BASE'!F638,'De la BASE'!F638+0.001)</f>
        <v>75.17</v>
      </c>
      <c r="G642" s="15">
        <v>34243</v>
      </c>
    </row>
    <row r="643" spans="1:7" ht="12.75">
      <c r="A643" s="30" t="str">
        <f>'De la BASE'!A639</f>
        <v>200647</v>
      </c>
      <c r="B643" s="30">
        <f>'De la BASE'!B639</f>
        <v>6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7.05564</v>
      </c>
      <c r="F643" s="9">
        <f>IF('De la BASE'!F639&gt;0,'De la BASE'!F639,'De la BASE'!F639+0.001)</f>
        <v>33.84</v>
      </c>
      <c r="G643" s="15">
        <v>34274</v>
      </c>
    </row>
    <row r="644" spans="1:7" ht="12.75">
      <c r="A644" s="30" t="str">
        <f>'De la BASE'!A640</f>
        <v>200647</v>
      </c>
      <c r="B644" s="30">
        <f>'De la BASE'!B640</f>
        <v>6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6.58619</v>
      </c>
      <c r="F644" s="9">
        <f>IF('De la BASE'!F640&gt;0,'De la BASE'!F640,'De la BASE'!F640+0.001)</f>
        <v>37.69623</v>
      </c>
      <c r="G644" s="15">
        <v>34304</v>
      </c>
    </row>
    <row r="645" spans="1:7" ht="12.75">
      <c r="A645" s="30" t="str">
        <f>'De la BASE'!A641</f>
        <v>200647</v>
      </c>
      <c r="B645" s="30">
        <f>'De la BASE'!B641</f>
        <v>6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19.07802</v>
      </c>
      <c r="F645" s="9">
        <f>IF('De la BASE'!F641&gt;0,'De la BASE'!F641,'De la BASE'!F641+0.001)</f>
        <v>72.54</v>
      </c>
      <c r="G645" s="15">
        <v>34335</v>
      </c>
    </row>
    <row r="646" spans="1:7" ht="12.75">
      <c r="A646" s="30" t="str">
        <f>'De la BASE'!A642</f>
        <v>200647</v>
      </c>
      <c r="B646" s="30">
        <f>'De la BASE'!B642</f>
        <v>6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10.72275</v>
      </c>
      <c r="F646" s="9">
        <f>IF('De la BASE'!F642&gt;0,'De la BASE'!F642,'De la BASE'!F642+0.001)</f>
        <v>36.25</v>
      </c>
      <c r="G646" s="15">
        <v>34366</v>
      </c>
    </row>
    <row r="647" spans="1:7" ht="12.75">
      <c r="A647" s="30" t="str">
        <f>'De la BASE'!A643</f>
        <v>200647</v>
      </c>
      <c r="B647" s="30">
        <f>'De la BASE'!B643</f>
        <v>6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7.382064</v>
      </c>
      <c r="F647" s="9">
        <f>IF('De la BASE'!F643&gt;0,'De la BASE'!F643,'De la BASE'!F643+0.001)</f>
        <v>40.834083</v>
      </c>
      <c r="G647" s="15">
        <v>34394</v>
      </c>
    </row>
    <row r="648" spans="1:7" ht="12.75">
      <c r="A648" s="30" t="str">
        <f>'De la BASE'!A644</f>
        <v>200647</v>
      </c>
      <c r="B648" s="30">
        <f>'De la BASE'!B644</f>
        <v>6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4.5034</v>
      </c>
      <c r="F648" s="9">
        <f>IF('De la BASE'!F644&gt;0,'De la BASE'!F644,'De la BASE'!F644+0.001)</f>
        <v>22.252225000000003</v>
      </c>
      <c r="G648" s="15">
        <v>34425</v>
      </c>
    </row>
    <row r="649" spans="1:7" ht="12.75">
      <c r="A649" s="30" t="str">
        <f>'De la BASE'!A645</f>
        <v>200647</v>
      </c>
      <c r="B649" s="30">
        <f>'De la BASE'!B645</f>
        <v>6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9.853472</v>
      </c>
      <c r="F649" s="9">
        <f>IF('De la BASE'!F645&gt;0,'De la BASE'!F645,'De la BASE'!F645+0.001)</f>
        <v>40.115988</v>
      </c>
      <c r="G649" s="15">
        <v>34455</v>
      </c>
    </row>
    <row r="650" spans="1:7" ht="12.75">
      <c r="A650" s="30" t="str">
        <f>'De la BASE'!A646</f>
        <v>200647</v>
      </c>
      <c r="B650" s="30">
        <f>'De la BASE'!B646</f>
        <v>6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3.97152</v>
      </c>
      <c r="F650" s="9">
        <f>IF('De la BASE'!F646&gt;0,'De la BASE'!F646,'De la BASE'!F646+0.001)</f>
        <v>16.8</v>
      </c>
      <c r="G650" s="15">
        <v>34486</v>
      </c>
    </row>
    <row r="651" spans="1:7" ht="12.75">
      <c r="A651" s="30" t="str">
        <f>'De la BASE'!A647</f>
        <v>200647</v>
      </c>
      <c r="B651" s="30">
        <f>'De la BASE'!B647</f>
        <v>6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1.41547</v>
      </c>
      <c r="F651" s="9">
        <f>IF('De la BASE'!F647&gt;0,'De la BASE'!F647,'De la BASE'!F647+0.001)</f>
        <v>5.54</v>
      </c>
      <c r="G651" s="15">
        <v>34516</v>
      </c>
    </row>
    <row r="652" spans="1:7" ht="12.75">
      <c r="A652" s="30" t="str">
        <f>'De la BASE'!A648</f>
        <v>200647</v>
      </c>
      <c r="B652" s="30">
        <f>'De la BASE'!B648</f>
        <v>6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1.374384</v>
      </c>
      <c r="F652" s="9">
        <f>IF('De la BASE'!F648&gt;0,'De la BASE'!F648,'De la BASE'!F648+0.001)</f>
        <v>5.48</v>
      </c>
      <c r="G652" s="15">
        <v>34547</v>
      </c>
    </row>
    <row r="653" spans="1:7" ht="12.75">
      <c r="A653" s="30" t="str">
        <f>'De la BASE'!A649</f>
        <v>200647</v>
      </c>
      <c r="B653" s="30">
        <f>'De la BASE'!B649</f>
        <v>6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1.01556</v>
      </c>
      <c r="F653" s="9">
        <f>IF('De la BASE'!F649&gt;0,'De la BASE'!F649,'De la BASE'!F649+0.001)</f>
        <v>6.19876</v>
      </c>
      <c r="G653" s="15">
        <v>34578</v>
      </c>
    </row>
    <row r="654" spans="1:7" ht="12.75">
      <c r="A654" s="30" t="str">
        <f>'De la BASE'!A650</f>
        <v>200647</v>
      </c>
      <c r="B654" s="30">
        <f>'De la BASE'!B650</f>
        <v>6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1.76325</v>
      </c>
      <c r="F654" s="9">
        <f>IF('De la BASE'!F650&gt;0,'De la BASE'!F650,'De la BASE'!F650+0.001)</f>
        <v>7.50075</v>
      </c>
      <c r="G654" s="15">
        <v>34608</v>
      </c>
    </row>
    <row r="655" spans="1:7" ht="12.75">
      <c r="A655" s="30" t="str">
        <f>'De la BASE'!A651</f>
        <v>200647</v>
      </c>
      <c r="B655" s="30">
        <f>'De la BASE'!B651</f>
        <v>6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4.656465</v>
      </c>
      <c r="F655" s="9">
        <f>IF('De la BASE'!F651&gt;0,'De la BASE'!F651,'De la BASE'!F651+0.001)</f>
        <v>20.45</v>
      </c>
      <c r="G655" s="15">
        <v>34639</v>
      </c>
    </row>
    <row r="656" spans="1:7" ht="12.75">
      <c r="A656" s="30" t="str">
        <f>'De la BASE'!A652</f>
        <v>200647</v>
      </c>
      <c r="B656" s="30">
        <f>'De la BASE'!B652</f>
        <v>6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2.605631</v>
      </c>
      <c r="F656" s="9">
        <f>IF('De la BASE'!F652&gt;0,'De la BASE'!F652,'De la BASE'!F652+0.001)</f>
        <v>14.83</v>
      </c>
      <c r="G656" s="15">
        <v>34669</v>
      </c>
    </row>
    <row r="657" spans="1:7" ht="12.75">
      <c r="A657" s="30" t="str">
        <f>'De la BASE'!A653</f>
        <v>200647</v>
      </c>
      <c r="B657" s="30">
        <f>'De la BASE'!B653</f>
        <v>6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12.87062</v>
      </c>
      <c r="F657" s="9">
        <f>IF('De la BASE'!F653&gt;0,'De la BASE'!F653,'De la BASE'!F653+0.001)</f>
        <v>61.69382999999999</v>
      </c>
      <c r="G657" s="15">
        <v>34700</v>
      </c>
    </row>
    <row r="658" spans="1:7" ht="12.75">
      <c r="A658" s="30" t="str">
        <f>'De la BASE'!A654</f>
        <v>200647</v>
      </c>
      <c r="B658" s="30">
        <f>'De la BASE'!B654</f>
        <v>6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7.653638</v>
      </c>
      <c r="F658" s="9">
        <f>IF('De la BASE'!F654&gt;0,'De la BASE'!F654,'De la BASE'!F654+0.001)</f>
        <v>38.926107</v>
      </c>
      <c r="G658" s="15">
        <v>34731</v>
      </c>
    </row>
    <row r="659" spans="1:7" ht="12.75">
      <c r="A659" s="30" t="str">
        <f>'De la BASE'!A655</f>
        <v>200647</v>
      </c>
      <c r="B659" s="30">
        <f>'De la BASE'!B655</f>
        <v>6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12.59469</v>
      </c>
      <c r="F659" s="9">
        <f>IF('De la BASE'!F655&gt;0,'De la BASE'!F655,'De la BASE'!F655+0.001)</f>
        <v>59.13</v>
      </c>
      <c r="G659" s="15">
        <v>34759</v>
      </c>
    </row>
    <row r="660" spans="1:7" ht="12.75">
      <c r="A660" s="30" t="str">
        <f>'De la BASE'!A656</f>
        <v>200647</v>
      </c>
      <c r="B660" s="30">
        <f>'De la BASE'!B656</f>
        <v>6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3.953994</v>
      </c>
      <c r="F660" s="9">
        <f>IF('De la BASE'!F656&gt;0,'De la BASE'!F656,'De la BASE'!F656+0.001)</f>
        <v>15.291529</v>
      </c>
      <c r="G660" s="15">
        <v>34790</v>
      </c>
    </row>
    <row r="661" spans="1:7" ht="12.75">
      <c r="A661" s="30" t="str">
        <f>'De la BASE'!A657</f>
        <v>200647</v>
      </c>
      <c r="B661" s="30">
        <f>'De la BASE'!B657</f>
        <v>6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2.982272</v>
      </c>
      <c r="F661" s="9">
        <f>IF('De la BASE'!F657&gt;0,'De la BASE'!F657,'De la BASE'!F657+0.001)</f>
        <v>14.72</v>
      </c>
      <c r="G661" s="15">
        <v>34820</v>
      </c>
    </row>
    <row r="662" spans="1:7" ht="12.75">
      <c r="A662" s="30" t="str">
        <f>'De la BASE'!A658</f>
        <v>200647</v>
      </c>
      <c r="B662" s="30">
        <f>'De la BASE'!B658</f>
        <v>6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1.43424</v>
      </c>
      <c r="F662" s="9">
        <f>IF('De la BASE'!F658&gt;0,'De la BASE'!F658,'De la BASE'!F658+0.001)</f>
        <v>6.639336</v>
      </c>
      <c r="G662" s="15">
        <v>34851</v>
      </c>
    </row>
    <row r="663" spans="1:7" ht="12.75">
      <c r="A663" s="30" t="str">
        <f>'De la BASE'!A659</f>
        <v>200647</v>
      </c>
      <c r="B663" s="30">
        <f>'De la BASE'!B659</f>
        <v>6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1.69051</v>
      </c>
      <c r="F663" s="9">
        <f>IF('De la BASE'!F659&gt;0,'De la BASE'!F659,'De la BASE'!F659+0.001)</f>
        <v>7.10071</v>
      </c>
      <c r="G663" s="15">
        <v>34881</v>
      </c>
    </row>
    <row r="664" spans="1:7" ht="12.75">
      <c r="A664" s="30" t="str">
        <f>'De la BASE'!A660</f>
        <v>200647</v>
      </c>
      <c r="B664" s="30">
        <f>'De la BASE'!B660</f>
        <v>6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1.37885</v>
      </c>
      <c r="F664" s="9">
        <f>IF('De la BASE'!F660&gt;0,'De la BASE'!F660,'De la BASE'!F660+0.001)</f>
        <v>5.450545</v>
      </c>
      <c r="G664" s="15">
        <v>34912</v>
      </c>
    </row>
    <row r="665" spans="1:7" ht="12.75">
      <c r="A665" s="30" t="str">
        <f>'De la BASE'!A661</f>
        <v>200647</v>
      </c>
      <c r="B665" s="30">
        <f>'De la BASE'!B661</f>
        <v>6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0.857642</v>
      </c>
      <c r="F665" s="9">
        <f>IF('De la BASE'!F661&gt;0,'De la BASE'!F661,'De la BASE'!F661+0.001)</f>
        <v>5.709429</v>
      </c>
      <c r="G665" s="15">
        <v>34943</v>
      </c>
    </row>
    <row r="666" spans="1:7" ht="12.75">
      <c r="A666" s="30" t="str">
        <f>'De la BASE'!A662</f>
        <v>200647</v>
      </c>
      <c r="B666" s="30">
        <f>'De la BASE'!B662</f>
        <v>6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1.152376</v>
      </c>
      <c r="F666" s="9">
        <f>IF('De la BASE'!F662&gt;0,'De la BASE'!F662,'De la BASE'!F662+0.001)</f>
        <v>5.09</v>
      </c>
      <c r="G666" s="15">
        <v>34973</v>
      </c>
    </row>
    <row r="667" spans="1:7" ht="12.75">
      <c r="A667" s="30" t="str">
        <f>'De la BASE'!A663</f>
        <v>200647</v>
      </c>
      <c r="B667" s="30">
        <f>'De la BASE'!B663</f>
        <v>6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6.89494</v>
      </c>
      <c r="F667" s="9">
        <f>IF('De la BASE'!F663&gt;0,'De la BASE'!F663,'De la BASE'!F663+0.001)</f>
        <v>29.9</v>
      </c>
      <c r="G667" s="15">
        <v>35004</v>
      </c>
    </row>
    <row r="668" spans="1:7" ht="12.75">
      <c r="A668" s="30" t="str">
        <f>'De la BASE'!A664</f>
        <v>200647</v>
      </c>
      <c r="B668" s="30">
        <f>'De la BASE'!B664</f>
        <v>6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15.625699</v>
      </c>
      <c r="F668" s="9">
        <f>IF('De la BASE'!F664&gt;0,'De la BASE'!F664,'De la BASE'!F664+0.001)</f>
        <v>77.47</v>
      </c>
      <c r="G668" s="15">
        <v>35034</v>
      </c>
    </row>
    <row r="669" spans="1:7" ht="12.75">
      <c r="A669" s="30" t="str">
        <f>'De la BASE'!A665</f>
        <v>200647</v>
      </c>
      <c r="B669" s="30">
        <f>'De la BASE'!B665</f>
        <v>6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34.524858</v>
      </c>
      <c r="F669" s="9">
        <f>IF('De la BASE'!F665&gt;0,'De la BASE'!F665,'De la BASE'!F665+0.001)</f>
        <v>138.22382100000002</v>
      </c>
      <c r="G669" s="15">
        <v>35065</v>
      </c>
    </row>
    <row r="670" spans="1:7" ht="12.75">
      <c r="A670" s="30" t="str">
        <f>'De la BASE'!A666</f>
        <v>200647</v>
      </c>
      <c r="B670" s="30">
        <f>'De la BASE'!B666</f>
        <v>6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18.667022</v>
      </c>
      <c r="F670" s="9">
        <f>IF('De la BASE'!F666&gt;0,'De la BASE'!F666,'De la BASE'!F666+0.001)</f>
        <v>62.62</v>
      </c>
      <c r="G670" s="15">
        <v>35096</v>
      </c>
    </row>
    <row r="671" spans="1:7" ht="12.75">
      <c r="A671" s="30" t="str">
        <f>'De la BASE'!A667</f>
        <v>200647</v>
      </c>
      <c r="B671" s="30">
        <f>'De la BASE'!B667</f>
        <v>6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22.096044</v>
      </c>
      <c r="F671" s="9">
        <f>IF('De la BASE'!F667&gt;0,'De la BASE'!F667,'De la BASE'!F667+0.001)</f>
        <v>75.07249200000001</v>
      </c>
      <c r="G671" s="15">
        <v>35125</v>
      </c>
    </row>
    <row r="672" spans="1:7" ht="12.75">
      <c r="A672" s="30" t="str">
        <f>'De la BASE'!A668</f>
        <v>200647</v>
      </c>
      <c r="B672" s="30">
        <f>'De la BASE'!B668</f>
        <v>6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15.981504</v>
      </c>
      <c r="F672" s="9">
        <f>IF('De la BASE'!F668&gt;0,'De la BASE'!F668,'De la BASE'!F668+0.001)</f>
        <v>78.96</v>
      </c>
      <c r="G672" s="15">
        <v>35156</v>
      </c>
    </row>
    <row r="673" spans="1:7" ht="12.75">
      <c r="A673" s="30" t="str">
        <f>'De la BASE'!A669</f>
        <v>200647</v>
      </c>
      <c r="B673" s="30">
        <f>'De la BASE'!B669</f>
        <v>6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9.594596</v>
      </c>
      <c r="F673" s="9">
        <f>IF('De la BASE'!F669&gt;0,'De la BASE'!F669,'De la BASE'!F669+0.001)</f>
        <v>44.444444</v>
      </c>
      <c r="G673" s="15">
        <v>35186</v>
      </c>
    </row>
    <row r="674" spans="1:7" ht="12.75">
      <c r="A674" s="30" t="str">
        <f>'De la BASE'!A670</f>
        <v>200647</v>
      </c>
      <c r="B674" s="30">
        <f>'De la BASE'!B670</f>
        <v>6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3.69018</v>
      </c>
      <c r="F674" s="9">
        <f>IF('De la BASE'!F670&gt;0,'De la BASE'!F670,'De la BASE'!F670+0.001)</f>
        <v>15.77</v>
      </c>
      <c r="G674" s="15">
        <v>35217</v>
      </c>
    </row>
    <row r="675" spans="1:7" ht="12.75">
      <c r="A675" s="30" t="str">
        <f>'De la BASE'!A671</f>
        <v>200647</v>
      </c>
      <c r="B675" s="30">
        <f>'De la BASE'!B671</f>
        <v>6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2.972475</v>
      </c>
      <c r="F675" s="9">
        <f>IF('De la BASE'!F671&gt;0,'De la BASE'!F671,'De la BASE'!F671+0.001)</f>
        <v>12.008799</v>
      </c>
      <c r="G675" s="15">
        <v>35247</v>
      </c>
    </row>
    <row r="676" spans="1:7" ht="12.75">
      <c r="A676" s="30" t="str">
        <f>'De la BASE'!A672</f>
        <v>200647</v>
      </c>
      <c r="B676" s="30">
        <f>'De la BASE'!B672</f>
        <v>6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2.27908</v>
      </c>
      <c r="F676" s="9">
        <f>IF('De la BASE'!F672&gt;0,'De la BASE'!F672,'De la BASE'!F672+0.001)</f>
        <v>9.08</v>
      </c>
      <c r="G676" s="15">
        <v>35278</v>
      </c>
    </row>
    <row r="677" spans="1:7" ht="12.75">
      <c r="A677" s="30" t="str">
        <f>'De la BASE'!A673</f>
        <v>200647</v>
      </c>
      <c r="B677" s="30">
        <f>'De la BASE'!B673</f>
        <v>6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1.928004</v>
      </c>
      <c r="F677" s="9">
        <f>IF('De la BASE'!F673&gt;0,'De la BASE'!F673,'De la BASE'!F673+0.001)</f>
        <v>8.839116</v>
      </c>
      <c r="G677" s="15">
        <v>35309</v>
      </c>
    </row>
    <row r="678" spans="1:7" ht="12.75">
      <c r="A678" s="30" t="str">
        <f>'De la BASE'!A674</f>
        <v>200647</v>
      </c>
      <c r="B678" s="30">
        <f>'De la BASE'!B674</f>
        <v>6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2.451546</v>
      </c>
      <c r="F678" s="9">
        <f>IF('De la BASE'!F674&gt;0,'De la BASE'!F674,'De la BASE'!F674+0.001)</f>
        <v>9.99</v>
      </c>
      <c r="G678" s="15">
        <v>35339</v>
      </c>
    </row>
    <row r="679" spans="1:7" ht="12.75">
      <c r="A679" s="30" t="str">
        <f>'De la BASE'!A675</f>
        <v>200647</v>
      </c>
      <c r="B679" s="30">
        <f>'De la BASE'!B675</f>
        <v>6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4.39624</v>
      </c>
      <c r="F679" s="9">
        <f>IF('De la BASE'!F675&gt;0,'De la BASE'!F675,'De la BASE'!F675+0.001)</f>
        <v>30.7</v>
      </c>
      <c r="G679" s="15">
        <v>35370</v>
      </c>
    </row>
    <row r="680" spans="1:7" ht="12.75">
      <c r="A680" s="30" t="str">
        <f>'De la BASE'!A676</f>
        <v>200647</v>
      </c>
      <c r="B680" s="30">
        <f>'De la BASE'!B676</f>
        <v>6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21.017475</v>
      </c>
      <c r="F680" s="9">
        <f>IF('De la BASE'!F676&gt;0,'De la BASE'!F676,'De la BASE'!F676+0.001)</f>
        <v>86.66133300000001</v>
      </c>
      <c r="G680" s="15">
        <v>35400</v>
      </c>
    </row>
    <row r="681" spans="1:7" ht="12.75">
      <c r="A681" s="30" t="str">
        <f>'De la BASE'!A677</f>
        <v>200647</v>
      </c>
      <c r="B681" s="30">
        <f>'De la BASE'!B677</f>
        <v>6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12.903325</v>
      </c>
      <c r="F681" s="9">
        <f>IF('De la BASE'!F677&gt;0,'De la BASE'!F677,'De la BASE'!F677+0.001)</f>
        <v>50.11</v>
      </c>
      <c r="G681" s="15">
        <v>35431</v>
      </c>
    </row>
    <row r="682" spans="1:7" ht="12.75">
      <c r="A682" s="30" t="str">
        <f>'De la BASE'!A678</f>
        <v>200647</v>
      </c>
      <c r="B682" s="30">
        <f>'De la BASE'!B678</f>
        <v>6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10.995872</v>
      </c>
      <c r="F682" s="9">
        <f>IF('De la BASE'!F678&gt;0,'De la BASE'!F678,'De la BASE'!F678+0.001)</f>
        <v>47.56</v>
      </c>
      <c r="G682" s="15">
        <v>35462</v>
      </c>
    </row>
    <row r="683" spans="1:7" ht="12.75">
      <c r="A683" s="30" t="str">
        <f>'De la BASE'!A679</f>
        <v>200647</v>
      </c>
      <c r="B683" s="30">
        <f>'De la BASE'!B679</f>
        <v>6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6.282956</v>
      </c>
      <c r="F683" s="9">
        <f>IF('De la BASE'!F679&gt;0,'De la BASE'!F679,'De la BASE'!F679+0.001)</f>
        <v>22.03</v>
      </c>
      <c r="G683" s="15">
        <v>35490</v>
      </c>
    </row>
    <row r="684" spans="1:7" ht="12.75">
      <c r="A684" s="30" t="str">
        <f>'De la BASE'!A680</f>
        <v>200647</v>
      </c>
      <c r="B684" s="30">
        <f>'De la BASE'!B680</f>
        <v>6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2.738912</v>
      </c>
      <c r="F684" s="9">
        <f>IF('De la BASE'!F680&gt;0,'De la BASE'!F680,'De la BASE'!F680+0.001)</f>
        <v>9.919008</v>
      </c>
      <c r="G684" s="15">
        <v>35521</v>
      </c>
    </row>
    <row r="685" spans="1:7" ht="12.75">
      <c r="A685" s="30" t="str">
        <f>'De la BASE'!A681</f>
        <v>200647</v>
      </c>
      <c r="B685" s="30">
        <f>'De la BASE'!B681</f>
        <v>6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3.804746</v>
      </c>
      <c r="F685" s="9">
        <f>IF('De la BASE'!F681&gt;0,'De la BASE'!F681,'De la BASE'!F681+0.001)</f>
        <v>17.931793</v>
      </c>
      <c r="G685" s="15">
        <v>35551</v>
      </c>
    </row>
    <row r="686" spans="1:7" ht="12.75">
      <c r="A686" s="30" t="str">
        <f>'De la BASE'!A682</f>
        <v>200647</v>
      </c>
      <c r="B686" s="30">
        <f>'De la BASE'!B682</f>
        <v>6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9.188875</v>
      </c>
      <c r="F686" s="9">
        <f>IF('De la BASE'!F682&gt;0,'De la BASE'!F682,'De la BASE'!F682+0.001)</f>
        <v>38.69</v>
      </c>
      <c r="G686" s="15">
        <v>35582</v>
      </c>
    </row>
    <row r="687" spans="1:7" ht="12.75">
      <c r="A687" s="30" t="str">
        <f>'De la BASE'!A683</f>
        <v>200647</v>
      </c>
      <c r="B687" s="30">
        <f>'De la BASE'!B683</f>
        <v>6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2.325091</v>
      </c>
      <c r="F687" s="9">
        <f>IF('De la BASE'!F683&gt;0,'De la BASE'!F683,'De la BASE'!F683+0.001)</f>
        <v>12.911291</v>
      </c>
      <c r="G687" s="15">
        <v>35612</v>
      </c>
    </row>
    <row r="688" spans="1:7" ht="12.75">
      <c r="A688" s="30" t="str">
        <f>'De la BASE'!A684</f>
        <v>200647</v>
      </c>
      <c r="B688" s="30">
        <f>'De la BASE'!B684</f>
        <v>6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2.01089</v>
      </c>
      <c r="F688" s="9">
        <f>IF('De la BASE'!F684&gt;0,'De la BASE'!F684,'De la BASE'!F684+0.001)</f>
        <v>8.05</v>
      </c>
      <c r="G688" s="15">
        <v>35643</v>
      </c>
    </row>
    <row r="689" spans="1:7" ht="12.75">
      <c r="A689" s="30" t="str">
        <f>'De la BASE'!A685</f>
        <v>200647</v>
      </c>
      <c r="B689" s="30">
        <f>'De la BASE'!B685</f>
        <v>6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1.644426</v>
      </c>
      <c r="F689" s="9">
        <f>IF('De la BASE'!F685&gt;0,'De la BASE'!F685,'De la BASE'!F685+0.001)</f>
        <v>6.51</v>
      </c>
      <c r="G689" s="15">
        <v>35674</v>
      </c>
    </row>
    <row r="690" spans="1:7" ht="12.75">
      <c r="A690" s="30" t="str">
        <f>'De la BASE'!A686</f>
        <v>200647</v>
      </c>
      <c r="B690" s="30">
        <f>'De la BASE'!B686</f>
        <v>6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2.895504</v>
      </c>
      <c r="F690" s="9">
        <f>IF('De la BASE'!F686&gt;0,'De la BASE'!F686,'De la BASE'!F686+0.001)</f>
        <v>13.481348</v>
      </c>
      <c r="G690" s="15">
        <v>35704</v>
      </c>
    </row>
    <row r="691" spans="1:7" ht="12.75">
      <c r="A691" s="30" t="str">
        <f>'De la BASE'!A687</f>
        <v>200647</v>
      </c>
      <c r="B691" s="30">
        <f>'De la BASE'!B687</f>
        <v>6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10.546266</v>
      </c>
      <c r="F691" s="9">
        <f>IF('De la BASE'!F687&gt;0,'De la BASE'!F687,'De la BASE'!F687+0.001)</f>
        <v>52.89</v>
      </c>
      <c r="G691" s="15">
        <v>35735</v>
      </c>
    </row>
    <row r="692" spans="1:7" ht="12.75">
      <c r="A692" s="30" t="str">
        <f>'De la BASE'!A688</f>
        <v>200647</v>
      </c>
      <c r="B692" s="30">
        <f>'De la BASE'!B688</f>
        <v>6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11.31146</v>
      </c>
      <c r="F692" s="9">
        <f>IF('De la BASE'!F688&gt;0,'De la BASE'!F688,'De la BASE'!F688+0.001)</f>
        <v>57.80578</v>
      </c>
      <c r="G692" s="15">
        <v>35765</v>
      </c>
    </row>
    <row r="693" spans="1:7" ht="12.75">
      <c r="A693" s="30" t="str">
        <f>'De la BASE'!A689</f>
        <v>200647</v>
      </c>
      <c r="B693" s="30">
        <f>'De la BASE'!B689</f>
        <v>6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10.60371</v>
      </c>
      <c r="F693" s="9">
        <f>IF('De la BASE'!F689&gt;0,'De la BASE'!F689,'De la BASE'!F689+0.001)</f>
        <v>47.695229999999995</v>
      </c>
      <c r="G693" s="15">
        <v>35796</v>
      </c>
    </row>
    <row r="694" spans="1:7" ht="12.75">
      <c r="A694" s="30" t="str">
        <f>'De la BASE'!A690</f>
        <v>200647</v>
      </c>
      <c r="B694" s="30">
        <f>'De la BASE'!B690</f>
        <v>6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5.245317</v>
      </c>
      <c r="F694" s="9">
        <f>IF('De la BASE'!F690&gt;0,'De la BASE'!F690,'De la BASE'!F690+0.001)</f>
        <v>22.332233000000002</v>
      </c>
      <c r="G694" s="15">
        <v>35827</v>
      </c>
    </row>
    <row r="695" spans="1:7" ht="12.75">
      <c r="A695" s="30" t="str">
        <f>'De la BASE'!A691</f>
        <v>200647</v>
      </c>
      <c r="B695" s="30">
        <f>'De la BASE'!B691</f>
        <v>6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5.244584</v>
      </c>
      <c r="F695" s="9">
        <f>IF('De la BASE'!F691&gt;0,'De la BASE'!F691,'De la BASE'!F691+0.001)</f>
        <v>22.482248</v>
      </c>
      <c r="G695" s="15">
        <v>35855</v>
      </c>
    </row>
    <row r="696" spans="1:7" ht="12.75">
      <c r="A696" s="30" t="str">
        <f>'De la BASE'!A692</f>
        <v>200647</v>
      </c>
      <c r="B696" s="30">
        <f>'De la BASE'!B692</f>
        <v>6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18.347434</v>
      </c>
      <c r="F696" s="9">
        <f>IF('De la BASE'!F692&gt;0,'De la BASE'!F692,'De la BASE'!F692+0.001)</f>
        <v>83.74</v>
      </c>
      <c r="G696" s="15">
        <v>35886</v>
      </c>
    </row>
    <row r="697" spans="1:7" ht="12.75">
      <c r="A697" s="30" t="str">
        <f>'De la BASE'!A693</f>
        <v>200647</v>
      </c>
      <c r="B697" s="30">
        <f>'De la BASE'!B693</f>
        <v>6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14.406004</v>
      </c>
      <c r="F697" s="9">
        <f>IF('De la BASE'!F693&gt;0,'De la BASE'!F693,'De la BASE'!F693+0.001)</f>
        <v>69.46</v>
      </c>
      <c r="G697" s="15">
        <v>35916</v>
      </c>
    </row>
    <row r="698" spans="1:7" ht="12.75">
      <c r="A698" s="30" t="str">
        <f>'De la BASE'!A694</f>
        <v>200647</v>
      </c>
      <c r="B698" s="30">
        <f>'De la BASE'!B694</f>
        <v>6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5.390232</v>
      </c>
      <c r="F698" s="9">
        <f>IF('De la BASE'!F694&gt;0,'De la BASE'!F694,'De la BASE'!F694+0.001)</f>
        <v>20.987901</v>
      </c>
      <c r="G698" s="15">
        <v>35947</v>
      </c>
    </row>
    <row r="699" spans="1:7" ht="12.75">
      <c r="A699" s="30" t="str">
        <f>'De la BASE'!A695</f>
        <v>200647</v>
      </c>
      <c r="B699" s="30">
        <f>'De la BASE'!B695</f>
        <v>6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3.75333</v>
      </c>
      <c r="F699" s="9">
        <f>IF('De la BASE'!F695&gt;0,'De la BASE'!F695,'De la BASE'!F695+0.001)</f>
        <v>14.648535000000003</v>
      </c>
      <c r="G699" s="15">
        <v>35977</v>
      </c>
    </row>
    <row r="700" spans="1:7" ht="12.75">
      <c r="A700" s="30" t="str">
        <f>'De la BASE'!A696</f>
        <v>200647</v>
      </c>
      <c r="B700" s="30">
        <f>'De la BASE'!B696</f>
        <v>6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3.01018</v>
      </c>
      <c r="F700" s="9">
        <f>IF('De la BASE'!F696&gt;0,'De la BASE'!F696,'De la BASE'!F696+0.001)</f>
        <v>11.8</v>
      </c>
      <c r="G700" s="15">
        <v>36008</v>
      </c>
    </row>
    <row r="701" spans="1:7" ht="12.75">
      <c r="A701" s="30" t="str">
        <f>'De la BASE'!A697</f>
        <v>200647</v>
      </c>
      <c r="B701" s="30">
        <f>'De la BASE'!B697</f>
        <v>6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2.28245</v>
      </c>
      <c r="F701" s="9">
        <f>IF('De la BASE'!F697&gt;0,'De la BASE'!F697,'De la BASE'!F697+0.001)</f>
        <v>11.95</v>
      </c>
      <c r="G701" s="15">
        <v>36039</v>
      </c>
    </row>
    <row r="702" spans="1:7" ht="12.75">
      <c r="A702" s="30" t="str">
        <f>'De la BASE'!A698</f>
        <v>200647</v>
      </c>
      <c r="B702" s="30">
        <f>'De la BASE'!B698</f>
        <v>6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2.85152</v>
      </c>
      <c r="F702" s="9">
        <f>IF('De la BASE'!F698&gt;0,'De la BASE'!F698,'De la BASE'!F698+0.001)</f>
        <v>13.298670000000001</v>
      </c>
      <c r="G702" s="15">
        <v>36069</v>
      </c>
    </row>
    <row r="703" spans="1:7" ht="12.75">
      <c r="A703" s="30" t="str">
        <f>'De la BASE'!A699</f>
        <v>200647</v>
      </c>
      <c r="B703" s="30">
        <f>'De la BASE'!B699</f>
        <v>6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1.838393</v>
      </c>
      <c r="F703" s="9">
        <f>IF('De la BASE'!F699&gt;0,'De la BASE'!F699,'De la BASE'!F699+0.001)</f>
        <v>9.609039</v>
      </c>
      <c r="G703" s="15">
        <v>36100</v>
      </c>
    </row>
    <row r="704" spans="1:7" ht="12.75">
      <c r="A704" s="30" t="str">
        <f>'De la BASE'!A700</f>
        <v>200647</v>
      </c>
      <c r="B704" s="30">
        <f>'De la BASE'!B700</f>
        <v>6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3.974964</v>
      </c>
      <c r="F704" s="9">
        <f>IF('De la BASE'!F700&gt;0,'De la BASE'!F700,'De la BASE'!F700+0.001)</f>
        <v>17.97</v>
      </c>
      <c r="G704" s="15">
        <v>36130</v>
      </c>
    </row>
    <row r="705" spans="1:7" ht="12.75">
      <c r="A705" s="30" t="str">
        <f>'De la BASE'!A701</f>
        <v>200647</v>
      </c>
      <c r="B705" s="30">
        <f>'De la BASE'!B701</f>
        <v>6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5.88848</v>
      </c>
      <c r="F705" s="9">
        <f>IF('De la BASE'!F701&gt;0,'De la BASE'!F701,'De la BASE'!F701+0.001)</f>
        <v>24.7</v>
      </c>
      <c r="G705" s="15">
        <v>36161</v>
      </c>
    </row>
    <row r="706" spans="1:7" ht="12.75">
      <c r="A706" s="30" t="str">
        <f>'De la BASE'!A702</f>
        <v>200647</v>
      </c>
      <c r="B706" s="30">
        <f>'De la BASE'!B702</f>
        <v>6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4.9541</v>
      </c>
      <c r="F706" s="9">
        <f>IF('De la BASE'!F702&gt;0,'De la BASE'!F702,'De la BASE'!F702+0.001)</f>
        <v>23.15</v>
      </c>
      <c r="G706" s="15">
        <v>36192</v>
      </c>
    </row>
    <row r="707" spans="1:7" ht="12.75">
      <c r="A707" s="30" t="str">
        <f>'De la BASE'!A703</f>
        <v>200647</v>
      </c>
      <c r="B707" s="30">
        <f>'De la BASE'!B703</f>
        <v>6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11.673711</v>
      </c>
      <c r="F707" s="9">
        <f>IF('De la BASE'!F703&gt;0,'De la BASE'!F703,'De la BASE'!F703+0.001)</f>
        <v>50.475047</v>
      </c>
      <c r="G707" s="15">
        <v>36220</v>
      </c>
    </row>
    <row r="708" spans="1:7" ht="12.75">
      <c r="A708" s="30" t="str">
        <f>'De la BASE'!A704</f>
        <v>200647</v>
      </c>
      <c r="B708" s="30">
        <f>'De la BASE'!B704</f>
        <v>6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6.365412</v>
      </c>
      <c r="F708" s="9">
        <f>IF('De la BASE'!F704&gt;0,'De la BASE'!F704,'De la BASE'!F704+0.001)</f>
        <v>34.67</v>
      </c>
      <c r="G708" s="15">
        <v>36251</v>
      </c>
    </row>
    <row r="709" spans="1:7" ht="12.75">
      <c r="A709" s="30" t="str">
        <f>'De la BASE'!A705</f>
        <v>200647</v>
      </c>
      <c r="B709" s="30">
        <f>'De la BASE'!B705</f>
        <v>6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8.041072</v>
      </c>
      <c r="F709" s="9">
        <f>IF('De la BASE'!F705&gt;0,'De la BASE'!F705,'De la BASE'!F705+0.001)</f>
        <v>34.84</v>
      </c>
      <c r="G709" s="15">
        <v>36281</v>
      </c>
    </row>
    <row r="710" spans="1:7" ht="12.75">
      <c r="A710" s="30" t="str">
        <f>'De la BASE'!A706</f>
        <v>200647</v>
      </c>
      <c r="B710" s="30">
        <f>'De la BASE'!B706</f>
        <v>6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3.3576</v>
      </c>
      <c r="F710" s="9">
        <f>IF('De la BASE'!F706&gt;0,'De la BASE'!F706,'De la BASE'!F706+0.001)</f>
        <v>13.988601</v>
      </c>
      <c r="G710" s="15">
        <v>36312</v>
      </c>
    </row>
    <row r="711" spans="1:7" ht="12.75">
      <c r="A711" s="30" t="str">
        <f>'De la BASE'!A707</f>
        <v>200647</v>
      </c>
      <c r="B711" s="30">
        <f>'De la BASE'!B707</f>
        <v>6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1.99332</v>
      </c>
      <c r="F711" s="9">
        <f>IF('De la BASE'!F707&gt;0,'De la BASE'!F707,'De la BASE'!F707+0.001)</f>
        <v>7.909209</v>
      </c>
      <c r="G711" s="15">
        <v>36342</v>
      </c>
    </row>
    <row r="712" spans="1:7" ht="12.75">
      <c r="A712" s="30" t="str">
        <f>'De la BASE'!A708</f>
        <v>200647</v>
      </c>
      <c r="B712" s="30">
        <f>'De la BASE'!B708</f>
        <v>6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1.4112</v>
      </c>
      <c r="F712" s="9">
        <f>IF('De la BASE'!F708&gt;0,'De la BASE'!F708,'De la BASE'!F708+0.001)</f>
        <v>5.60056</v>
      </c>
      <c r="G712" s="15">
        <v>36373</v>
      </c>
    </row>
    <row r="713" spans="1:7" ht="12.75">
      <c r="A713" s="30" t="str">
        <f>'De la BASE'!A709</f>
        <v>200647</v>
      </c>
      <c r="B713" s="30">
        <f>'De la BASE'!B709</f>
        <v>6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1.964651</v>
      </c>
      <c r="F713" s="9">
        <f>IF('De la BASE'!F709&gt;0,'De la BASE'!F709,'De la BASE'!F709+0.001)</f>
        <v>10.27</v>
      </c>
      <c r="G713" s="15">
        <v>36404</v>
      </c>
    </row>
    <row r="714" spans="1:7" ht="12.75">
      <c r="A714" s="30" t="str">
        <f>'De la BASE'!A710</f>
        <v>200647</v>
      </c>
      <c r="B714" s="30">
        <f>'De la BASE'!B710</f>
        <v>6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7.788196</v>
      </c>
      <c r="F714" s="9">
        <f>IF('De la BASE'!F710&gt;0,'De la BASE'!F710,'De la BASE'!F710+0.001)</f>
        <v>36.53</v>
      </c>
      <c r="G714" s="15">
        <v>36434</v>
      </c>
    </row>
    <row r="715" spans="1:7" ht="12.75">
      <c r="A715" s="30" t="str">
        <f>'De la BASE'!A711</f>
        <v>200647</v>
      </c>
      <c r="B715" s="30">
        <f>'De la BASE'!B711</f>
        <v>6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12.37124</v>
      </c>
      <c r="F715" s="9">
        <f>IF('De la BASE'!F711&gt;0,'De la BASE'!F711,'De la BASE'!F711+0.001)</f>
        <v>47.595240000000004</v>
      </c>
      <c r="G715" s="15">
        <v>36465</v>
      </c>
    </row>
    <row r="716" spans="1:7" ht="12.75">
      <c r="A716" s="30" t="str">
        <f>'De la BASE'!A712</f>
        <v>200647</v>
      </c>
      <c r="B716" s="30">
        <f>'De la BASE'!B712</f>
        <v>6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10.089769</v>
      </c>
      <c r="F716" s="9">
        <f>IF('De la BASE'!F712&gt;0,'De la BASE'!F712,'De la BASE'!F712+0.001)</f>
        <v>67.31</v>
      </c>
      <c r="G716" s="15">
        <v>36495</v>
      </c>
    </row>
    <row r="717" spans="1:7" ht="12.75">
      <c r="A717" s="30" t="str">
        <f>'De la BASE'!A713</f>
        <v>200647</v>
      </c>
      <c r="B717" s="30">
        <f>'De la BASE'!B713</f>
        <v>6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7.498152</v>
      </c>
      <c r="F717" s="9">
        <f>IF('De la BASE'!F713&gt;0,'De la BASE'!F713,'De la BASE'!F713+0.001)</f>
        <v>28.017198</v>
      </c>
      <c r="G717" s="15">
        <v>36526</v>
      </c>
    </row>
    <row r="718" spans="1:7" ht="12.75">
      <c r="A718" s="30" t="str">
        <f>'De la BASE'!A714</f>
        <v>200647</v>
      </c>
      <c r="B718" s="30">
        <f>'De la BASE'!B714</f>
        <v>6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4.08425</v>
      </c>
      <c r="F718" s="9">
        <f>IF('De la BASE'!F714&gt;0,'De la BASE'!F714,'De la BASE'!F714+0.001)</f>
        <v>19.22</v>
      </c>
      <c r="G718" s="15">
        <v>36557</v>
      </c>
    </row>
    <row r="719" spans="1:7" ht="12.75">
      <c r="A719" s="30" t="str">
        <f>'De la BASE'!A715</f>
        <v>200647</v>
      </c>
      <c r="B719" s="30">
        <f>'De la BASE'!B715</f>
        <v>6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3.60058</v>
      </c>
      <c r="F719" s="9">
        <f>IF('De la BASE'!F715&gt;0,'De la BASE'!F715,'De la BASE'!F715+0.001)</f>
        <v>13.4</v>
      </c>
      <c r="G719" s="15">
        <v>36586</v>
      </c>
    </row>
    <row r="720" spans="1:7" ht="12.75">
      <c r="A720" s="30" t="str">
        <f>'De la BASE'!A716</f>
        <v>200647</v>
      </c>
      <c r="B720" s="30">
        <f>'De la BASE'!B716</f>
        <v>6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20.750268</v>
      </c>
      <c r="F720" s="9">
        <f>IF('De la BASE'!F716&gt;0,'De la BASE'!F716,'De la BASE'!F716+0.001)</f>
        <v>79.25207400000001</v>
      </c>
      <c r="G720" s="15">
        <v>36617</v>
      </c>
    </row>
    <row r="721" spans="1:7" ht="12.75">
      <c r="A721" s="30" t="str">
        <f>'De la BASE'!A717</f>
        <v>200647</v>
      </c>
      <c r="B721" s="30">
        <f>'De la BASE'!B717</f>
        <v>6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14.13144</v>
      </c>
      <c r="F721" s="9">
        <f>IF('De la BASE'!F717&gt;0,'De la BASE'!F717,'De la BASE'!F717+0.001)</f>
        <v>61.98</v>
      </c>
      <c r="G721" s="15">
        <v>36647</v>
      </c>
    </row>
    <row r="722" spans="1:7" ht="12.75">
      <c r="A722" s="30" t="str">
        <f>'De la BASE'!A718</f>
        <v>200647</v>
      </c>
      <c r="B722" s="30">
        <f>'De la BASE'!B718</f>
        <v>6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2.803552</v>
      </c>
      <c r="F722" s="9">
        <f>IF('De la BASE'!F718&gt;0,'De la BASE'!F718,'De la BASE'!F718+0.001)</f>
        <v>11.09</v>
      </c>
      <c r="G722" s="15">
        <v>36678</v>
      </c>
    </row>
    <row r="723" spans="1:7" ht="12.75">
      <c r="A723" s="30" t="str">
        <f>'De la BASE'!A719</f>
        <v>200647</v>
      </c>
      <c r="B723" s="30">
        <f>'De la BASE'!B719</f>
        <v>6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2.228625</v>
      </c>
      <c r="F723" s="9">
        <f>IF('De la BASE'!F719&gt;0,'De la BASE'!F719,'De la BASE'!F719+0.001)</f>
        <v>8.75</v>
      </c>
      <c r="G723" s="15">
        <v>36708</v>
      </c>
    </row>
    <row r="724" spans="1:7" ht="12.75">
      <c r="A724" s="30" t="str">
        <f>'De la BASE'!A720</f>
        <v>200647</v>
      </c>
      <c r="B724" s="30">
        <f>'De la BASE'!B720</f>
        <v>6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1.817728</v>
      </c>
      <c r="F724" s="9">
        <f>IF('De la BASE'!F720&gt;0,'De la BASE'!F720,'De la BASE'!F720+0.001)</f>
        <v>7.04</v>
      </c>
      <c r="G724" s="15">
        <v>36739</v>
      </c>
    </row>
    <row r="725" spans="1:7" ht="12.75">
      <c r="A725" s="30" t="str">
        <f>'De la BASE'!A721</f>
        <v>200647</v>
      </c>
      <c r="B725" s="30">
        <f>'De la BASE'!B721</f>
        <v>6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1.308915</v>
      </c>
      <c r="F725" s="9">
        <f>IF('De la BASE'!F721&gt;0,'De la BASE'!F721,'De la BASE'!F721+0.001)</f>
        <v>5.31</v>
      </c>
      <c r="G725" s="15">
        <v>36770</v>
      </c>
    </row>
    <row r="726" spans="1:7" ht="12.75">
      <c r="A726" s="30" t="str">
        <f>'De la BASE'!A722</f>
        <v>200647</v>
      </c>
      <c r="B726" s="30">
        <f>'De la BASE'!B722</f>
        <v>6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1.019932</v>
      </c>
      <c r="F726" s="9">
        <f>IF('De la BASE'!F722&gt;0,'De la BASE'!F722,'De la BASE'!F722+0.001)</f>
        <v>5.66</v>
      </c>
      <c r="G726" s="15">
        <v>36800</v>
      </c>
    </row>
    <row r="727" spans="1:7" ht="12.75">
      <c r="A727" s="30" t="str">
        <f>'De la BASE'!A723</f>
        <v>200647</v>
      </c>
      <c r="B727" s="30">
        <f>'De la BASE'!B723</f>
        <v>6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8.178914</v>
      </c>
      <c r="F727" s="9">
        <f>IF('De la BASE'!F723&gt;0,'De la BASE'!F723,'De la BASE'!F723+0.001)</f>
        <v>49.334933</v>
      </c>
      <c r="G727" s="15">
        <v>36831</v>
      </c>
    </row>
    <row r="728" spans="1:7" ht="12.75">
      <c r="A728" s="30" t="str">
        <f>'De la BASE'!A724</f>
        <v>200647</v>
      </c>
      <c r="B728" s="30">
        <f>'De la BASE'!B724</f>
        <v>6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32.289075</v>
      </c>
      <c r="F728" s="9">
        <f>IF('De la BASE'!F724&gt;0,'De la BASE'!F724,'De la BASE'!F724+0.001)</f>
        <v>145.25</v>
      </c>
      <c r="G728" s="15">
        <v>36861</v>
      </c>
    </row>
    <row r="729" spans="1:7" ht="12.75">
      <c r="A729" s="30" t="str">
        <f>'De la BASE'!A725</f>
        <v>200647</v>
      </c>
      <c r="B729" s="30">
        <f>'De la BASE'!B725</f>
        <v>6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29.8257</v>
      </c>
      <c r="F729" s="9">
        <f>IF('De la BASE'!F725&gt;0,'De la BASE'!F725,'De la BASE'!F725+0.001)</f>
        <v>134.36343499999998</v>
      </c>
      <c r="G729" s="15">
        <v>36892</v>
      </c>
    </row>
    <row r="730" spans="1:7" ht="12.75">
      <c r="A730" s="30" t="str">
        <f>'De la BASE'!A726</f>
        <v>200647</v>
      </c>
      <c r="B730" s="30">
        <f>'De la BASE'!B726</f>
        <v>6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27.694128</v>
      </c>
      <c r="F730" s="9">
        <f>IF('De la BASE'!F726&gt;0,'De la BASE'!F726,'De la BASE'!F726+0.001)</f>
        <v>106.68</v>
      </c>
      <c r="G730" s="15">
        <v>36923</v>
      </c>
    </row>
    <row r="731" spans="1:7" ht="12.75">
      <c r="A731" s="30" t="str">
        <f>'De la BASE'!A727</f>
        <v>200647</v>
      </c>
      <c r="B731" s="30">
        <f>'De la BASE'!B727</f>
        <v>6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39.658808</v>
      </c>
      <c r="F731" s="9">
        <f>IF('De la BASE'!F727&gt;0,'De la BASE'!F727,'De la BASE'!F727+0.001)</f>
        <v>172.73</v>
      </c>
      <c r="G731" s="15">
        <v>36951</v>
      </c>
    </row>
    <row r="732" spans="1:7" ht="12.75">
      <c r="A732" s="30" t="str">
        <f>'De la BASE'!A728</f>
        <v>200647</v>
      </c>
      <c r="B732" s="30">
        <f>'De la BASE'!B728</f>
        <v>6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12.51633</v>
      </c>
      <c r="F732" s="9">
        <f>IF('De la BASE'!F728&gt;0,'De la BASE'!F728,'De la BASE'!F728+0.001)</f>
        <v>49.545045</v>
      </c>
      <c r="G732" s="15">
        <v>36982</v>
      </c>
    </row>
    <row r="733" spans="1:7" ht="12.75">
      <c r="A733" s="30" t="str">
        <f>'De la BASE'!A729</f>
        <v>200647</v>
      </c>
      <c r="B733" s="30">
        <f>'De la BASE'!B729</f>
        <v>6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6.69</v>
      </c>
      <c r="F733" s="9">
        <f>IF('De la BASE'!F729&gt;0,'De la BASE'!F729,'De la BASE'!F729+0.001)</f>
        <v>26.76</v>
      </c>
      <c r="G733" s="15">
        <v>37012</v>
      </c>
    </row>
    <row r="734" spans="1:7" ht="12.75">
      <c r="A734" s="30" t="str">
        <f>'De la BASE'!A730</f>
        <v>200647</v>
      </c>
      <c r="B734" s="30">
        <f>'De la BASE'!B730</f>
        <v>6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2.84123</v>
      </c>
      <c r="F734" s="9">
        <f>IF('De la BASE'!F730&gt;0,'De la BASE'!F730,'De la BASE'!F730+0.001)</f>
        <v>10.97</v>
      </c>
      <c r="G734" s="15">
        <v>37043</v>
      </c>
    </row>
    <row r="735" spans="1:7" ht="12.75">
      <c r="A735" s="30" t="str">
        <f>'De la BASE'!A731</f>
        <v>200647</v>
      </c>
      <c r="B735" s="30">
        <f>'De la BASE'!B731</f>
        <v>6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2.58888</v>
      </c>
      <c r="F735" s="9">
        <f>IF('De la BASE'!F731&gt;0,'De la BASE'!F731,'De la BASE'!F731+0.001)</f>
        <v>10.048995</v>
      </c>
      <c r="G735" s="15">
        <v>37073</v>
      </c>
    </row>
    <row r="736" spans="1:7" ht="12.75">
      <c r="A736" s="30" t="str">
        <f>'De la BASE'!A732</f>
        <v>200647</v>
      </c>
      <c r="B736" s="30">
        <f>'De la BASE'!B732</f>
        <v>6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1.88924</v>
      </c>
      <c r="F736" s="9">
        <f>IF('De la BASE'!F732&gt;0,'De la BASE'!F732,'De la BASE'!F732+0.001)</f>
        <v>7.3</v>
      </c>
      <c r="G736" s="15">
        <v>37104</v>
      </c>
    </row>
    <row r="737" spans="1:7" ht="12.75">
      <c r="A737" s="30" t="str">
        <f>'De la BASE'!A733</f>
        <v>200647</v>
      </c>
      <c r="B737" s="30">
        <f>'De la BASE'!B733</f>
        <v>6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1.160421</v>
      </c>
      <c r="F737" s="9">
        <f>IF('De la BASE'!F733&gt;0,'De la BASE'!F733,'De la BASE'!F733+0.001)</f>
        <v>5.03</v>
      </c>
      <c r="G737" s="15">
        <v>37135</v>
      </c>
    </row>
    <row r="738" spans="1:7" ht="12.75">
      <c r="A738" s="30" t="str">
        <f>'De la BASE'!A734</f>
        <v>200647</v>
      </c>
      <c r="B738" s="30">
        <f>'De la BASE'!B734</f>
        <v>6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2.864409</v>
      </c>
      <c r="F738" s="9">
        <f>IF('De la BASE'!F734&gt;0,'De la BASE'!F734,'De la BASE'!F734+0.001)</f>
        <v>10.19</v>
      </c>
      <c r="G738" s="15">
        <v>37165</v>
      </c>
    </row>
    <row r="739" spans="1:7" ht="12.75">
      <c r="A739" s="30" t="str">
        <f>'De la BASE'!A735</f>
        <v>200647</v>
      </c>
      <c r="B739" s="30">
        <f>'De la BASE'!B735</f>
        <v>6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3.391258</v>
      </c>
      <c r="F739" s="9">
        <f>IF('De la BASE'!F735&gt;0,'De la BASE'!F735,'De la BASE'!F735+0.001)</f>
        <v>13.91</v>
      </c>
      <c r="G739" s="15">
        <v>37196</v>
      </c>
    </row>
    <row r="740" spans="1:7" ht="12.75">
      <c r="A740" s="30" t="str">
        <f>'De la BASE'!A736</f>
        <v>200647</v>
      </c>
      <c r="B740" s="30">
        <f>'De la BASE'!B736</f>
        <v>6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3.336606</v>
      </c>
      <c r="F740" s="9">
        <f>IF('De la BASE'!F736&gt;0,'De la BASE'!F736,'De la BASE'!F736+0.001)</f>
        <v>13.23</v>
      </c>
      <c r="G740" s="15">
        <v>37226</v>
      </c>
    </row>
    <row r="741" spans="1:7" ht="12.75">
      <c r="A741" s="30" t="str">
        <f>'De la BASE'!A737</f>
        <v>200647</v>
      </c>
      <c r="B741" s="30">
        <f>'De la BASE'!B737</f>
        <v>6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6.13395</v>
      </c>
      <c r="F741" s="9">
        <f>IF('De la BASE'!F737&gt;0,'De la BASE'!F737,'De la BASE'!F737+0.001)</f>
        <v>28.527147</v>
      </c>
      <c r="G741" s="15">
        <v>37257</v>
      </c>
    </row>
    <row r="742" spans="1:7" ht="12.75">
      <c r="A742" s="30" t="str">
        <f>'De la BASE'!A738</f>
        <v>200647</v>
      </c>
      <c r="B742" s="30">
        <f>'De la BASE'!B738</f>
        <v>6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5.418</v>
      </c>
      <c r="F742" s="9">
        <f>IF('De la BASE'!F738&gt;0,'De la BASE'!F738,'De la BASE'!F738+0.001)</f>
        <v>30.1</v>
      </c>
      <c r="G742" s="15">
        <v>37288</v>
      </c>
    </row>
    <row r="743" spans="1:7" ht="12.75">
      <c r="A743" s="30" t="str">
        <f>'De la BASE'!A739</f>
        <v>200647</v>
      </c>
      <c r="B743" s="30">
        <f>'De la BASE'!B739</f>
        <v>6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13.867966</v>
      </c>
      <c r="F743" s="9">
        <f>IF('De la BASE'!F739&gt;0,'De la BASE'!F739,'De la BASE'!F739+0.001)</f>
        <v>52.57</v>
      </c>
      <c r="G743" s="15">
        <v>37316</v>
      </c>
    </row>
    <row r="744" spans="1:7" ht="12.75">
      <c r="A744" s="30" t="str">
        <f>'De la BASE'!A740</f>
        <v>200647</v>
      </c>
      <c r="B744" s="30">
        <f>'De la BASE'!B740</f>
        <v>6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6.406124</v>
      </c>
      <c r="F744" s="9">
        <f>IF('De la BASE'!F740&gt;0,'De la BASE'!F740,'De la BASE'!F740+0.001)</f>
        <v>26.017398</v>
      </c>
      <c r="G744" s="15">
        <v>37347</v>
      </c>
    </row>
    <row r="745" spans="1:7" ht="12.75">
      <c r="A745" s="30" t="str">
        <f>'De la BASE'!A741</f>
        <v>200647</v>
      </c>
      <c r="B745" s="30">
        <f>'De la BASE'!B741</f>
        <v>6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6.757302</v>
      </c>
      <c r="F745" s="9">
        <f>IF('De la BASE'!F741&gt;0,'De la BASE'!F741,'De la BASE'!F741+0.001)</f>
        <v>30.176981999999995</v>
      </c>
      <c r="G745" s="15">
        <v>37377</v>
      </c>
    </row>
    <row r="746" spans="1:7" ht="12.75">
      <c r="A746" s="30" t="str">
        <f>'De la BASE'!A742</f>
        <v>200647</v>
      </c>
      <c r="B746" s="30">
        <f>'De la BASE'!B742</f>
        <v>6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3.46523</v>
      </c>
      <c r="F746" s="9">
        <f>IF('De la BASE'!F742&gt;0,'De la BASE'!F742,'De la BASE'!F742+0.001)</f>
        <v>19.7</v>
      </c>
      <c r="G746" s="15">
        <v>37408</v>
      </c>
    </row>
    <row r="747" spans="1:7" ht="12.75">
      <c r="A747" s="30" t="str">
        <f>'De la BASE'!A743</f>
        <v>200647</v>
      </c>
      <c r="B747" s="30">
        <f>'De la BASE'!B743</f>
        <v>6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2.49312</v>
      </c>
      <c r="F747" s="9">
        <f>IF('De la BASE'!F743&gt;0,'De la BASE'!F743,'De la BASE'!F743+0.001)</f>
        <v>9.8</v>
      </c>
      <c r="G747" s="15">
        <v>37438</v>
      </c>
    </row>
    <row r="748" spans="1:7" ht="12.75">
      <c r="A748" s="30" t="str">
        <f>'De la BASE'!A744</f>
        <v>200647</v>
      </c>
      <c r="B748" s="30">
        <f>'De la BASE'!B744</f>
        <v>6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1.591076</v>
      </c>
      <c r="F748" s="9">
        <f>IF('De la BASE'!F744&gt;0,'De la BASE'!F744,'De la BASE'!F744+0.001)</f>
        <v>6.22</v>
      </c>
      <c r="G748" s="15">
        <v>37469</v>
      </c>
    </row>
    <row r="749" spans="1:7" ht="12.75">
      <c r="A749" s="30" t="str">
        <f>'De la BASE'!A745</f>
        <v>200647</v>
      </c>
      <c r="B749" s="30">
        <f>'De la BASE'!B745</f>
        <v>6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2.068222</v>
      </c>
      <c r="F749" s="9">
        <f>IF('De la BASE'!F745&gt;0,'De la BASE'!F745,'De la BASE'!F745+0.001)</f>
        <v>7.54</v>
      </c>
      <c r="G749" s="15">
        <v>37500</v>
      </c>
    </row>
    <row r="750" spans="1:7" ht="12.75">
      <c r="A750" s="30" t="str">
        <f>'De la BASE'!A746</f>
        <v>200647</v>
      </c>
      <c r="B750" s="30">
        <f>'De la BASE'!B746</f>
        <v>6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4.593654</v>
      </c>
      <c r="F750" s="9">
        <f>IF('De la BASE'!F746&gt;0,'De la BASE'!F746,'De la BASE'!F746+0.001)</f>
        <v>17.42</v>
      </c>
      <c r="G750" s="15">
        <v>37530</v>
      </c>
    </row>
    <row r="751" spans="1:7" ht="12.75">
      <c r="A751" s="30" t="str">
        <f>'De la BASE'!A747</f>
        <v>200647</v>
      </c>
      <c r="B751" s="30">
        <f>'De la BASE'!B747</f>
        <v>6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6.87834</v>
      </c>
      <c r="F751" s="9">
        <f>IF('De la BASE'!F747&gt;0,'De la BASE'!F747,'De la BASE'!F747+0.001)</f>
        <v>30.89691</v>
      </c>
      <c r="G751" s="15">
        <v>37561</v>
      </c>
    </row>
    <row r="752" spans="1:7" ht="12.75">
      <c r="A752" s="30" t="str">
        <f>'De la BASE'!A748</f>
        <v>200647</v>
      </c>
      <c r="B752" s="30">
        <f>'De la BASE'!B748</f>
        <v>6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27.08343</v>
      </c>
      <c r="F752" s="9">
        <f>IF('De la BASE'!F748&gt;0,'De la BASE'!F748,'De la BASE'!F748+0.001)</f>
        <v>108.88911</v>
      </c>
      <c r="G752" s="15">
        <v>37591</v>
      </c>
    </row>
    <row r="753" spans="1:7" ht="12.75">
      <c r="A753" s="30" t="str">
        <f>'De la BASE'!A749</f>
        <v>200647</v>
      </c>
      <c r="B753" s="30">
        <f>'De la BASE'!B749</f>
        <v>6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23.470128</v>
      </c>
      <c r="F753" s="9">
        <f>IF('De la BASE'!F749&gt;0,'De la BASE'!F749,'De la BASE'!F749+0.001)</f>
        <v>80.82</v>
      </c>
      <c r="G753" s="15">
        <v>37622</v>
      </c>
    </row>
    <row r="754" spans="1:7" ht="12.75">
      <c r="A754" s="30" t="str">
        <f>'De la BASE'!A750</f>
        <v>200647</v>
      </c>
      <c r="B754" s="30">
        <f>'De la BASE'!B750</f>
        <v>6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16.241102</v>
      </c>
      <c r="F754" s="9">
        <f>IF('De la BASE'!F750&gt;0,'De la BASE'!F750,'De la BASE'!F750+0.001)</f>
        <v>62.06</v>
      </c>
      <c r="G754" s="15">
        <v>37653</v>
      </c>
    </row>
    <row r="755" spans="1:7" ht="12.75">
      <c r="A755" s="30" t="str">
        <f>'De la BASE'!A751</f>
        <v>200647</v>
      </c>
      <c r="B755" s="30">
        <f>'De la BASE'!B751</f>
        <v>6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17.198118</v>
      </c>
      <c r="F755" s="9">
        <f>IF('De la BASE'!F751&gt;0,'De la BASE'!F751,'De la BASE'!F751+0.001)</f>
        <v>74.97</v>
      </c>
      <c r="G755" s="15">
        <v>37681</v>
      </c>
    </row>
    <row r="756" spans="1:7" ht="12.75">
      <c r="A756" s="30" t="str">
        <f>'De la BASE'!A752</f>
        <v>200647</v>
      </c>
      <c r="B756" s="30">
        <f>'De la BASE'!B752</f>
        <v>6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14.10472</v>
      </c>
      <c r="F756" s="9">
        <f>IF('De la BASE'!F752&gt;0,'De la BASE'!F752,'De la BASE'!F752+0.001)</f>
        <v>62.3</v>
      </c>
      <c r="G756" s="15">
        <v>37712</v>
      </c>
    </row>
    <row r="757" spans="1:7" ht="12.75">
      <c r="A757" s="30" t="str">
        <f>'De la BASE'!A753</f>
        <v>200647</v>
      </c>
      <c r="B757" s="30">
        <f>'De la BASE'!B753</f>
        <v>6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7.388991</v>
      </c>
      <c r="F757" s="9">
        <f>IF('De la BASE'!F753&gt;0,'De la BASE'!F753,'De la BASE'!F753+0.001)</f>
        <v>28.175633999999995</v>
      </c>
      <c r="G757" s="15">
        <v>37742</v>
      </c>
    </row>
    <row r="758" spans="1:7" ht="12.75">
      <c r="A758" s="30" t="str">
        <f>'De la BASE'!A754</f>
        <v>200647</v>
      </c>
      <c r="B758" s="30">
        <f>'De la BASE'!B754</f>
        <v>6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2.661117</v>
      </c>
      <c r="F758" s="9">
        <f>IF('De la BASE'!F754&gt;0,'De la BASE'!F754,'De la BASE'!F754+0.001)</f>
        <v>11.011101</v>
      </c>
      <c r="G758" s="15">
        <v>37773</v>
      </c>
    </row>
    <row r="759" spans="1:7" ht="12.75">
      <c r="A759" s="30" t="str">
        <f>'De la BASE'!A755</f>
        <v>200647</v>
      </c>
      <c r="B759" s="30">
        <f>'De la BASE'!B755</f>
        <v>6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2.719092</v>
      </c>
      <c r="F759" s="9">
        <f>IF('De la BASE'!F755&gt;0,'De la BASE'!F755,'De la BASE'!F755+0.001)</f>
        <v>10.408959</v>
      </c>
      <c r="G759" s="15">
        <v>37803</v>
      </c>
    </row>
    <row r="760" spans="1:7" ht="12.75">
      <c r="A760" s="30" t="str">
        <f>'De la BASE'!A756</f>
        <v>200647</v>
      </c>
      <c r="B760" s="30">
        <f>'De la BASE'!B756</f>
        <v>6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1.881378</v>
      </c>
      <c r="F760" s="9">
        <f>IF('De la BASE'!F756&gt;0,'De la BASE'!F756,'De la BASE'!F756+0.001)</f>
        <v>7.62</v>
      </c>
      <c r="G760" s="15">
        <v>37834</v>
      </c>
    </row>
    <row r="761" spans="1:7" ht="12.75">
      <c r="A761" s="30" t="str">
        <f>'De la BASE'!A757</f>
        <v>200647</v>
      </c>
      <c r="B761" s="30">
        <f>'De la BASE'!B757</f>
        <v>6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1.323456</v>
      </c>
      <c r="F761" s="9">
        <f>IF('De la BASE'!F757&gt;0,'De la BASE'!F757,'De la BASE'!F757+0.001)</f>
        <v>4.88</v>
      </c>
      <c r="G761" s="15">
        <v>37865</v>
      </c>
    </row>
    <row r="762" spans="1:7" ht="12.75">
      <c r="A762" s="30" t="str">
        <f>'De la BASE'!A758</f>
        <v>200647</v>
      </c>
      <c r="B762" s="30">
        <f>'De la BASE'!B758</f>
        <v>6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2.290635</v>
      </c>
      <c r="F762" s="9">
        <f>IF('De la BASE'!F758&gt;0,'De la BASE'!F758,'De la BASE'!F758+0.001)</f>
        <v>9.81</v>
      </c>
      <c r="G762" s="15">
        <v>37895</v>
      </c>
    </row>
    <row r="763" spans="1:7" ht="12.75">
      <c r="A763" s="30" t="str">
        <f>'De la BASE'!A759</f>
        <v>200647</v>
      </c>
      <c r="B763" s="30">
        <f>'De la BASE'!B759</f>
        <v>6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11.111872</v>
      </c>
      <c r="F763" s="9">
        <f>IF('De la BASE'!F759&gt;0,'De la BASE'!F759,'De la BASE'!F759+0.001)</f>
        <v>59.864013</v>
      </c>
      <c r="G763" s="15">
        <v>37926</v>
      </c>
    </row>
    <row r="764" spans="1:7" ht="12.75">
      <c r="A764" s="30" t="str">
        <f>'De la BASE'!A760</f>
        <v>200647</v>
      </c>
      <c r="B764" s="30">
        <f>'De la BASE'!B760</f>
        <v>6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13.341188</v>
      </c>
      <c r="F764" s="9">
        <f>IF('De la BASE'!F760&gt;0,'De la BASE'!F760,'De la BASE'!F760+0.001)</f>
        <v>65.27</v>
      </c>
      <c r="G764" s="15">
        <v>37956</v>
      </c>
    </row>
    <row r="765" spans="1:7" ht="12.75">
      <c r="A765" s="30" t="str">
        <f>'De la BASE'!A761</f>
        <v>200647</v>
      </c>
      <c r="B765" s="30">
        <f>'De la BASE'!B761</f>
        <v>6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14.58468</v>
      </c>
      <c r="F765" s="9">
        <f>IF('De la BASE'!F761&gt;0,'De la BASE'!F761,'De la BASE'!F761+0.001)</f>
        <v>69.85</v>
      </c>
      <c r="G765" s="15">
        <v>37987</v>
      </c>
    </row>
    <row r="766" spans="1:7" ht="12.75">
      <c r="A766" s="30" t="str">
        <f>'De la BASE'!A762</f>
        <v>200647</v>
      </c>
      <c r="B766" s="30">
        <f>'De la BASE'!B762</f>
        <v>6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6.29895</v>
      </c>
      <c r="F766" s="9">
        <f>IF('De la BASE'!F762&gt;0,'De la BASE'!F762,'De la BASE'!F762+0.001)</f>
        <v>25.712571</v>
      </c>
      <c r="G766" s="15">
        <v>38018</v>
      </c>
    </row>
    <row r="767" spans="1:7" ht="12.75">
      <c r="A767" s="30" t="str">
        <f>'De la BASE'!A763</f>
        <v>200647</v>
      </c>
      <c r="B767" s="30">
        <f>'De la BASE'!B763</f>
        <v>6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11.217602</v>
      </c>
      <c r="F767" s="9">
        <f>IF('De la BASE'!F763&gt;0,'De la BASE'!F763,'De la BASE'!F763+0.001)</f>
        <v>41.025897</v>
      </c>
      <c r="G767" s="15">
        <v>38047</v>
      </c>
    </row>
    <row r="768" spans="1:7" ht="12.75">
      <c r="A768" s="30" t="str">
        <f>'De la BASE'!A764</f>
        <v>200647</v>
      </c>
      <c r="B768" s="30">
        <f>'De la BASE'!B764</f>
        <v>6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7.2179</v>
      </c>
      <c r="F768" s="9">
        <f>IF('De la BASE'!F764&gt;0,'De la BASE'!F764,'De la BASE'!F764+0.001)</f>
        <v>32.443244</v>
      </c>
      <c r="G768" s="15">
        <v>38078</v>
      </c>
    </row>
    <row r="769" spans="1:7" ht="12.75">
      <c r="A769" s="30" t="str">
        <f>'De la BASE'!A765</f>
        <v>200647</v>
      </c>
      <c r="B769" s="30">
        <f>'De la BASE'!B765</f>
        <v>6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5.89176</v>
      </c>
      <c r="F769" s="9">
        <f>IF('De la BASE'!F765&gt;0,'De la BASE'!F765,'De la BASE'!F765+0.001)</f>
        <v>26.717328</v>
      </c>
      <c r="G769" s="15">
        <v>38108</v>
      </c>
    </row>
    <row r="770" spans="1:7" ht="12.75">
      <c r="A770" s="30" t="str">
        <f>'De la BASE'!A766</f>
        <v>200647</v>
      </c>
      <c r="B770" s="30">
        <f>'De la BASE'!B766</f>
        <v>6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2.226043</v>
      </c>
      <c r="F770" s="9">
        <f>IF('De la BASE'!F766&gt;0,'De la BASE'!F766,'De la BASE'!F766+0.001)</f>
        <v>8.831766</v>
      </c>
      <c r="G770" s="15">
        <v>38139</v>
      </c>
    </row>
    <row r="771" spans="1:7" ht="12.75">
      <c r="A771" s="30" t="str">
        <f>'De la BASE'!A767</f>
        <v>200647</v>
      </c>
      <c r="B771" s="30">
        <f>'De la BASE'!B767</f>
        <v>6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1.871751</v>
      </c>
      <c r="F771" s="9">
        <f>IF('De la BASE'!F767&gt;0,'De la BASE'!F767,'De la BASE'!F767+0.001)</f>
        <v>7.49</v>
      </c>
      <c r="G771" s="15">
        <v>38169</v>
      </c>
    </row>
    <row r="772" spans="1:7" ht="12.75">
      <c r="A772" s="30" t="str">
        <f>'De la BASE'!A768</f>
        <v>200647</v>
      </c>
      <c r="B772" s="30">
        <f>'De la BASE'!B768</f>
        <v>6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2.2352</v>
      </c>
      <c r="F772" s="9">
        <f>IF('De la BASE'!F768&gt;0,'De la BASE'!F768,'De la BASE'!F768+0.001)</f>
        <v>8.0008</v>
      </c>
      <c r="G772" s="15">
        <v>38200</v>
      </c>
    </row>
    <row r="773" spans="1:7" ht="12.75">
      <c r="A773" s="30" t="str">
        <f>'De la BASE'!A769</f>
        <v>200647</v>
      </c>
      <c r="B773" s="30">
        <f>'De la BASE'!B769</f>
        <v>6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1.575784</v>
      </c>
      <c r="F773" s="9">
        <f>IF('De la BASE'!F769&gt;0,'De la BASE'!F769,'De la BASE'!F769+0.001)</f>
        <v>10.64</v>
      </c>
      <c r="G773" s="15">
        <v>38231</v>
      </c>
    </row>
    <row r="774" spans="1:7" ht="12.75">
      <c r="A774" s="30" t="str">
        <f>'De la BASE'!A770</f>
        <v>200647</v>
      </c>
      <c r="B774" s="30">
        <f>'De la BASE'!B770</f>
        <v>6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6.100231</v>
      </c>
      <c r="F774" s="9">
        <f>IF('De la BASE'!F770&gt;0,'De la BASE'!F770,'De la BASE'!F770+0.001)</f>
        <v>28.87</v>
      </c>
      <c r="G774" s="15">
        <v>38261</v>
      </c>
    </row>
    <row r="775" spans="1:7" ht="12.75">
      <c r="A775" s="30" t="str">
        <f>'De la BASE'!A771</f>
        <v>200647</v>
      </c>
      <c r="B775" s="30">
        <f>'De la BASE'!B771</f>
        <v>6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11.153644</v>
      </c>
      <c r="F775" s="9">
        <f>IF('De la BASE'!F771&gt;0,'De la BASE'!F771,'De la BASE'!F771+0.001)</f>
        <v>39.58</v>
      </c>
      <c r="G775" s="15">
        <v>38292</v>
      </c>
    </row>
    <row r="776" spans="1:7" ht="12.75">
      <c r="A776" s="30" t="str">
        <f>'De la BASE'!A772</f>
        <v>200647</v>
      </c>
      <c r="B776" s="30">
        <f>'De la BASE'!B772</f>
        <v>6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5.83972</v>
      </c>
      <c r="F776" s="9">
        <f>IF('De la BASE'!F772&gt;0,'De la BASE'!F772,'De la BASE'!F772+0.001)</f>
        <v>26.8</v>
      </c>
      <c r="G776" s="15">
        <v>38322</v>
      </c>
    </row>
    <row r="777" spans="1:7" ht="12.75">
      <c r="A777" s="30" t="str">
        <f>'De la BASE'!A773</f>
        <v>200647</v>
      </c>
      <c r="B777" s="30">
        <f>'De la BASE'!B773</f>
        <v>6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9.283712</v>
      </c>
      <c r="F777" s="9">
        <f>IF('De la BASE'!F773&gt;0,'De la BASE'!F773,'De la BASE'!F773+0.001)</f>
        <v>37.12</v>
      </c>
      <c r="G777" s="15">
        <v>38353</v>
      </c>
    </row>
    <row r="778" spans="1:7" ht="12.75">
      <c r="A778" s="30" t="str">
        <f>'De la BASE'!A774</f>
        <v>200647</v>
      </c>
      <c r="B778" s="30">
        <f>'De la BASE'!B774</f>
        <v>6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5.723696</v>
      </c>
      <c r="F778" s="9">
        <f>IF('De la BASE'!F774&gt;0,'De la BASE'!F774,'De la BASE'!F774+0.001)</f>
        <v>19.131913</v>
      </c>
      <c r="G778" s="15">
        <v>38384</v>
      </c>
    </row>
    <row r="779" spans="1:7" ht="12.75">
      <c r="A779" s="30" t="str">
        <f>'De la BASE'!A775</f>
        <v>200647</v>
      </c>
      <c r="B779" s="30">
        <f>'De la BASE'!B775</f>
        <v>6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20.695409</v>
      </c>
      <c r="F779" s="9">
        <f>IF('De la BASE'!F775&gt;0,'De la BASE'!F775,'De la BASE'!F775+0.001)</f>
        <v>72.59</v>
      </c>
      <c r="G779" s="15">
        <v>38412</v>
      </c>
    </row>
    <row r="780" spans="1:7" ht="12.75">
      <c r="A780" s="30" t="str">
        <f>'De la BASE'!A776</f>
        <v>200647</v>
      </c>
      <c r="B780" s="30">
        <f>'De la BASE'!B776</f>
        <v>6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13.552863</v>
      </c>
      <c r="F780" s="9">
        <f>IF('De la BASE'!F776&gt;0,'De la BASE'!F776,'De la BASE'!F776+0.001)</f>
        <v>66.72332700000001</v>
      </c>
      <c r="G780" s="15">
        <v>38443</v>
      </c>
    </row>
    <row r="781" spans="1:7" ht="12.75">
      <c r="A781" s="30" t="str">
        <f>'De la BASE'!A777</f>
        <v>200647</v>
      </c>
      <c r="B781" s="30">
        <f>'De la BASE'!B777</f>
        <v>6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6.286272</v>
      </c>
      <c r="F781" s="9">
        <f>IF('De la BASE'!F777&gt;0,'De la BASE'!F777,'De la BASE'!F777+0.001)</f>
        <v>27.84</v>
      </c>
      <c r="G781" s="15">
        <v>38473</v>
      </c>
    </row>
    <row r="782" spans="1:7" ht="12.75">
      <c r="A782" s="30" t="str">
        <f>'De la BASE'!A778</f>
        <v>200647</v>
      </c>
      <c r="B782" s="30">
        <f>'De la BASE'!B778</f>
        <v>6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2.020144</v>
      </c>
      <c r="F782" s="9">
        <f>IF('De la BASE'!F778&gt;0,'De la BASE'!F778,'De la BASE'!F778+0.001)</f>
        <v>9.520952000000001</v>
      </c>
      <c r="G782" s="15">
        <v>38504</v>
      </c>
    </row>
    <row r="783" spans="1:7" ht="12.75">
      <c r="A783" s="30" t="str">
        <f>'De la BASE'!A779</f>
        <v>200647</v>
      </c>
      <c r="B783" s="30">
        <f>'De la BASE'!B779</f>
        <v>6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1.956248</v>
      </c>
      <c r="F783" s="9">
        <f>IF('De la BASE'!F779&gt;0,'De la BASE'!F779,'De la BASE'!F779+0.001)</f>
        <v>7.72</v>
      </c>
      <c r="G783" s="15">
        <v>38534</v>
      </c>
    </row>
    <row r="784" spans="1:7" ht="12.75">
      <c r="A784" s="30" t="str">
        <f>'De la BASE'!A780</f>
        <v>200647</v>
      </c>
      <c r="B784" s="30">
        <f>'De la BASE'!B780</f>
        <v>6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1.418122</v>
      </c>
      <c r="F784" s="9">
        <f>IF('De la BASE'!F780&gt;0,'De la BASE'!F780,'De la BASE'!F780+0.001)</f>
        <v>5.569443000000001</v>
      </c>
      <c r="G784" s="15">
        <v>38565</v>
      </c>
    </row>
    <row r="785" spans="1:7" ht="12.75">
      <c r="A785" s="30" t="str">
        <f>'De la BASE'!A781</f>
        <v>200647</v>
      </c>
      <c r="B785" s="30">
        <f>'De la BASE'!B781</f>
        <v>6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1.113398</v>
      </c>
      <c r="F785" s="9">
        <f>IF('De la BASE'!F781&gt;0,'De la BASE'!F781,'De la BASE'!F781+0.001)</f>
        <v>4.58</v>
      </c>
      <c r="G785" s="15">
        <v>38596</v>
      </c>
    </row>
    <row r="786" spans="1:7" ht="12.75">
      <c r="A786" s="30" t="str">
        <f>'De la BASE'!A782</f>
        <v>200647</v>
      </c>
      <c r="B786" s="30">
        <f>'De la BASE'!B782</f>
        <v>6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2.18526</v>
      </c>
      <c r="F786" s="9">
        <f>IF('De la BASE'!F782&gt;0,'De la BASE'!F782,'De la BASE'!F782+0.001)</f>
        <v>9.239076</v>
      </c>
      <c r="G786" s="15">
        <v>38626</v>
      </c>
    </row>
    <row r="787" spans="1:7" ht="12.75">
      <c r="A787" s="30" t="str">
        <f>'De la BASE'!A783</f>
        <v>200647</v>
      </c>
      <c r="B787" s="30">
        <f>'De la BASE'!B783</f>
        <v>6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4.070556</v>
      </c>
      <c r="F787" s="9">
        <f>IF('De la BASE'!F783&gt;0,'De la BASE'!F783,'De la BASE'!F783+0.001)</f>
        <v>18.27</v>
      </c>
      <c r="G787" s="15">
        <v>38657</v>
      </c>
    </row>
    <row r="788" spans="1:7" ht="12.75">
      <c r="A788" s="30" t="str">
        <f>'De la BASE'!A784</f>
        <v>200647</v>
      </c>
      <c r="B788" s="30">
        <f>'De la BASE'!B784</f>
        <v>6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4.964176</v>
      </c>
      <c r="F788" s="9">
        <f>IF('De la BASE'!F784&gt;0,'De la BASE'!F784,'De la BASE'!F784+0.001)</f>
        <v>24.432443</v>
      </c>
      <c r="G788" s="15">
        <v>38687</v>
      </c>
    </row>
    <row r="789" spans="1:7" ht="12.75">
      <c r="A789" s="30" t="str">
        <f>'De la BASE'!A785</f>
        <v>200647</v>
      </c>
      <c r="B789" s="30">
        <f>'De la BASE'!B785</f>
        <v>6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6.100732</v>
      </c>
      <c r="F789" s="9">
        <f>IF('De la BASE'!F785&gt;0,'De la BASE'!F785,'De la BASE'!F785+0.001)</f>
        <v>22.73</v>
      </c>
      <c r="G789" s="15">
        <v>38718</v>
      </c>
    </row>
    <row r="790" spans="1:7" ht="12.75">
      <c r="A790" s="30" t="str">
        <f>'De la BASE'!A786</f>
        <v>200647</v>
      </c>
      <c r="B790" s="30">
        <f>'De la BASE'!B786</f>
        <v>6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2.83248</v>
      </c>
      <c r="F790" s="9">
        <f>IF('De la BASE'!F786&gt;0,'De la BASE'!F786,'De la BASE'!F786+0.001)</f>
        <v>14.401440000000001</v>
      </c>
      <c r="G790" s="15">
        <v>38749</v>
      </c>
    </row>
    <row r="791" spans="1:7" ht="12.75">
      <c r="A791" s="30" t="str">
        <f>'De la BASE'!A787</f>
        <v>200647</v>
      </c>
      <c r="B791" s="30">
        <f>'De la BASE'!B787</f>
        <v>6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25.259924</v>
      </c>
      <c r="F791" s="9">
        <f>IF('De la BASE'!F787&gt;0,'De la BASE'!F787,'De la BASE'!F787+0.001)</f>
        <v>109.550954</v>
      </c>
      <c r="G791" s="15">
        <v>38777</v>
      </c>
    </row>
    <row r="792" spans="1:7" ht="12.75">
      <c r="A792" s="30" t="str">
        <f>'De la BASE'!A788</f>
        <v>200647</v>
      </c>
      <c r="B792" s="30">
        <f>'De la BASE'!B788</f>
        <v>6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12.533322</v>
      </c>
      <c r="F792" s="9">
        <f>IF('De la BASE'!F788&gt;0,'De la BASE'!F788,'De la BASE'!F788+0.001)</f>
        <v>45.464546</v>
      </c>
      <c r="G792" s="15">
        <v>38808</v>
      </c>
    </row>
    <row r="793" spans="1:7" ht="12.75">
      <c r="A793" s="30" t="str">
        <f>'De la BASE'!A789</f>
        <v>200647</v>
      </c>
      <c r="B793" s="30">
        <f>'De la BASE'!B789</f>
        <v>6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4.20495</v>
      </c>
      <c r="F793" s="9">
        <f>IF('De la BASE'!F789&gt;0,'De la BASE'!F789,'De la BASE'!F789+0.001)</f>
        <v>17.341734000000002</v>
      </c>
      <c r="G793" s="15">
        <v>38838</v>
      </c>
    </row>
    <row r="794" spans="1:7" ht="12.75">
      <c r="A794" s="30" t="str">
        <f>'De la BASE'!A790</f>
        <v>200647</v>
      </c>
      <c r="B794" s="30">
        <f>'De la BASE'!B790</f>
        <v>6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1.46256</v>
      </c>
      <c r="F794" s="9">
        <f>IF('De la BASE'!F790&gt;0,'De la BASE'!F790,'De la BASE'!F790+0.001)</f>
        <v>6.59934</v>
      </c>
      <c r="G794" s="15">
        <v>38869</v>
      </c>
    </row>
    <row r="795" spans="1:7" ht="12.75">
      <c r="A795" s="30" t="str">
        <f>'De la BASE'!A791</f>
        <v>200647</v>
      </c>
      <c r="B795" s="30">
        <f>'De la BASE'!B791</f>
        <v>6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1.492105</v>
      </c>
      <c r="F795" s="9">
        <f>IF('De la BASE'!F791&gt;0,'De la BASE'!F791,'De la BASE'!F791+0.001)</f>
        <v>6.53</v>
      </c>
      <c r="G795" s="15">
        <v>38899</v>
      </c>
    </row>
    <row r="796" spans="1:7" ht="12.75">
      <c r="A796" s="30" t="str">
        <f>'De la BASE'!A792</f>
        <v>200647</v>
      </c>
      <c r="B796" s="30">
        <f>'De la BASE'!B792</f>
        <v>6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1.003124</v>
      </c>
      <c r="F796" s="9">
        <f>IF('De la BASE'!F792&gt;0,'De la BASE'!F792,'De la BASE'!F792+0.001)</f>
        <v>3.939606</v>
      </c>
      <c r="G796" s="15">
        <v>38930</v>
      </c>
    </row>
    <row r="797" spans="1:7" ht="12.75">
      <c r="A797" s="30" t="str">
        <f>'De la BASE'!A793</f>
        <v>200647</v>
      </c>
      <c r="B797" s="30">
        <f>'De la BASE'!B793</f>
        <v>6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1.030998</v>
      </c>
      <c r="F797" s="9">
        <f>IF('De la BASE'!F793&gt;0,'De la BASE'!F793,'De la BASE'!F793+0.001)</f>
        <v>4.82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200647 - Embalse de Barrios de Luna.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4.690469</v>
      </c>
      <c r="C4" s="1">
        <f aca="true" t="shared" si="0" ref="C4:M4">MIN(C18:C83)</f>
        <v>7.369263</v>
      </c>
      <c r="D4" s="1">
        <f t="shared" si="0"/>
        <v>12.87</v>
      </c>
      <c r="E4" s="1">
        <f t="shared" si="0"/>
        <v>11.6</v>
      </c>
      <c r="F4" s="1">
        <f t="shared" si="0"/>
        <v>10.878912</v>
      </c>
      <c r="G4" s="1">
        <f t="shared" si="0"/>
        <v>12.141214</v>
      </c>
      <c r="H4" s="1">
        <f t="shared" si="0"/>
        <v>9.919008</v>
      </c>
      <c r="I4" s="1">
        <f t="shared" si="0"/>
        <v>13.25</v>
      </c>
      <c r="J4" s="1">
        <f t="shared" si="0"/>
        <v>6.59934</v>
      </c>
      <c r="K4" s="1">
        <f t="shared" si="0"/>
        <v>4.31</v>
      </c>
      <c r="L4" s="1">
        <f t="shared" si="0"/>
        <v>2.429757</v>
      </c>
      <c r="M4" s="1">
        <f t="shared" si="0"/>
        <v>0.79</v>
      </c>
      <c r="N4" s="1">
        <f>MIN(N18:N83)</f>
        <v>246.48112600000005</v>
      </c>
    </row>
    <row r="5" spans="1:14" ht="12.75">
      <c r="A5" s="13" t="s">
        <v>94</v>
      </c>
      <c r="B5" s="1">
        <f>MAX(B18:B83)</f>
        <v>75.17</v>
      </c>
      <c r="C5" s="1">
        <f aca="true" t="shared" si="1" ref="C5:M5">MAX(C18:C83)</f>
        <v>83.33</v>
      </c>
      <c r="D5" s="1">
        <f t="shared" si="1"/>
        <v>154.57</v>
      </c>
      <c r="E5" s="1">
        <f t="shared" si="1"/>
        <v>138.22382100000002</v>
      </c>
      <c r="F5" s="1">
        <f t="shared" si="1"/>
        <v>158.69</v>
      </c>
      <c r="G5" s="1">
        <f t="shared" si="1"/>
        <v>172.73</v>
      </c>
      <c r="H5" s="1">
        <f t="shared" si="1"/>
        <v>121.39213799999999</v>
      </c>
      <c r="I5" s="1">
        <f t="shared" si="1"/>
        <v>123.29</v>
      </c>
      <c r="J5" s="1">
        <f t="shared" si="1"/>
        <v>74.65</v>
      </c>
      <c r="K5" s="1">
        <f t="shared" si="1"/>
        <v>77.252274</v>
      </c>
      <c r="L5" s="1">
        <f t="shared" si="1"/>
        <v>47.315268</v>
      </c>
      <c r="M5" s="1">
        <f t="shared" si="1"/>
        <v>44.52</v>
      </c>
      <c r="N5" s="1">
        <f>MAX(N18:N83)</f>
        <v>835.5700489999999</v>
      </c>
    </row>
    <row r="6" spans="1:14" ht="12.75">
      <c r="A6" s="13" t="s">
        <v>16</v>
      </c>
      <c r="B6" s="1">
        <f>AVERAGE(B18:B83)</f>
        <v>24.29801139393939</v>
      </c>
      <c r="C6" s="1">
        <f aca="true" t="shared" si="2" ref="C6:M6">AVERAGE(C18:C83)</f>
        <v>37.01142830303029</v>
      </c>
      <c r="D6" s="1">
        <f t="shared" si="2"/>
        <v>48.86291187878789</v>
      </c>
      <c r="E6" s="1">
        <f t="shared" si="2"/>
        <v>50.671978378787884</v>
      </c>
      <c r="F6" s="1">
        <f t="shared" si="2"/>
        <v>47.62444677272728</v>
      </c>
      <c r="G6" s="1">
        <f t="shared" si="2"/>
        <v>57.29091506060607</v>
      </c>
      <c r="H6" s="1">
        <f t="shared" si="2"/>
        <v>55.81352321212122</v>
      </c>
      <c r="I6" s="1">
        <f t="shared" si="2"/>
        <v>47.53162051515153</v>
      </c>
      <c r="J6" s="1">
        <f t="shared" si="2"/>
        <v>27.60913463636364</v>
      </c>
      <c r="K6" s="1">
        <f t="shared" si="2"/>
        <v>19.249991575757573</v>
      </c>
      <c r="L6" s="1">
        <f t="shared" si="2"/>
        <v>16.08719546969697</v>
      </c>
      <c r="M6" s="1">
        <f t="shared" si="2"/>
        <v>15.832247818181813</v>
      </c>
      <c r="N6" s="1">
        <f>SUM(B6:M6)</f>
        <v>447.88340501515154</v>
      </c>
    </row>
    <row r="7" spans="1:14" ht="12.75">
      <c r="A7" s="13" t="s">
        <v>17</v>
      </c>
      <c r="B7" s="1">
        <f>PERCENTILE(B18:B83,0.1)</f>
        <v>8.874994500000001</v>
      </c>
      <c r="C7" s="1">
        <f aca="true" t="shared" si="3" ref="C7:M7">PERCENTILE(C18:C83,0.1)</f>
        <v>15.229997999999998</v>
      </c>
      <c r="D7" s="1">
        <f t="shared" si="3"/>
        <v>23.3787855</v>
      </c>
      <c r="E7" s="1">
        <f t="shared" si="3"/>
        <v>27.39726</v>
      </c>
      <c r="F7" s="1">
        <f t="shared" si="3"/>
        <v>20.215</v>
      </c>
      <c r="G7" s="1">
        <f t="shared" si="3"/>
        <v>37.81</v>
      </c>
      <c r="H7" s="1">
        <f t="shared" si="3"/>
        <v>31.15</v>
      </c>
      <c r="I7" s="1">
        <f t="shared" si="3"/>
        <v>25.093663999999997</v>
      </c>
      <c r="J7" s="1">
        <f t="shared" si="3"/>
        <v>11.0505505</v>
      </c>
      <c r="K7" s="1">
        <f t="shared" si="3"/>
        <v>7.295355000000001</v>
      </c>
      <c r="L7" s="1">
        <f t="shared" si="3"/>
        <v>5.190026</v>
      </c>
      <c r="M7" s="1">
        <f t="shared" si="3"/>
        <v>4.7</v>
      </c>
      <c r="N7" s="1">
        <f>PERCENTILE(N18:N83,0.1)</f>
        <v>310.0292329999999</v>
      </c>
    </row>
    <row r="8" spans="1:14" ht="12.75">
      <c r="A8" s="13" t="s">
        <v>18</v>
      </c>
      <c r="B8" s="1">
        <f>PERCENTILE(B18:B83,0.25)</f>
        <v>13.3443395</v>
      </c>
      <c r="C8" s="1">
        <f aca="true" t="shared" si="4" ref="C8:M8">PERCENTILE(C18:C83,0.25)</f>
        <v>22.5975</v>
      </c>
      <c r="D8" s="1">
        <f t="shared" si="4"/>
        <v>32.33426625</v>
      </c>
      <c r="E8" s="1">
        <f t="shared" si="4"/>
        <v>31.53934575</v>
      </c>
      <c r="F8" s="1">
        <f t="shared" si="4"/>
        <v>30.395238</v>
      </c>
      <c r="G8" s="1">
        <f t="shared" si="4"/>
        <v>42.441432</v>
      </c>
      <c r="H8" s="1">
        <f t="shared" si="4"/>
        <v>37.8075</v>
      </c>
      <c r="I8" s="1">
        <f t="shared" si="4"/>
        <v>31.225</v>
      </c>
      <c r="J8" s="1">
        <f t="shared" si="4"/>
        <v>18.345</v>
      </c>
      <c r="K8" s="1">
        <f t="shared" si="4"/>
        <v>10.21473975</v>
      </c>
      <c r="L8" s="1">
        <f t="shared" si="4"/>
        <v>7.7152</v>
      </c>
      <c r="M8" s="1">
        <f t="shared" si="4"/>
        <v>7.0723132500000006</v>
      </c>
      <c r="N8" s="1">
        <f>PERCENTILE(N18:N83,0.25)</f>
        <v>372.45309599999996</v>
      </c>
    </row>
    <row r="9" spans="1:14" ht="12.75">
      <c r="A9" s="13" t="s">
        <v>19</v>
      </c>
      <c r="B9" s="1">
        <f>PERCENTILE(B18:B83,0.5)</f>
        <v>24.2</v>
      </c>
      <c r="C9" s="1">
        <f aca="true" t="shared" si="5" ref="C9:N9">PERCENTILE(C18:C83,0.5)</f>
        <v>34.17</v>
      </c>
      <c r="D9" s="1">
        <f t="shared" si="5"/>
        <v>40.725</v>
      </c>
      <c r="E9" s="1">
        <f t="shared" si="5"/>
        <v>40.052016</v>
      </c>
      <c r="F9" s="1">
        <f t="shared" si="5"/>
        <v>39.3510645</v>
      </c>
      <c r="G9" s="1">
        <f t="shared" si="5"/>
        <v>50.925</v>
      </c>
      <c r="H9" s="1">
        <f t="shared" si="5"/>
        <v>49.620037499999995</v>
      </c>
      <c r="I9" s="1">
        <f t="shared" si="5"/>
        <v>43.756528</v>
      </c>
      <c r="J9" s="1">
        <f t="shared" si="5"/>
        <v>28.4135765</v>
      </c>
      <c r="K9" s="1">
        <f t="shared" si="5"/>
        <v>16.945850999999998</v>
      </c>
      <c r="L9" s="1">
        <f t="shared" si="5"/>
        <v>13.700688</v>
      </c>
      <c r="M9" s="1">
        <f t="shared" si="5"/>
        <v>11.944403</v>
      </c>
      <c r="N9" s="1">
        <f t="shared" si="5"/>
        <v>420.03141800000003</v>
      </c>
    </row>
    <row r="10" spans="1:14" ht="12.75">
      <c r="A10" s="13" t="s">
        <v>20</v>
      </c>
      <c r="B10" s="1">
        <f>PERCENTILE(B18:B83,0.75)</f>
        <v>30.9007635</v>
      </c>
      <c r="C10" s="1">
        <f aca="true" t="shared" si="6" ref="C10:M10">PERCENTILE(C18:C83,0.75)</f>
        <v>48.38631</v>
      </c>
      <c r="D10" s="1">
        <f t="shared" si="6"/>
        <v>54.878831999999996</v>
      </c>
      <c r="E10" s="1">
        <f t="shared" si="6"/>
        <v>60.362872499999995</v>
      </c>
      <c r="F10" s="1">
        <f t="shared" si="6"/>
        <v>51.722719500000004</v>
      </c>
      <c r="G10" s="1">
        <f t="shared" si="6"/>
        <v>64.66</v>
      </c>
      <c r="H10" s="1">
        <f t="shared" si="6"/>
        <v>71.57325</v>
      </c>
      <c r="I10" s="1">
        <f t="shared" si="6"/>
        <v>60.68</v>
      </c>
      <c r="J10" s="1">
        <f t="shared" si="6"/>
        <v>33.23582675</v>
      </c>
      <c r="K10" s="1">
        <f t="shared" si="6"/>
        <v>26.3356535</v>
      </c>
      <c r="L10" s="1">
        <f t="shared" si="6"/>
        <v>25.460628999999997</v>
      </c>
      <c r="M10" s="1">
        <f t="shared" si="6"/>
        <v>26.461326</v>
      </c>
      <c r="N10" s="1">
        <f>PERCENTILE(N18:N83,0.75)</f>
        <v>522.97422575</v>
      </c>
    </row>
    <row r="11" spans="1:14" ht="12.75">
      <c r="A11" s="13" t="s">
        <v>21</v>
      </c>
      <c r="B11" s="1">
        <f>PERCENTILE(B18:B83,0.9)</f>
        <v>38.335</v>
      </c>
      <c r="C11" s="1">
        <f aca="true" t="shared" si="7" ref="C11:M11">PERCENTILE(C18:C83,0.9)</f>
        <v>63.9418045</v>
      </c>
      <c r="D11" s="1">
        <f t="shared" si="7"/>
        <v>89.3956665</v>
      </c>
      <c r="E11" s="1">
        <f t="shared" si="7"/>
        <v>83.395</v>
      </c>
      <c r="F11" s="1">
        <f t="shared" si="7"/>
        <v>89.289235</v>
      </c>
      <c r="G11" s="1">
        <f t="shared" si="7"/>
        <v>83.9406415</v>
      </c>
      <c r="H11" s="1">
        <f t="shared" si="7"/>
        <v>89.679947</v>
      </c>
      <c r="I11" s="1">
        <f t="shared" si="7"/>
        <v>73.37133449999999</v>
      </c>
      <c r="J11" s="1">
        <f t="shared" si="7"/>
        <v>40.215</v>
      </c>
      <c r="K11" s="1">
        <f t="shared" si="7"/>
        <v>29.6534945</v>
      </c>
      <c r="L11" s="1">
        <f t="shared" si="7"/>
        <v>28.195</v>
      </c>
      <c r="M11" s="1">
        <f t="shared" si="7"/>
        <v>29.918519999999997</v>
      </c>
      <c r="N11" s="1">
        <f>PERCENTILE(N18:N83,0.9)</f>
        <v>586.828013</v>
      </c>
    </row>
    <row r="12" spans="1:14" ht="12.75">
      <c r="A12" s="13" t="s">
        <v>25</v>
      </c>
      <c r="B12" s="1">
        <f>STDEV(B18:B83)</f>
        <v>14.468965376886851</v>
      </c>
      <c r="C12" s="1">
        <f aca="true" t="shared" si="8" ref="C12:M12">STDEV(C18:C83)</f>
        <v>17.760737223144243</v>
      </c>
      <c r="D12" s="1">
        <f t="shared" si="8"/>
        <v>29.936390144268618</v>
      </c>
      <c r="E12" s="1">
        <f t="shared" si="8"/>
        <v>26.37453461245739</v>
      </c>
      <c r="F12" s="1">
        <f t="shared" si="8"/>
        <v>29.752098673974483</v>
      </c>
      <c r="G12" s="1">
        <f t="shared" si="8"/>
        <v>26.007697300941977</v>
      </c>
      <c r="H12" s="1">
        <f t="shared" si="8"/>
        <v>24.64758345015606</v>
      </c>
      <c r="I12" s="1">
        <f t="shared" si="8"/>
        <v>23.03059015108235</v>
      </c>
      <c r="J12" s="1">
        <f t="shared" si="8"/>
        <v>12.962814575573647</v>
      </c>
      <c r="K12" s="1">
        <f t="shared" si="8"/>
        <v>11.724479745543578</v>
      </c>
      <c r="L12" s="1">
        <f t="shared" si="8"/>
        <v>10.363837277242757</v>
      </c>
      <c r="M12" s="1">
        <f t="shared" si="8"/>
        <v>10.833301379069</v>
      </c>
      <c r="N12" s="1">
        <f>STDEV(N18:N83)</f>
        <v>120.65108147091821</v>
      </c>
    </row>
    <row r="13" spans="1:14" ht="12.75">
      <c r="A13" s="13" t="s">
        <v>127</v>
      </c>
      <c r="B13" s="1">
        <f aca="true" t="shared" si="9" ref="B13:L13">ROUND(B12/B6,2)</f>
        <v>0.6</v>
      </c>
      <c r="C13" s="1">
        <f t="shared" si="9"/>
        <v>0.48</v>
      </c>
      <c r="D13" s="1">
        <f t="shared" si="9"/>
        <v>0.61</v>
      </c>
      <c r="E13" s="1">
        <f t="shared" si="9"/>
        <v>0.52</v>
      </c>
      <c r="F13" s="1">
        <f t="shared" si="9"/>
        <v>0.62</v>
      </c>
      <c r="G13" s="1">
        <f t="shared" si="9"/>
        <v>0.45</v>
      </c>
      <c r="H13" s="1">
        <f t="shared" si="9"/>
        <v>0.44</v>
      </c>
      <c r="I13" s="1">
        <f t="shared" si="9"/>
        <v>0.48</v>
      </c>
      <c r="J13" s="1">
        <f t="shared" si="9"/>
        <v>0.47</v>
      </c>
      <c r="K13" s="1">
        <f t="shared" si="9"/>
        <v>0.61</v>
      </c>
      <c r="L13" s="1">
        <f t="shared" si="9"/>
        <v>0.64</v>
      </c>
      <c r="M13" s="1">
        <f>ROUND(M12/M6,2)</f>
        <v>0.68</v>
      </c>
      <c r="N13" s="1">
        <f>ROUND(N12/N6,2)</f>
        <v>0.27</v>
      </c>
    </row>
    <row r="14" spans="1:14" ht="12.75">
      <c r="A14" s="13" t="s">
        <v>126</v>
      </c>
      <c r="B14" s="53">
        <f aca="true" t="shared" si="10" ref="B14:N14">66*P84/(65*64*B12^3)</f>
        <v>1.1444728162598465</v>
      </c>
      <c r="C14" s="53">
        <f t="shared" si="10"/>
        <v>0.5376711925180857</v>
      </c>
      <c r="D14" s="53">
        <f t="shared" si="10"/>
        <v>1.8755980158945573</v>
      </c>
      <c r="E14" s="53">
        <f t="shared" si="10"/>
        <v>1.4415514140958756</v>
      </c>
      <c r="F14" s="53">
        <f t="shared" si="10"/>
        <v>1.8992105123376095</v>
      </c>
      <c r="G14" s="53">
        <f t="shared" si="10"/>
        <v>1.7624722986335726</v>
      </c>
      <c r="H14" s="53">
        <f t="shared" si="10"/>
        <v>0.6566366453032403</v>
      </c>
      <c r="I14" s="53">
        <f t="shared" si="10"/>
        <v>1.2466625379128402</v>
      </c>
      <c r="J14" s="53">
        <f t="shared" si="10"/>
        <v>1.0107212733468944</v>
      </c>
      <c r="K14" s="53">
        <f t="shared" si="10"/>
        <v>2.014431150436557</v>
      </c>
      <c r="L14" s="53">
        <f t="shared" si="10"/>
        <v>0.8402285439371434</v>
      </c>
      <c r="M14" s="53">
        <f t="shared" si="10"/>
        <v>0.6809247832724173</v>
      </c>
      <c r="N14" s="53">
        <f t="shared" si="10"/>
        <v>0.8437651349740017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0.18101501278339174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34.81</v>
      </c>
      <c r="C18" s="1">
        <f>'DATOS MENSUALES'!F7</f>
        <v>33.48</v>
      </c>
      <c r="D18" s="1">
        <f>'DATOS MENSUALES'!F8</f>
        <v>35.043504</v>
      </c>
      <c r="E18" s="1">
        <f>'DATOS MENSUALES'!F9</f>
        <v>39.463946</v>
      </c>
      <c r="F18" s="1">
        <f>'DATOS MENSUALES'!F10</f>
        <v>45.745425000000004</v>
      </c>
      <c r="G18" s="1">
        <f>'DATOS MENSUALES'!F11</f>
        <v>50.685068</v>
      </c>
      <c r="H18" s="1">
        <f>'DATOS MENSUALES'!F12</f>
        <v>32</v>
      </c>
      <c r="I18" s="1">
        <f>'DATOS MENSUALES'!F13</f>
        <v>73.44</v>
      </c>
      <c r="J18" s="1">
        <f>'DATOS MENSUALES'!F14</f>
        <v>49.46</v>
      </c>
      <c r="K18" s="1">
        <f>'DATOS MENSUALES'!F15</f>
        <v>29.2</v>
      </c>
      <c r="L18" s="1">
        <f>'DATOS MENSUALES'!F16</f>
        <v>27.98</v>
      </c>
      <c r="M18" s="1">
        <f>'DATOS MENSUALES'!F17</f>
        <v>28.59</v>
      </c>
      <c r="N18" s="1">
        <f>SUM(B18:M18)</f>
        <v>479.89794299999994</v>
      </c>
      <c r="O18" s="1"/>
      <c r="P18" s="60">
        <f>(B18-B$6)^3</f>
        <v>1161.5947605679012</v>
      </c>
      <c r="Q18" s="60">
        <f>(C18-C$6)^3</f>
        <v>-44.04039243072915</v>
      </c>
      <c r="R18" s="60">
        <f aca="true" t="shared" si="11" ref="R18:AB18">(D18-D$6)^3</f>
        <v>-2639.1757105818065</v>
      </c>
      <c r="S18" s="60">
        <f t="shared" si="11"/>
        <v>-1407.9529131457605</v>
      </c>
      <c r="T18" s="60">
        <f t="shared" si="11"/>
        <v>-6.634305056723063</v>
      </c>
      <c r="U18" s="60">
        <f t="shared" si="11"/>
        <v>-288.26077100463186</v>
      </c>
      <c r="V18" s="60">
        <f t="shared" si="11"/>
        <v>-13504.265324731714</v>
      </c>
      <c r="W18" s="60">
        <f t="shared" si="11"/>
        <v>17390.847583047016</v>
      </c>
      <c r="X18" s="60">
        <f t="shared" si="11"/>
        <v>10432.921106300086</v>
      </c>
      <c r="Y18" s="60">
        <f t="shared" si="11"/>
        <v>985.0773770653009</v>
      </c>
      <c r="Z18" s="60">
        <f t="shared" si="11"/>
        <v>1682.1039965958873</v>
      </c>
      <c r="AA18" s="60">
        <f t="shared" si="11"/>
        <v>2076.4548163206873</v>
      </c>
      <c r="AB18" s="60">
        <f t="shared" si="11"/>
        <v>32812.680982415266</v>
      </c>
    </row>
    <row r="19" spans="1:28" ht="12.75">
      <c r="A19" s="12" t="s">
        <v>29</v>
      </c>
      <c r="B19" s="1">
        <f>'DATOS MENSUALES'!F18</f>
        <v>33.423342</v>
      </c>
      <c r="C19" s="1">
        <f>'DATOS MENSUALES'!F19</f>
        <v>39.606039</v>
      </c>
      <c r="D19" s="1">
        <f>'DATOS MENSUALES'!F20</f>
        <v>30.27</v>
      </c>
      <c r="E19" s="1">
        <f>'DATOS MENSUALES'!F21</f>
        <v>40.324032</v>
      </c>
      <c r="F19" s="1">
        <f>'DATOS MENSUALES'!F22</f>
        <v>32.086791</v>
      </c>
      <c r="G19" s="1">
        <f>'DATOS MENSUALES'!F23</f>
        <v>63.13631300000001</v>
      </c>
      <c r="H19" s="1">
        <f>'DATOS MENSUALES'!F24</f>
        <v>39.47</v>
      </c>
      <c r="I19" s="1">
        <f>'DATOS MENSUALES'!F25</f>
        <v>42.46</v>
      </c>
      <c r="J19" s="1">
        <f>'DATOS MENSUALES'!F26</f>
        <v>29.47</v>
      </c>
      <c r="K19" s="1">
        <f>'DATOS MENSUALES'!F27</f>
        <v>27.212721000000002</v>
      </c>
      <c r="L19" s="1">
        <f>'DATOS MENSUALES'!F28</f>
        <v>26.05</v>
      </c>
      <c r="M19" s="1">
        <f>'DATOS MENSUALES'!F29</f>
        <v>26.482648</v>
      </c>
      <c r="N19" s="1">
        <f aca="true" t="shared" si="12" ref="N19:N82">SUM(B19:M19)</f>
        <v>429.9918859999999</v>
      </c>
      <c r="O19" s="10"/>
      <c r="P19" s="60">
        <f aca="true" t="shared" si="13" ref="P19:P82">(B19-B$6)^3</f>
        <v>759.8814154779295</v>
      </c>
      <c r="Q19" s="60">
        <f aca="true" t="shared" si="14" ref="Q19:Q82">(C19-C$6)^3</f>
        <v>17.46693132579542</v>
      </c>
      <c r="R19" s="60">
        <f aca="true" t="shared" si="15" ref="R19:R82">(D19-D$6)^3</f>
        <v>-6427.502183873857</v>
      </c>
      <c r="S19" s="60">
        <f aca="true" t="shared" si="16" ref="S19:S82">(E19-E$6)^3</f>
        <v>-1108.0580388254841</v>
      </c>
      <c r="T19" s="60">
        <f aca="true" t="shared" si="17" ref="T19:T82">(F19-F$6)^3</f>
        <v>-3751.08138659818</v>
      </c>
      <c r="U19" s="60">
        <f aca="true" t="shared" si="18" ref="U19:U82">(G19-G$6)^3</f>
        <v>199.72951453604048</v>
      </c>
      <c r="V19" s="60">
        <f aca="true" t="shared" si="19" ref="V19:V82">(H19-H$6)^3</f>
        <v>-4365.5307589328495</v>
      </c>
      <c r="W19" s="60">
        <f aca="true" t="shared" si="20" ref="W19:W82">(I19-I$6)^3</f>
        <v>-130.44884848652615</v>
      </c>
      <c r="X19" s="60">
        <f aca="true" t="shared" si="21" ref="X19:X82">(J19-J$6)^3</f>
        <v>6.443841615363656</v>
      </c>
      <c r="Y19" s="60">
        <f aca="true" t="shared" si="22" ref="Y19:Y82">(K19-K$6)^3</f>
        <v>504.8773359817607</v>
      </c>
      <c r="Z19" s="60">
        <f aca="true" t="shared" si="23" ref="Z19:Z82">(L19-L$6)^3</f>
        <v>988.8828127198462</v>
      </c>
      <c r="AA19" s="60">
        <f aca="true" t="shared" si="24" ref="AA19:AA82">(M19-M$6)^3</f>
        <v>1208.0857989835329</v>
      </c>
      <c r="AB19" s="60">
        <f aca="true" t="shared" si="25" ref="AB19:AB82">(N19-N$6)^3</f>
        <v>-5727.190684809673</v>
      </c>
    </row>
    <row r="20" spans="1:28" ht="12.75">
      <c r="A20" s="12" t="s">
        <v>30</v>
      </c>
      <c r="B20" s="1">
        <f>'DATOS MENSUALES'!F30</f>
        <v>32.883288</v>
      </c>
      <c r="C20" s="1">
        <f>'DATOS MENSUALES'!F31</f>
        <v>32.73</v>
      </c>
      <c r="D20" s="1">
        <f>'DATOS MENSUALES'!F32</f>
        <v>44.33</v>
      </c>
      <c r="E20" s="1">
        <f>'DATOS MENSUALES'!F33</f>
        <v>74.682531</v>
      </c>
      <c r="F20" s="1">
        <f>'DATOS MENSUALES'!F34</f>
        <v>36.99</v>
      </c>
      <c r="G20" s="1">
        <f>'DATOS MENSUALES'!F35</f>
        <v>41.945805</v>
      </c>
      <c r="H20" s="1">
        <f>'DATOS MENSUALES'!F36</f>
        <v>33.216678</v>
      </c>
      <c r="I20" s="1">
        <f>'DATOS MENSUALES'!F37</f>
        <v>32.63</v>
      </c>
      <c r="J20" s="1">
        <f>'DATOS MENSUALES'!F38</f>
        <v>27.25</v>
      </c>
      <c r="K20" s="1">
        <f>'DATOS MENSUALES'!F39</f>
        <v>26.4</v>
      </c>
      <c r="L20" s="1">
        <f>'DATOS MENSUALES'!F40</f>
        <v>25.56</v>
      </c>
      <c r="M20" s="1">
        <f>'DATOS MENSUALES'!F41</f>
        <v>29.597039999999996</v>
      </c>
      <c r="N20" s="1">
        <f t="shared" si="12"/>
        <v>438.21534199999996</v>
      </c>
      <c r="O20" s="10"/>
      <c r="P20" s="60">
        <f t="shared" si="13"/>
        <v>632.7947630419061</v>
      </c>
      <c r="Q20" s="60">
        <f t="shared" si="14"/>
        <v>-78.4812708758405</v>
      </c>
      <c r="R20" s="60">
        <f t="shared" si="15"/>
        <v>-93.13905537507277</v>
      </c>
      <c r="S20" s="60">
        <f t="shared" si="16"/>
        <v>13842.24294839229</v>
      </c>
      <c r="T20" s="60">
        <f t="shared" si="17"/>
        <v>-1202.6650922735805</v>
      </c>
      <c r="U20" s="60">
        <f t="shared" si="18"/>
        <v>-3613.349936773444</v>
      </c>
      <c r="V20" s="60">
        <f t="shared" si="19"/>
        <v>-11538.342656389848</v>
      </c>
      <c r="W20" s="60">
        <f t="shared" si="20"/>
        <v>-3309.028429095928</v>
      </c>
      <c r="X20" s="60">
        <f t="shared" si="21"/>
        <v>-0.04632035473271234</v>
      </c>
      <c r="Y20" s="60">
        <f t="shared" si="22"/>
        <v>365.5271670065225</v>
      </c>
      <c r="Z20" s="60">
        <f t="shared" si="23"/>
        <v>850.0328848827539</v>
      </c>
      <c r="AA20" s="60">
        <f t="shared" si="24"/>
        <v>2608.0083447181796</v>
      </c>
      <c r="AB20" s="60">
        <f t="shared" si="25"/>
        <v>-903.6877958681716</v>
      </c>
    </row>
    <row r="21" spans="1:28" ht="12.75">
      <c r="A21" s="12" t="s">
        <v>31</v>
      </c>
      <c r="B21" s="1">
        <f>'DATOS MENSUALES'!F42</f>
        <v>50.02</v>
      </c>
      <c r="C21" s="1">
        <f>'DATOS MENSUALES'!F43</f>
        <v>42.144214</v>
      </c>
      <c r="D21" s="1">
        <f>'DATOS MENSUALES'!F44</f>
        <v>38.076192</v>
      </c>
      <c r="E21" s="1">
        <f>'DATOS MENSUALES'!F45</f>
        <v>30.873086999999998</v>
      </c>
      <c r="F21" s="1">
        <f>'DATOS MENSUALES'!F46</f>
        <v>30.086991</v>
      </c>
      <c r="G21" s="1">
        <f>'DATOS MENSUALES'!F47</f>
        <v>36.82</v>
      </c>
      <c r="H21" s="1">
        <f>'DATOS MENSUALES'!F48</f>
        <v>49.695029999999996</v>
      </c>
      <c r="I21" s="1">
        <f>'DATOS MENSUALES'!F49</f>
        <v>29.38</v>
      </c>
      <c r="J21" s="1">
        <f>'DATOS MENSUALES'!F50</f>
        <v>26.64</v>
      </c>
      <c r="K21" s="1">
        <f>'DATOS MENSUALES'!F51</f>
        <v>26.08</v>
      </c>
      <c r="L21" s="1">
        <f>'DATOS MENSUALES'!F52</f>
        <v>25.862586</v>
      </c>
      <c r="M21" s="1">
        <f>'DATOS MENSUALES'!F53</f>
        <v>26.032603</v>
      </c>
      <c r="N21" s="1">
        <f t="shared" si="12"/>
        <v>411.71070299999997</v>
      </c>
      <c r="O21" s="10"/>
      <c r="P21" s="60">
        <f t="shared" si="13"/>
        <v>17018.200051639596</v>
      </c>
      <c r="Q21" s="60">
        <f t="shared" si="14"/>
        <v>135.22574917541948</v>
      </c>
      <c r="R21" s="60">
        <f t="shared" si="15"/>
        <v>-1255.0707317598244</v>
      </c>
      <c r="S21" s="60">
        <f t="shared" si="16"/>
        <v>-7761.08820142368</v>
      </c>
      <c r="T21" s="60">
        <f t="shared" si="17"/>
        <v>-5393.861197824007</v>
      </c>
      <c r="U21" s="60">
        <f t="shared" si="18"/>
        <v>-8578.50816297769</v>
      </c>
      <c r="V21" s="60">
        <f t="shared" si="19"/>
        <v>-229.05166217352067</v>
      </c>
      <c r="W21" s="60">
        <f t="shared" si="20"/>
        <v>-5980.620020451249</v>
      </c>
      <c r="X21" s="60">
        <f t="shared" si="21"/>
        <v>-0.9102325165813984</v>
      </c>
      <c r="Y21" s="60">
        <f t="shared" si="22"/>
        <v>318.61316594638157</v>
      </c>
      <c r="Z21" s="60">
        <f t="shared" si="23"/>
        <v>934.1193100911386</v>
      </c>
      <c r="AA21" s="60">
        <f t="shared" si="24"/>
        <v>1061.318863209454</v>
      </c>
      <c r="AB21" s="60">
        <f t="shared" si="25"/>
        <v>-47330.69179240924</v>
      </c>
    </row>
    <row r="22" spans="1:28" ht="12.75">
      <c r="A22" s="12" t="s">
        <v>32</v>
      </c>
      <c r="B22" s="1">
        <f>'DATOS MENSUALES'!F54</f>
        <v>35.716428</v>
      </c>
      <c r="C22" s="1">
        <f>'DATOS MENSUALES'!F55</f>
        <v>39.57395700000001</v>
      </c>
      <c r="D22" s="1">
        <f>'DATOS MENSUALES'!F56</f>
        <v>37.333732999999995</v>
      </c>
      <c r="E22" s="1">
        <f>'DATOS MENSUALES'!F57</f>
        <v>31.363726</v>
      </c>
      <c r="F22" s="1">
        <f>'DATOS MENSUALES'!F58</f>
        <v>38.36</v>
      </c>
      <c r="G22" s="1">
        <f>'DATOS MENSUALES'!F59</f>
        <v>47.014701</v>
      </c>
      <c r="H22" s="1">
        <f>'DATOS MENSUALES'!F60</f>
        <v>40.05801</v>
      </c>
      <c r="I22" s="1">
        <f>'DATOS MENSUALES'!F61</f>
        <v>30.82</v>
      </c>
      <c r="J22" s="1">
        <f>'DATOS MENSUALES'!F62</f>
        <v>26.88</v>
      </c>
      <c r="K22" s="1">
        <f>'DATOS MENSUALES'!F63</f>
        <v>26.12</v>
      </c>
      <c r="L22" s="1">
        <f>'DATOS MENSUALES'!F64</f>
        <v>26.15</v>
      </c>
      <c r="M22" s="1">
        <f>'DATOS MENSUALES'!F65</f>
        <v>25.63</v>
      </c>
      <c r="N22" s="1">
        <f t="shared" si="12"/>
        <v>405.020555</v>
      </c>
      <c r="O22" s="10"/>
      <c r="P22" s="60">
        <f t="shared" si="13"/>
        <v>1488.735872278451</v>
      </c>
      <c r="Q22" s="60">
        <f t="shared" si="14"/>
        <v>16.82698132983967</v>
      </c>
      <c r="R22" s="60">
        <f t="shared" si="15"/>
        <v>-1532.4811185425708</v>
      </c>
      <c r="S22" s="60">
        <f t="shared" si="16"/>
        <v>-7198.282729377751</v>
      </c>
      <c r="T22" s="60">
        <f t="shared" si="17"/>
        <v>-795.1672256710814</v>
      </c>
      <c r="U22" s="60">
        <f t="shared" si="18"/>
        <v>-1085.174117932907</v>
      </c>
      <c r="V22" s="60">
        <f t="shared" si="19"/>
        <v>-3911.088674900782</v>
      </c>
      <c r="W22" s="60">
        <f t="shared" si="20"/>
        <v>-4667.192303303279</v>
      </c>
      <c r="X22" s="60">
        <f t="shared" si="21"/>
        <v>-0.3876351824972676</v>
      </c>
      <c r="Y22" s="60">
        <f t="shared" si="22"/>
        <v>324.24389579584505</v>
      </c>
      <c r="Z22" s="60">
        <f t="shared" si="23"/>
        <v>1018.9599390884628</v>
      </c>
      <c r="AA22" s="60">
        <f t="shared" si="24"/>
        <v>940.5445071630837</v>
      </c>
      <c r="AB22" s="60">
        <f t="shared" si="25"/>
        <v>-78748.65295950448</v>
      </c>
    </row>
    <row r="23" spans="1:28" ht="12.75">
      <c r="A23" s="12" t="s">
        <v>34</v>
      </c>
      <c r="B23" s="11">
        <f>'DATOS MENSUALES'!F66</f>
        <v>27.2</v>
      </c>
      <c r="C23" s="1">
        <f>'DATOS MENSUALES'!F67</f>
        <v>35.246475</v>
      </c>
      <c r="D23" s="1">
        <f>'DATOS MENSUALES'!F68</f>
        <v>42.435756</v>
      </c>
      <c r="E23" s="1">
        <f>'DATOS MENSUALES'!F69</f>
        <v>30.81</v>
      </c>
      <c r="F23" s="1">
        <f>'DATOS MENSUALES'!F70</f>
        <v>29.85</v>
      </c>
      <c r="G23" s="1">
        <f>'DATOS MENSUALES'!F71</f>
        <v>39.24</v>
      </c>
      <c r="H23" s="1">
        <f>'DATOS MENSUALES'!F72</f>
        <v>44.34</v>
      </c>
      <c r="I23" s="1">
        <f>'DATOS MENSUALES'!F73</f>
        <v>55.09448999999999</v>
      </c>
      <c r="J23" s="1">
        <f>'DATOS MENSUALES'!F74</f>
        <v>33.073307</v>
      </c>
      <c r="K23" s="1">
        <f>'DATOS MENSUALES'!F75</f>
        <v>26.64</v>
      </c>
      <c r="L23" s="1">
        <f>'DATOS MENSUALES'!F76</f>
        <v>25.84</v>
      </c>
      <c r="M23" s="1">
        <f>'DATOS MENSUALES'!F77</f>
        <v>26.482648</v>
      </c>
      <c r="N23" s="1">
        <f t="shared" si="12"/>
        <v>416.25267599999995</v>
      </c>
      <c r="O23" s="10"/>
      <c r="P23" s="60">
        <f t="shared" si="13"/>
        <v>24.439206943393575</v>
      </c>
      <c r="Q23" s="60">
        <f t="shared" si="14"/>
        <v>-5.497935721843875</v>
      </c>
      <c r="R23" s="60">
        <f t="shared" si="15"/>
        <v>-265.4950932929878</v>
      </c>
      <c r="S23" s="60">
        <f t="shared" si="16"/>
        <v>-7835.514423313327</v>
      </c>
      <c r="T23" s="60">
        <f t="shared" si="17"/>
        <v>-5615.497998187754</v>
      </c>
      <c r="U23" s="60">
        <f t="shared" si="18"/>
        <v>-5881.629557441829</v>
      </c>
      <c r="V23" s="60">
        <f t="shared" si="19"/>
        <v>-1510.3945010485515</v>
      </c>
      <c r="W23" s="60">
        <f t="shared" si="20"/>
        <v>432.5734069371664</v>
      </c>
      <c r="X23" s="60">
        <f t="shared" si="21"/>
        <v>163.14477573314835</v>
      </c>
      <c r="Y23" s="60">
        <f t="shared" si="22"/>
        <v>403.584799198283</v>
      </c>
      <c r="Z23" s="60">
        <f t="shared" si="23"/>
        <v>927.6594220705183</v>
      </c>
      <c r="AA23" s="60">
        <f t="shared" si="24"/>
        <v>1208.0857989835329</v>
      </c>
      <c r="AB23" s="60">
        <f t="shared" si="25"/>
        <v>-31646.63984214675</v>
      </c>
    </row>
    <row r="24" spans="1:28" ht="12.75">
      <c r="A24" s="12" t="s">
        <v>33</v>
      </c>
      <c r="B24" s="1">
        <f>'DATOS MENSUALES'!F78</f>
        <v>28.077192000000004</v>
      </c>
      <c r="C24" s="1">
        <f>'DATOS MENSUALES'!F79</f>
        <v>34.5</v>
      </c>
      <c r="D24" s="1">
        <f>'DATOS MENSUALES'!F80</f>
        <v>42.915707999999995</v>
      </c>
      <c r="E24" s="1">
        <f>'DATOS MENSUALES'!F81</f>
        <v>37.36</v>
      </c>
      <c r="F24" s="1">
        <f>'DATOS MENSUALES'!F82</f>
        <v>45.374537000000004</v>
      </c>
      <c r="G24" s="1">
        <f>'DATOS MENSUALES'!F83</f>
        <v>74.37</v>
      </c>
      <c r="H24" s="1">
        <f>'DATOS MENSUALES'!F84</f>
        <v>42.16</v>
      </c>
      <c r="I24" s="1">
        <f>'DATOS MENSUALES'!F85</f>
        <v>38.26</v>
      </c>
      <c r="J24" s="1">
        <f>'DATOS MENSUALES'!F86</f>
        <v>30.80308</v>
      </c>
      <c r="K24" s="1">
        <f>'DATOS MENSUALES'!F87</f>
        <v>26.692669</v>
      </c>
      <c r="L24" s="1">
        <f>'DATOS MENSUALES'!F88</f>
        <v>26.122612000000004</v>
      </c>
      <c r="M24" s="1">
        <f>'DATOS MENSUALES'!F89</f>
        <v>29.14</v>
      </c>
      <c r="N24" s="1">
        <f t="shared" si="12"/>
        <v>455.775798</v>
      </c>
      <c r="O24" s="10"/>
      <c r="P24" s="60">
        <f t="shared" si="13"/>
        <v>53.97503612810816</v>
      </c>
      <c r="Q24" s="60">
        <f t="shared" si="14"/>
        <v>-15.840261720250336</v>
      </c>
      <c r="R24" s="60">
        <f t="shared" si="15"/>
        <v>-210.34804549104945</v>
      </c>
      <c r="S24" s="60">
        <f t="shared" si="16"/>
        <v>-2358.999292904223</v>
      </c>
      <c r="T24" s="60">
        <f t="shared" si="17"/>
        <v>-11.38925472824629</v>
      </c>
      <c r="U24" s="60">
        <f t="shared" si="18"/>
        <v>4981.88611289516</v>
      </c>
      <c r="V24" s="60">
        <f t="shared" si="19"/>
        <v>-2545.2719944284213</v>
      </c>
      <c r="W24" s="60">
        <f t="shared" si="20"/>
        <v>-797.0158227346398</v>
      </c>
      <c r="X24" s="60">
        <f t="shared" si="21"/>
        <v>32.58235327172081</v>
      </c>
      <c r="Y24" s="60">
        <f t="shared" si="22"/>
        <v>412.27555923399484</v>
      </c>
      <c r="Z24" s="60">
        <f t="shared" si="23"/>
        <v>1010.66263343351</v>
      </c>
      <c r="AA24" s="60">
        <f t="shared" si="24"/>
        <v>2356.753248634621</v>
      </c>
      <c r="AB24" s="60">
        <f t="shared" si="25"/>
        <v>491.6161095532909</v>
      </c>
    </row>
    <row r="25" spans="1:28" ht="12.75">
      <c r="A25" s="12" t="s">
        <v>35</v>
      </c>
      <c r="B25" s="1">
        <f>'DATOS MENSUALES'!F90</f>
        <v>28.5</v>
      </c>
      <c r="C25" s="1">
        <f>'DATOS MENSUALES'!F91</f>
        <v>28.43</v>
      </c>
      <c r="D25" s="1">
        <f>'DATOS MENSUALES'!F92</f>
        <v>32.506749</v>
      </c>
      <c r="E25" s="1">
        <f>'DATOS MENSUALES'!F93</f>
        <v>47.44</v>
      </c>
      <c r="F25" s="1">
        <f>'DATOS MENSUALES'!F94</f>
        <v>42.72</v>
      </c>
      <c r="G25" s="1">
        <f>'DATOS MENSUALES'!F95</f>
        <v>35.27</v>
      </c>
      <c r="H25" s="1">
        <f>'DATOS MENSUALES'!F96</f>
        <v>33.27</v>
      </c>
      <c r="I25" s="1">
        <f>'DATOS MENSUALES'!F97</f>
        <v>32.44</v>
      </c>
      <c r="J25" s="1">
        <f>'DATOS MENSUALES'!F98</f>
        <v>28.467153000000003</v>
      </c>
      <c r="K25" s="1">
        <f>'DATOS MENSUALES'!F99</f>
        <v>26.87</v>
      </c>
      <c r="L25" s="1">
        <f>'DATOS MENSUALES'!F100</f>
        <v>26.69</v>
      </c>
      <c r="M25" s="1">
        <f>'DATOS MENSUALES'!F101</f>
        <v>26.57</v>
      </c>
      <c r="N25" s="1">
        <f t="shared" si="12"/>
        <v>389.173902</v>
      </c>
      <c r="O25" s="10"/>
      <c r="P25" s="60">
        <f t="shared" si="13"/>
        <v>74.19328686797273</v>
      </c>
      <c r="Q25" s="60">
        <f t="shared" si="14"/>
        <v>-631.9442040953869</v>
      </c>
      <c r="R25" s="60">
        <f t="shared" si="15"/>
        <v>-4375.667166700128</v>
      </c>
      <c r="S25" s="60">
        <f t="shared" si="16"/>
        <v>-33.76022561840342</v>
      </c>
      <c r="T25" s="60">
        <f t="shared" si="17"/>
        <v>-117.96959180215477</v>
      </c>
      <c r="U25" s="60">
        <f t="shared" si="18"/>
        <v>-10678.397548173254</v>
      </c>
      <c r="V25" s="60">
        <f t="shared" si="19"/>
        <v>-11456.85382407836</v>
      </c>
      <c r="W25" s="60">
        <f t="shared" si="20"/>
        <v>-3437.2223611649456</v>
      </c>
      <c r="X25" s="60">
        <f t="shared" si="21"/>
        <v>0.6316692688120216</v>
      </c>
      <c r="Y25" s="60">
        <f t="shared" si="22"/>
        <v>442.45219544736847</v>
      </c>
      <c r="Z25" s="60">
        <f t="shared" si="23"/>
        <v>1191.9616012160138</v>
      </c>
      <c r="AA25" s="60">
        <f t="shared" si="24"/>
        <v>1238.0555454886787</v>
      </c>
      <c r="AB25" s="60">
        <f t="shared" si="25"/>
        <v>-202360.2522368057</v>
      </c>
    </row>
    <row r="26" spans="1:28" ht="12.75">
      <c r="A26" s="12" t="s">
        <v>36</v>
      </c>
      <c r="B26" s="1">
        <f>'DATOS MENSUALES'!F102</f>
        <v>27.157284</v>
      </c>
      <c r="C26" s="1">
        <f>'DATOS MENSUALES'!F103</f>
        <v>28.9</v>
      </c>
      <c r="D26" s="1">
        <f>'DATOS MENSUALES'!F104</f>
        <v>37.26</v>
      </c>
      <c r="E26" s="1">
        <f>'DATOS MENSUALES'!F105</f>
        <v>37.61</v>
      </c>
      <c r="F26" s="1">
        <f>'DATOS MENSUALES'!F106</f>
        <v>29.397059999999996</v>
      </c>
      <c r="G26" s="1">
        <f>'DATOS MENSUALES'!F107</f>
        <v>41.12</v>
      </c>
      <c r="H26" s="1">
        <f>'DATOS MENSUALES'!F108</f>
        <v>31.743174000000003</v>
      </c>
      <c r="I26" s="1">
        <f>'DATOS MENSUALES'!F109</f>
        <v>30.01</v>
      </c>
      <c r="J26" s="1">
        <f>'DATOS MENSUALES'!F110</f>
        <v>25.87</v>
      </c>
      <c r="K26" s="1">
        <f>'DATOS MENSUALES'!F111</f>
        <v>25.33</v>
      </c>
      <c r="L26" s="1">
        <f>'DATOS MENSUALES'!F112</f>
        <v>25.162515999999997</v>
      </c>
      <c r="M26" s="1">
        <f>'DATOS MENSUALES'!F113</f>
        <v>26.39736</v>
      </c>
      <c r="N26" s="1">
        <f t="shared" si="12"/>
        <v>365.95739399999997</v>
      </c>
      <c r="O26" s="10"/>
      <c r="P26" s="60">
        <f t="shared" si="13"/>
        <v>23.37581116490991</v>
      </c>
      <c r="Q26" s="60">
        <f t="shared" si="14"/>
        <v>-533.6936081065357</v>
      </c>
      <c r="R26" s="60">
        <f t="shared" si="15"/>
        <v>-1562.0717623243115</v>
      </c>
      <c r="S26" s="60">
        <f t="shared" si="16"/>
        <v>-2228.5730875822587</v>
      </c>
      <c r="T26" s="60">
        <f t="shared" si="17"/>
        <v>-6055.8237562641</v>
      </c>
      <c r="U26" s="60">
        <f t="shared" si="18"/>
        <v>-4228.669933290239</v>
      </c>
      <c r="V26" s="60">
        <f t="shared" si="19"/>
        <v>-13945.920115543047</v>
      </c>
      <c r="W26" s="60">
        <f t="shared" si="20"/>
        <v>-5379.263399352364</v>
      </c>
      <c r="X26" s="60">
        <f t="shared" si="21"/>
        <v>-5.260167983534658</v>
      </c>
      <c r="Y26" s="60">
        <f t="shared" si="22"/>
        <v>224.75664624304005</v>
      </c>
      <c r="Z26" s="60">
        <f t="shared" si="23"/>
        <v>747.4564920924324</v>
      </c>
      <c r="AA26" s="60">
        <f t="shared" si="24"/>
        <v>1179.2946774666905</v>
      </c>
      <c r="AB26" s="60">
        <f t="shared" si="25"/>
        <v>-549876.8404875847</v>
      </c>
    </row>
    <row r="27" spans="1:28" ht="12.75">
      <c r="A27" s="12" t="s">
        <v>37</v>
      </c>
      <c r="B27" s="1">
        <f>'DATOS MENSUALES'!F114</f>
        <v>26.79</v>
      </c>
      <c r="C27" s="1">
        <f>'DATOS MENSUALES'!F115</f>
        <v>27.942794</v>
      </c>
      <c r="D27" s="1">
        <f>'DATOS MENSUALES'!F116</f>
        <v>37.37</v>
      </c>
      <c r="E27" s="1">
        <f>'DATOS MENSUALES'!F117</f>
        <v>32.3</v>
      </c>
      <c r="F27" s="1">
        <f>'DATOS MENSUALES'!F118</f>
        <v>38.453844999999994</v>
      </c>
      <c r="G27" s="1">
        <f>'DATOS MENSUALES'!F119</f>
        <v>41.69583</v>
      </c>
      <c r="H27" s="1">
        <f>'DATOS MENSUALES'!F120</f>
        <v>37.47</v>
      </c>
      <c r="I27" s="1">
        <f>'DATOS MENSUALES'!F121</f>
        <v>46.964695999999996</v>
      </c>
      <c r="J27" s="1">
        <f>'DATOS MENSUALES'!F122</f>
        <v>32.726727</v>
      </c>
      <c r="K27" s="1">
        <f>'DATOS MENSUALES'!F123</f>
        <v>26.867313</v>
      </c>
      <c r="L27" s="1">
        <f>'DATOS MENSUALES'!F124</f>
        <v>25.66</v>
      </c>
      <c r="M27" s="1">
        <f>'DATOS MENSUALES'!F125</f>
        <v>26.99</v>
      </c>
      <c r="N27" s="1">
        <f t="shared" si="12"/>
        <v>401.231205</v>
      </c>
      <c r="O27" s="10"/>
      <c r="P27" s="60">
        <f t="shared" si="13"/>
        <v>15.475267217692053</v>
      </c>
      <c r="Q27" s="60">
        <f t="shared" si="14"/>
        <v>-745.805646973662</v>
      </c>
      <c r="R27" s="60">
        <f t="shared" si="15"/>
        <v>-1518.0645208834292</v>
      </c>
      <c r="S27" s="60">
        <f t="shared" si="16"/>
        <v>-6201.086321425684</v>
      </c>
      <c r="T27" s="60">
        <f t="shared" si="17"/>
        <v>-771.2470301824886</v>
      </c>
      <c r="U27" s="60">
        <f t="shared" si="18"/>
        <v>-3792.8288314587976</v>
      </c>
      <c r="V27" s="60">
        <f t="shared" si="19"/>
        <v>-6172.317543389176</v>
      </c>
      <c r="W27" s="60">
        <f t="shared" si="20"/>
        <v>-0.18221147004645846</v>
      </c>
      <c r="X27" s="60">
        <f t="shared" si="21"/>
        <v>134.02847279548</v>
      </c>
      <c r="Y27" s="60">
        <f t="shared" si="22"/>
        <v>441.98430231332617</v>
      </c>
      <c r="Z27" s="60">
        <f t="shared" si="23"/>
        <v>877.2382767194622</v>
      </c>
      <c r="AA27" s="60">
        <f t="shared" si="24"/>
        <v>1389.0891975601542</v>
      </c>
      <c r="AB27" s="60">
        <f t="shared" si="25"/>
        <v>-101535.1434697974</v>
      </c>
    </row>
    <row r="28" spans="1:28" ht="12.75">
      <c r="A28" s="12" t="s">
        <v>38</v>
      </c>
      <c r="B28" s="1">
        <f>'DATOS MENSUALES'!F126</f>
        <v>29.982997999999995</v>
      </c>
      <c r="C28" s="1">
        <f>'DATOS MENSUALES'!F127</f>
        <v>32.573257000000005</v>
      </c>
      <c r="D28" s="1">
        <f>'DATOS MENSUALES'!F128</f>
        <v>34.753475</v>
      </c>
      <c r="E28" s="1">
        <f>'DATOS MENSUALES'!F129</f>
        <v>39.55</v>
      </c>
      <c r="F28" s="1">
        <f>'DATOS MENSUALES'!F130</f>
        <v>38.71</v>
      </c>
      <c r="G28" s="1">
        <f>'DATOS MENSUALES'!F131</f>
        <v>64.57</v>
      </c>
      <c r="H28" s="1">
        <f>'DATOS MENSUALES'!F132</f>
        <v>50.864912999999994</v>
      </c>
      <c r="I28" s="1">
        <f>'DATOS MENSUALES'!F133</f>
        <v>48.284828000000005</v>
      </c>
      <c r="J28" s="1">
        <f>'DATOS MENSUALES'!F134</f>
        <v>37.16</v>
      </c>
      <c r="K28" s="1">
        <f>'DATOS MENSUALES'!F135</f>
        <v>28.427157</v>
      </c>
      <c r="L28" s="1">
        <f>'DATOS MENSUALES'!F136</f>
        <v>26.927307</v>
      </c>
      <c r="M28" s="1">
        <f>'DATOS MENSUALES'!F137</f>
        <v>26.827317</v>
      </c>
      <c r="N28" s="1">
        <f t="shared" si="12"/>
        <v>458.631252</v>
      </c>
      <c r="O28" s="10"/>
      <c r="P28" s="60">
        <f t="shared" si="13"/>
        <v>183.73349548283676</v>
      </c>
      <c r="Q28" s="60">
        <f t="shared" si="14"/>
        <v>-87.42027793598454</v>
      </c>
      <c r="R28" s="60">
        <f t="shared" si="15"/>
        <v>-2808.8532054688762</v>
      </c>
      <c r="S28" s="60">
        <f t="shared" si="16"/>
        <v>-1375.7709643041703</v>
      </c>
      <c r="T28" s="60">
        <f t="shared" si="17"/>
        <v>-708.4075621551265</v>
      </c>
      <c r="U28" s="60">
        <f t="shared" si="18"/>
        <v>385.6828800425752</v>
      </c>
      <c r="V28" s="60">
        <f t="shared" si="19"/>
        <v>-121.18524384774516</v>
      </c>
      <c r="W28" s="60">
        <f t="shared" si="20"/>
        <v>0.4273108115881424</v>
      </c>
      <c r="X28" s="60">
        <f t="shared" si="21"/>
        <v>871.2206664364563</v>
      </c>
      <c r="Y28" s="60">
        <f t="shared" si="22"/>
        <v>772.9042237499427</v>
      </c>
      <c r="Z28" s="60">
        <f t="shared" si="23"/>
        <v>1273.8000207100451</v>
      </c>
      <c r="AA28" s="60">
        <f t="shared" si="24"/>
        <v>1329.2109152080616</v>
      </c>
      <c r="AB28" s="60">
        <f t="shared" si="25"/>
        <v>1241.5506010437211</v>
      </c>
    </row>
    <row r="29" spans="1:28" ht="12.75">
      <c r="A29" s="12" t="s">
        <v>39</v>
      </c>
      <c r="B29" s="1">
        <f>'DATOS MENSUALES'!F138</f>
        <v>28.32</v>
      </c>
      <c r="C29" s="1">
        <f>'DATOS MENSUALES'!F139</f>
        <v>63.98</v>
      </c>
      <c r="D29" s="1">
        <f>'DATOS MENSUALES'!F140</f>
        <v>32.18</v>
      </c>
      <c r="E29" s="1">
        <f>'DATOS MENSUALES'!F141</f>
        <v>39.78</v>
      </c>
      <c r="F29" s="1">
        <f>'DATOS MENSUALES'!F142</f>
        <v>37.563756</v>
      </c>
      <c r="G29" s="1">
        <f>'DATOS MENSUALES'!F143</f>
        <v>51.15</v>
      </c>
      <c r="H29" s="1">
        <f>'DATOS MENSUALES'!F144</f>
        <v>43.875612000000004</v>
      </c>
      <c r="I29" s="1">
        <f>'DATOS MENSUALES'!F145</f>
        <v>38.32</v>
      </c>
      <c r="J29" s="1">
        <f>'DATOS MENSUALES'!F146</f>
        <v>28.824234000000004</v>
      </c>
      <c r="K29" s="1">
        <f>'DATOS MENSUALES'!F147</f>
        <v>27.98</v>
      </c>
      <c r="L29" s="1">
        <f>'DATOS MENSUALES'!F148</f>
        <v>28.41</v>
      </c>
      <c r="M29" s="1">
        <f>'DATOS MENSUALES'!F149</f>
        <v>29.282928000000002</v>
      </c>
      <c r="N29" s="1">
        <f t="shared" si="12"/>
        <v>449.6665300000001</v>
      </c>
      <c r="O29" s="10"/>
      <c r="P29" s="60">
        <f t="shared" si="13"/>
        <v>65.06126570793171</v>
      </c>
      <c r="Q29" s="60">
        <f t="shared" si="14"/>
        <v>19614.346277026547</v>
      </c>
      <c r="R29" s="60">
        <f t="shared" si="15"/>
        <v>-4643.180506030384</v>
      </c>
      <c r="S29" s="60">
        <f t="shared" si="16"/>
        <v>-1292.1719571627073</v>
      </c>
      <c r="T29" s="60">
        <f t="shared" si="17"/>
        <v>-1018.3179564615774</v>
      </c>
      <c r="U29" s="60">
        <f t="shared" si="18"/>
        <v>-231.5790516809674</v>
      </c>
      <c r="V29" s="60">
        <f t="shared" si="19"/>
        <v>-1701.3161849158853</v>
      </c>
      <c r="W29" s="60">
        <f t="shared" si="20"/>
        <v>-781.6424097803466</v>
      </c>
      <c r="X29" s="60">
        <f t="shared" si="21"/>
        <v>1.7940534602408307</v>
      </c>
      <c r="Y29" s="60">
        <f t="shared" si="22"/>
        <v>665.3405431096958</v>
      </c>
      <c r="Z29" s="60">
        <f t="shared" si="23"/>
        <v>1871.2364937476818</v>
      </c>
      <c r="AA29" s="60">
        <f t="shared" si="24"/>
        <v>2433.507783442228</v>
      </c>
      <c r="AB29" s="60">
        <f t="shared" si="25"/>
        <v>5.66950778443131</v>
      </c>
    </row>
    <row r="30" spans="1:28" ht="12.75">
      <c r="A30" s="12" t="s">
        <v>40</v>
      </c>
      <c r="B30" s="1">
        <f>'DATOS MENSUALES'!F150</f>
        <v>30.176982000000002</v>
      </c>
      <c r="C30" s="1">
        <f>'DATOS MENSUALES'!F151</f>
        <v>40.24</v>
      </c>
      <c r="D30" s="1">
        <f>'DATOS MENSUALES'!F152</f>
        <v>38.38</v>
      </c>
      <c r="E30" s="1">
        <f>'DATOS MENSUALES'!F153</f>
        <v>29.38</v>
      </c>
      <c r="F30" s="1">
        <f>'DATOS MENSUALES'!F154</f>
        <v>31.11</v>
      </c>
      <c r="G30" s="1">
        <f>'DATOS MENSUALES'!F155</f>
        <v>40.644064</v>
      </c>
      <c r="H30" s="1">
        <f>'DATOS MENSUALES'!F156</f>
        <v>44.67</v>
      </c>
      <c r="I30" s="1">
        <f>'DATOS MENSUALES'!F157</f>
        <v>32.5</v>
      </c>
      <c r="J30" s="1">
        <f>'DATOS MENSUALES'!F158</f>
        <v>31.466853</v>
      </c>
      <c r="K30" s="1">
        <f>'DATOS MENSUALES'!F159</f>
        <v>25.24</v>
      </c>
      <c r="L30" s="1">
        <f>'DATOS MENSUALES'!F160</f>
        <v>24.23</v>
      </c>
      <c r="M30" s="1">
        <f>'DATOS MENSUALES'!F161</f>
        <v>24.677532</v>
      </c>
      <c r="N30" s="1">
        <f t="shared" si="12"/>
        <v>392.7154310000001</v>
      </c>
      <c r="O30" s="10"/>
      <c r="P30" s="60">
        <f t="shared" si="13"/>
        <v>203.19071865771448</v>
      </c>
      <c r="Q30" s="60">
        <f t="shared" si="14"/>
        <v>33.65358273711213</v>
      </c>
      <c r="R30" s="60">
        <f t="shared" si="15"/>
        <v>-1151.9822970417229</v>
      </c>
      <c r="S30" s="60">
        <f t="shared" si="16"/>
        <v>-9652.683123236064</v>
      </c>
      <c r="T30" s="60">
        <f t="shared" si="17"/>
        <v>-4503.934735747674</v>
      </c>
      <c r="U30" s="60">
        <f t="shared" si="18"/>
        <v>-4613.1362497105465</v>
      </c>
      <c r="V30" s="60">
        <f t="shared" si="19"/>
        <v>-1383.7816465318585</v>
      </c>
      <c r="W30" s="60">
        <f t="shared" si="20"/>
        <v>-3396.388872907306</v>
      </c>
      <c r="X30" s="60">
        <f t="shared" si="21"/>
        <v>57.410529864542</v>
      </c>
      <c r="Y30" s="60">
        <f t="shared" si="22"/>
        <v>214.92270578925726</v>
      </c>
      <c r="Z30" s="60">
        <f t="shared" si="23"/>
        <v>539.9108172630882</v>
      </c>
      <c r="AA30" s="60">
        <f t="shared" si="24"/>
        <v>692.0466513303768</v>
      </c>
      <c r="AB30" s="60">
        <f t="shared" si="25"/>
        <v>-167904.02444644304</v>
      </c>
    </row>
    <row r="31" spans="1:28" ht="12.75">
      <c r="A31" s="12" t="s">
        <v>41</v>
      </c>
      <c r="B31" s="1">
        <f>'DATOS MENSUALES'!F162</f>
        <v>25.657434</v>
      </c>
      <c r="C31" s="1">
        <f>'DATOS MENSUALES'!F163</f>
        <v>27.56</v>
      </c>
      <c r="D31" s="1">
        <f>'DATOS MENSUALES'!F164</f>
        <v>34.14</v>
      </c>
      <c r="E31" s="1">
        <f>'DATOS MENSUALES'!F165</f>
        <v>31.44</v>
      </c>
      <c r="F31" s="1">
        <f>'DATOS MENSUALES'!F166</f>
        <v>36.213621</v>
      </c>
      <c r="G31" s="1">
        <f>'DATOS MENSUALES'!F167</f>
        <v>58.55</v>
      </c>
      <c r="H31" s="1">
        <f>'DATOS MENSUALES'!F168</f>
        <v>43.6</v>
      </c>
      <c r="I31" s="1">
        <f>'DATOS MENSUALES'!F169</f>
        <v>41.46</v>
      </c>
      <c r="J31" s="1">
        <f>'DATOS MENSUALES'!F170</f>
        <v>28.85</v>
      </c>
      <c r="K31" s="1">
        <f>'DATOS MENSUALES'!F171</f>
        <v>24.76</v>
      </c>
      <c r="L31" s="1">
        <f>'DATOS MENSUALES'!F172</f>
        <v>24.58</v>
      </c>
      <c r="M31" s="1">
        <f>'DATOS MENSUALES'!F173</f>
        <v>24.682468</v>
      </c>
      <c r="N31" s="1">
        <f t="shared" si="12"/>
        <v>401.493523</v>
      </c>
      <c r="O31" s="10"/>
      <c r="P31" s="60">
        <f t="shared" si="13"/>
        <v>2.5122535165223554</v>
      </c>
      <c r="Q31" s="60">
        <f t="shared" si="14"/>
        <v>-844.2913359324069</v>
      </c>
      <c r="R31" s="60">
        <f t="shared" si="15"/>
        <v>-3191.3992461692733</v>
      </c>
      <c r="S31" s="60">
        <f t="shared" si="16"/>
        <v>-7113.31246409321</v>
      </c>
      <c r="T31" s="60">
        <f t="shared" si="17"/>
        <v>-1485.7687616892092</v>
      </c>
      <c r="U31" s="60">
        <f t="shared" si="18"/>
        <v>1.996020913708944</v>
      </c>
      <c r="V31" s="60">
        <f t="shared" si="19"/>
        <v>-1821.8930804573922</v>
      </c>
      <c r="W31" s="60">
        <f t="shared" si="20"/>
        <v>-223.82771398109836</v>
      </c>
      <c r="X31" s="60">
        <f t="shared" si="21"/>
        <v>1.9106185357675571</v>
      </c>
      <c r="Y31" s="60">
        <f t="shared" si="22"/>
        <v>167.2849182837008</v>
      </c>
      <c r="Z31" s="60">
        <f t="shared" si="23"/>
        <v>612.5667018276338</v>
      </c>
      <c r="AA31" s="60">
        <f t="shared" si="24"/>
        <v>693.2058618585205</v>
      </c>
      <c r="AB31" s="60">
        <f t="shared" si="25"/>
        <v>-99832.00739939381</v>
      </c>
    </row>
    <row r="32" spans="1:28" ht="12.75">
      <c r="A32" s="12" t="s">
        <v>42</v>
      </c>
      <c r="B32" s="1">
        <f>'DATOS MENSUALES'!F174</f>
        <v>25.02</v>
      </c>
      <c r="C32" s="1">
        <f>'DATOS MENSUALES'!F175</f>
        <v>30.553055</v>
      </c>
      <c r="D32" s="1">
        <f>'DATOS MENSUALES'!F176</f>
        <v>28.627137</v>
      </c>
      <c r="E32" s="1">
        <f>'DATOS MENSUALES'!F177</f>
        <v>37.786221000000005</v>
      </c>
      <c r="F32" s="1">
        <f>'DATOS MENSUALES'!F178</f>
        <v>32.526747</v>
      </c>
      <c r="G32" s="1">
        <f>'DATOS MENSUALES'!F179</f>
        <v>55.16</v>
      </c>
      <c r="H32" s="1">
        <f>'DATOS MENSUALES'!F180</f>
        <v>30.84</v>
      </c>
      <c r="I32" s="1">
        <f>'DATOS MENSUALES'!F181</f>
        <v>27.527247000000003</v>
      </c>
      <c r="J32" s="1">
        <f>'DATOS MENSUALES'!F182</f>
        <v>29.192918999999996</v>
      </c>
      <c r="K32" s="1">
        <f>'DATOS MENSUALES'!F183</f>
        <v>31.453145</v>
      </c>
      <c r="L32" s="1">
        <f>'DATOS MENSUALES'!F184</f>
        <v>31.236876</v>
      </c>
      <c r="M32" s="1">
        <f>'DATOS MENSUALES'!F185</f>
        <v>31.573157000000002</v>
      </c>
      <c r="N32" s="1">
        <f t="shared" si="12"/>
        <v>391.496504</v>
      </c>
      <c r="O32" s="10"/>
      <c r="P32" s="60">
        <f t="shared" si="13"/>
        <v>0.37634922984628866</v>
      </c>
      <c r="Q32" s="60">
        <f t="shared" si="14"/>
        <v>-269.38253327616434</v>
      </c>
      <c r="R32" s="60">
        <f t="shared" si="15"/>
        <v>-8286.27834883033</v>
      </c>
      <c r="S32" s="60">
        <f t="shared" si="16"/>
        <v>-2139.5865037055482</v>
      </c>
      <c r="T32" s="60">
        <f t="shared" si="17"/>
        <v>-3441.3778152108334</v>
      </c>
      <c r="U32" s="60">
        <f t="shared" si="18"/>
        <v>-9.67605696673375</v>
      </c>
      <c r="V32" s="60">
        <f t="shared" si="19"/>
        <v>-15575.408580688747</v>
      </c>
      <c r="W32" s="60">
        <f t="shared" si="20"/>
        <v>-8005.249365923576</v>
      </c>
      <c r="X32" s="60">
        <f t="shared" si="21"/>
        <v>3.972721793817375</v>
      </c>
      <c r="Y32" s="60">
        <f t="shared" si="22"/>
        <v>1817.2564309775773</v>
      </c>
      <c r="Z32" s="60">
        <f t="shared" si="23"/>
        <v>3477.0459031880664</v>
      </c>
      <c r="AA32" s="60">
        <f t="shared" si="24"/>
        <v>3900.2230058736104</v>
      </c>
      <c r="AB32" s="60">
        <f t="shared" si="25"/>
        <v>-179281.17098913356</v>
      </c>
    </row>
    <row r="33" spans="1:28" ht="12.75">
      <c r="A33" s="12" t="s">
        <v>43</v>
      </c>
      <c r="B33" s="1">
        <f>'DATOS MENSUALES'!F186</f>
        <v>33.333332999999996</v>
      </c>
      <c r="C33" s="1">
        <f>'DATOS MENSUALES'!F187</f>
        <v>50.54</v>
      </c>
      <c r="D33" s="1">
        <f>'DATOS MENSUALES'!F188</f>
        <v>39.74</v>
      </c>
      <c r="E33" s="1">
        <f>'DATOS MENSUALES'!F189</f>
        <v>53.65</v>
      </c>
      <c r="F33" s="1">
        <f>'DATOS MENSUALES'!F190</f>
        <v>35.826417</v>
      </c>
      <c r="G33" s="1">
        <f>'DATOS MENSUALES'!F191</f>
        <v>57.525752</v>
      </c>
      <c r="H33" s="1">
        <f>'DATOS MENSUALES'!F192</f>
        <v>62.89371</v>
      </c>
      <c r="I33" s="1">
        <f>'DATOS MENSUALES'!F193</f>
        <v>50.22</v>
      </c>
      <c r="J33" s="1">
        <f>'DATOS MENSUALES'!F194</f>
        <v>35.59</v>
      </c>
      <c r="K33" s="1">
        <f>'DATOS MENSUALES'!F195</f>
        <v>30.106989</v>
      </c>
      <c r="L33" s="1">
        <f>'DATOS MENSUALES'!F196</f>
        <v>29.217078</v>
      </c>
      <c r="M33" s="1">
        <f>'DATOS MENSUALES'!F197</f>
        <v>30.3</v>
      </c>
      <c r="N33" s="1">
        <f t="shared" si="12"/>
        <v>508.943279</v>
      </c>
      <c r="O33" s="10"/>
      <c r="P33" s="60">
        <f t="shared" si="13"/>
        <v>737.6168799685998</v>
      </c>
      <c r="Q33" s="60">
        <f t="shared" si="14"/>
        <v>2476.0296604881023</v>
      </c>
      <c r="R33" s="60">
        <f t="shared" si="15"/>
        <v>-759.2773413243378</v>
      </c>
      <c r="S33" s="60">
        <f t="shared" si="16"/>
        <v>26.410920598297544</v>
      </c>
      <c r="T33" s="60">
        <f t="shared" si="17"/>
        <v>-1642.2091340715535</v>
      </c>
      <c r="U33" s="60">
        <f t="shared" si="18"/>
        <v>0.012950878674830349</v>
      </c>
      <c r="V33" s="60">
        <f t="shared" si="19"/>
        <v>354.9230017528447</v>
      </c>
      <c r="W33" s="60">
        <f t="shared" si="20"/>
        <v>19.429951559060125</v>
      </c>
      <c r="X33" s="60">
        <f t="shared" si="21"/>
        <v>508.3349300357457</v>
      </c>
      <c r="Y33" s="60">
        <f t="shared" si="22"/>
        <v>1279.7619819452018</v>
      </c>
      <c r="Z33" s="60">
        <f t="shared" si="23"/>
        <v>2263.5105433087424</v>
      </c>
      <c r="AA33" s="60">
        <f t="shared" si="24"/>
        <v>3028.3298917439342</v>
      </c>
      <c r="AB33" s="60">
        <f t="shared" si="25"/>
        <v>227650.02954311876</v>
      </c>
    </row>
    <row r="34" spans="1:28" ht="12.75">
      <c r="A34" s="12" t="s">
        <v>44</v>
      </c>
      <c r="B34" s="1">
        <f>'DATOS MENSUALES'!F198</f>
        <v>33.84</v>
      </c>
      <c r="C34" s="1">
        <f>'DATOS MENSUALES'!F199</f>
        <v>53.49464999999999</v>
      </c>
      <c r="D34" s="1">
        <f>'DATOS MENSUALES'!F200</f>
        <v>51.315131</v>
      </c>
      <c r="E34" s="1">
        <f>'DATOS MENSUALES'!F201</f>
        <v>51.31</v>
      </c>
      <c r="F34" s="1">
        <f>'DATOS MENSUALES'!F202</f>
        <v>69.663033</v>
      </c>
      <c r="G34" s="1">
        <f>'DATOS MENSUALES'!F203</f>
        <v>74.58</v>
      </c>
      <c r="H34" s="1">
        <f>'DATOS MENSUALES'!F204</f>
        <v>53.74</v>
      </c>
      <c r="I34" s="1">
        <f>'DATOS MENSUALES'!F205</f>
        <v>56.81</v>
      </c>
      <c r="J34" s="1">
        <f>'DATOS MENSUALES'!F206</f>
        <v>51.24487499999999</v>
      </c>
      <c r="K34" s="1">
        <f>'DATOS MENSUALES'!F207</f>
        <v>46.524652</v>
      </c>
      <c r="L34" s="1">
        <f>'DATOS MENSUALES'!F208</f>
        <v>43.8</v>
      </c>
      <c r="M34" s="1">
        <f>'DATOS MENSUALES'!F209</f>
        <v>44.52</v>
      </c>
      <c r="N34" s="1">
        <f t="shared" si="12"/>
        <v>630.8423409999999</v>
      </c>
      <c r="O34" s="10"/>
      <c r="P34" s="60">
        <f t="shared" si="13"/>
        <v>868.7937358452398</v>
      </c>
      <c r="Q34" s="60">
        <f t="shared" si="14"/>
        <v>4478.4352510936205</v>
      </c>
      <c r="R34" s="60">
        <f t="shared" si="15"/>
        <v>14.746122031222443</v>
      </c>
      <c r="S34" s="60">
        <f t="shared" si="16"/>
        <v>0.25972047524875724</v>
      </c>
      <c r="T34" s="60">
        <f t="shared" si="17"/>
        <v>10704.125526648619</v>
      </c>
      <c r="U34" s="60">
        <f t="shared" si="18"/>
        <v>5167.922876523867</v>
      </c>
      <c r="V34" s="60">
        <f t="shared" si="19"/>
        <v>-8.915109963465188</v>
      </c>
      <c r="W34" s="60">
        <f t="shared" si="20"/>
        <v>798.7601565894392</v>
      </c>
      <c r="X34" s="60">
        <f t="shared" si="21"/>
        <v>13204.064342496884</v>
      </c>
      <c r="Y34" s="60">
        <f t="shared" si="22"/>
        <v>20289.813573987285</v>
      </c>
      <c r="Z34" s="60">
        <f t="shared" si="23"/>
        <v>21283.420991011302</v>
      </c>
      <c r="AA34" s="60">
        <f t="shared" si="24"/>
        <v>23609.650697867415</v>
      </c>
      <c r="AB34" s="60">
        <f t="shared" si="25"/>
        <v>6124362.347273602</v>
      </c>
    </row>
    <row r="35" spans="1:28" ht="12.75">
      <c r="A35" s="12" t="s">
        <v>45</v>
      </c>
      <c r="B35" s="1">
        <f>'DATOS MENSUALES'!F210</f>
        <v>29.472946999999998</v>
      </c>
      <c r="C35" s="1">
        <f>'DATOS MENSUALES'!F211</f>
        <v>48.65</v>
      </c>
      <c r="D35" s="1">
        <f>'DATOS MENSUALES'!F212</f>
        <v>37.753775000000005</v>
      </c>
      <c r="E35" s="1">
        <f>'DATOS MENSUALES'!F213</f>
        <v>85.97</v>
      </c>
      <c r="F35" s="1">
        <f>'DATOS MENSUALES'!F214</f>
        <v>114.341433</v>
      </c>
      <c r="G35" s="1">
        <f>'DATOS MENSUALES'!F215</f>
        <v>91.09</v>
      </c>
      <c r="H35" s="1">
        <f>'DATOS MENSUALES'!F216</f>
        <v>109.3</v>
      </c>
      <c r="I35" s="1">
        <f>'DATOS MENSUALES'!F217</f>
        <v>88.121187</v>
      </c>
      <c r="J35" s="1">
        <f>'DATOS MENSUALES'!F218</f>
        <v>74.65</v>
      </c>
      <c r="K35" s="1">
        <f>'DATOS MENSUALES'!F219</f>
        <v>77.252274</v>
      </c>
      <c r="L35" s="1">
        <f>'DATOS MENSUALES'!F220</f>
        <v>47.315268</v>
      </c>
      <c r="M35" s="1">
        <f>'DATOS MENSUALES'!F221</f>
        <v>31.653165</v>
      </c>
      <c r="N35" s="1">
        <f t="shared" si="12"/>
        <v>835.5700489999999</v>
      </c>
      <c r="O35" s="10"/>
      <c r="P35" s="60">
        <f t="shared" si="13"/>
        <v>138.58456090954596</v>
      </c>
      <c r="Q35" s="60">
        <f t="shared" si="14"/>
        <v>1576.5184546168564</v>
      </c>
      <c r="R35" s="60">
        <f t="shared" si="15"/>
        <v>-1371.0110452381841</v>
      </c>
      <c r="S35" s="60">
        <f t="shared" si="16"/>
        <v>43979.58170041163</v>
      </c>
      <c r="T35" s="60">
        <f t="shared" si="17"/>
        <v>296967.7303100916</v>
      </c>
      <c r="U35" s="60">
        <f t="shared" si="18"/>
        <v>38611.335879388724</v>
      </c>
      <c r="V35" s="60">
        <f t="shared" si="19"/>
        <v>153014.28390764623</v>
      </c>
      <c r="W35" s="60">
        <f t="shared" si="20"/>
        <v>66871.83469069217</v>
      </c>
      <c r="X35" s="60">
        <f t="shared" si="21"/>
        <v>104094.05029995275</v>
      </c>
      <c r="Y35" s="60">
        <f t="shared" si="22"/>
        <v>195135.03513191253</v>
      </c>
      <c r="Z35" s="60">
        <f t="shared" si="23"/>
        <v>30453.382556884822</v>
      </c>
      <c r="AA35" s="60">
        <f t="shared" si="24"/>
        <v>3959.998043809814</v>
      </c>
      <c r="AB35" s="60">
        <f t="shared" si="25"/>
        <v>58269664.660874955</v>
      </c>
    </row>
    <row r="36" spans="1:28" ht="12.75">
      <c r="A36" s="12" t="s">
        <v>46</v>
      </c>
      <c r="B36" s="1">
        <f>'DATOS MENSUALES'!F222</f>
        <v>31.02</v>
      </c>
      <c r="C36" s="1">
        <f>'DATOS MENSUALES'!F223</f>
        <v>37.08</v>
      </c>
      <c r="D36" s="1">
        <f>'DATOS MENSUALES'!F224</f>
        <v>53.285328</v>
      </c>
      <c r="E36" s="1">
        <f>'DATOS MENSUALES'!F225</f>
        <v>55.9</v>
      </c>
      <c r="F36" s="1">
        <f>'DATOS MENSUALES'!F226</f>
        <v>46.29537</v>
      </c>
      <c r="G36" s="1">
        <f>'DATOS MENSUALES'!F227</f>
        <v>62.416241</v>
      </c>
      <c r="H36" s="1">
        <f>'DATOS MENSUALES'!F228</f>
        <v>97.959588</v>
      </c>
      <c r="I36" s="1">
        <f>'DATOS MENSUALES'!F229</f>
        <v>73.302669</v>
      </c>
      <c r="J36" s="1">
        <f>'DATOS MENSUALES'!F230</f>
        <v>38.25</v>
      </c>
      <c r="K36" s="1">
        <f>'DATOS MENSUALES'!F231</f>
        <v>35.626436999999996</v>
      </c>
      <c r="L36" s="1">
        <f>'DATOS MENSUALES'!F232</f>
        <v>37.806219</v>
      </c>
      <c r="M36" s="1">
        <f>'DATOS MENSUALES'!F233</f>
        <v>40.71</v>
      </c>
      <c r="N36" s="1">
        <f t="shared" si="12"/>
        <v>609.651852</v>
      </c>
      <c r="O36" s="10"/>
      <c r="P36" s="60">
        <f t="shared" si="13"/>
        <v>303.7339345354562</v>
      </c>
      <c r="Q36" s="60">
        <f t="shared" si="14"/>
        <v>0.0003224294420504542</v>
      </c>
      <c r="R36" s="60">
        <f t="shared" si="15"/>
        <v>86.49257235257828</v>
      </c>
      <c r="S36" s="60">
        <f t="shared" si="16"/>
        <v>142.89338521120266</v>
      </c>
      <c r="T36" s="60">
        <f t="shared" si="17"/>
        <v>-2.347741109915867</v>
      </c>
      <c r="U36" s="60">
        <f t="shared" si="18"/>
        <v>134.63701276410185</v>
      </c>
      <c r="V36" s="60">
        <f t="shared" si="19"/>
        <v>74863.66617393991</v>
      </c>
      <c r="W36" s="60">
        <f t="shared" si="20"/>
        <v>17115.762992020485</v>
      </c>
      <c r="X36" s="60">
        <f t="shared" si="21"/>
        <v>1204.844070317456</v>
      </c>
      <c r="Y36" s="60">
        <f t="shared" si="22"/>
        <v>4391.965567891747</v>
      </c>
      <c r="Z36" s="60">
        <f t="shared" si="23"/>
        <v>10245.210536783003</v>
      </c>
      <c r="AA36" s="60">
        <f t="shared" si="24"/>
        <v>15396.904353651798</v>
      </c>
      <c r="AB36" s="60">
        <f t="shared" si="25"/>
        <v>4233323.413360184</v>
      </c>
    </row>
    <row r="37" spans="1:28" ht="12.75">
      <c r="A37" s="12" t="s">
        <v>47</v>
      </c>
      <c r="B37" s="1">
        <f>'DATOS MENSUALES'!F234</f>
        <v>42.328464000000004</v>
      </c>
      <c r="C37" s="1">
        <f>'DATOS MENSUALES'!F235</f>
        <v>83.33</v>
      </c>
      <c r="D37" s="1">
        <f>'DATOS MENSUALES'!F236</f>
        <v>55.41</v>
      </c>
      <c r="E37" s="1">
        <f>'DATOS MENSUALES'!F237</f>
        <v>54.55454400000001</v>
      </c>
      <c r="F37" s="1">
        <f>'DATOS MENSUALES'!F238</f>
        <v>44.63</v>
      </c>
      <c r="G37" s="1">
        <f>'DATOS MENSUALES'!F239</f>
        <v>44.094409</v>
      </c>
      <c r="H37" s="1">
        <f>'DATOS MENSUALES'!F240</f>
        <v>44.82</v>
      </c>
      <c r="I37" s="1">
        <f>'DATOS MENSUALES'!F241</f>
        <v>45.494549</v>
      </c>
      <c r="J37" s="1">
        <f>'DATOS MENSUALES'!F242</f>
        <v>30.816918</v>
      </c>
      <c r="K37" s="1">
        <f>'DATOS MENSUALES'!F243</f>
        <v>33.943394</v>
      </c>
      <c r="L37" s="1">
        <f>'DATOS MENSUALES'!F244</f>
        <v>29.112911</v>
      </c>
      <c r="M37" s="1">
        <f>'DATOS MENSUALES'!F245</f>
        <v>30.24</v>
      </c>
      <c r="N37" s="1">
        <f t="shared" si="12"/>
        <v>538.775189</v>
      </c>
      <c r="O37" s="10"/>
      <c r="P37" s="60">
        <f t="shared" si="13"/>
        <v>5861.6500388371405</v>
      </c>
      <c r="Q37" s="60">
        <f t="shared" si="14"/>
        <v>99372.33079734773</v>
      </c>
      <c r="R37" s="60">
        <f t="shared" si="15"/>
        <v>280.6367609493153</v>
      </c>
      <c r="S37" s="60">
        <f t="shared" si="16"/>
        <v>58.52702030009339</v>
      </c>
      <c r="T37" s="60">
        <f t="shared" si="17"/>
        <v>-26.850340237382554</v>
      </c>
      <c r="U37" s="60">
        <f t="shared" si="18"/>
        <v>-2298.1421313788064</v>
      </c>
      <c r="V37" s="60">
        <f t="shared" si="19"/>
        <v>-1328.6503100380894</v>
      </c>
      <c r="W37" s="60">
        <f t="shared" si="20"/>
        <v>-8.45315491251295</v>
      </c>
      <c r="X37" s="60">
        <f t="shared" si="21"/>
        <v>33.00768697762623</v>
      </c>
      <c r="Y37" s="60">
        <f t="shared" si="22"/>
        <v>3172.247908861517</v>
      </c>
      <c r="Z37" s="60">
        <f t="shared" si="23"/>
        <v>2210.0635811204734</v>
      </c>
      <c r="AA37" s="60">
        <f t="shared" si="24"/>
        <v>2990.8090738924857</v>
      </c>
      <c r="AB37" s="60">
        <f t="shared" si="25"/>
        <v>750885.7852910236</v>
      </c>
    </row>
    <row r="38" spans="1:28" ht="12.75">
      <c r="A38" s="12" t="s">
        <v>48</v>
      </c>
      <c r="B38" s="1">
        <f>'DATOS MENSUALES'!F246</f>
        <v>59.33</v>
      </c>
      <c r="C38" s="1">
        <f>'DATOS MENSUALES'!F247</f>
        <v>63.903609</v>
      </c>
      <c r="D38" s="1">
        <f>'DATOS MENSUALES'!F248</f>
        <v>41.994199</v>
      </c>
      <c r="E38" s="1">
        <f>'DATOS MENSUALES'!F249</f>
        <v>38.89</v>
      </c>
      <c r="F38" s="1">
        <f>'DATOS MENSUALES'!F250</f>
        <v>65.06</v>
      </c>
      <c r="G38" s="1">
        <f>'DATOS MENSUALES'!F251</f>
        <v>55.74442500000001</v>
      </c>
      <c r="H38" s="1">
        <f>'DATOS MENSUALES'!F252</f>
        <v>47.99</v>
      </c>
      <c r="I38" s="1">
        <f>'DATOS MENSUALES'!F253</f>
        <v>32.953295</v>
      </c>
      <c r="J38" s="1">
        <f>'DATOS MENSUALES'!F254</f>
        <v>31.353135</v>
      </c>
      <c r="K38" s="1">
        <f>'DATOS MENSUALES'!F255</f>
        <v>23.207679</v>
      </c>
      <c r="L38" s="1">
        <f>'DATOS MENSUALES'!F256</f>
        <v>15.231523</v>
      </c>
      <c r="M38" s="1">
        <f>'DATOS MENSUALES'!F257</f>
        <v>18.73</v>
      </c>
      <c r="N38" s="1">
        <f t="shared" si="12"/>
        <v>494.38786500000003</v>
      </c>
      <c r="O38" s="10"/>
      <c r="P38" s="60">
        <f t="shared" si="13"/>
        <v>42992.6656034521</v>
      </c>
      <c r="Q38" s="60">
        <f t="shared" si="14"/>
        <v>19448.139556043712</v>
      </c>
      <c r="R38" s="60">
        <f t="shared" si="15"/>
        <v>-324.0604927486557</v>
      </c>
      <c r="S38" s="60">
        <f t="shared" si="16"/>
        <v>-1635.5154997048548</v>
      </c>
      <c r="T38" s="60">
        <f t="shared" si="17"/>
        <v>5300.38231267649</v>
      </c>
      <c r="U38" s="60">
        <f t="shared" si="18"/>
        <v>-3.6986343550635272</v>
      </c>
      <c r="V38" s="60">
        <f t="shared" si="19"/>
        <v>-478.858417884033</v>
      </c>
      <c r="W38" s="60">
        <f t="shared" si="20"/>
        <v>-3098.296166755045</v>
      </c>
      <c r="X38" s="60">
        <f t="shared" si="21"/>
        <v>52.481670075858936</v>
      </c>
      <c r="Y38" s="60">
        <f t="shared" si="22"/>
        <v>61.99040485795123</v>
      </c>
      <c r="Z38" s="60">
        <f t="shared" si="23"/>
        <v>-0.6265023117175231</v>
      </c>
      <c r="AA38" s="60">
        <f t="shared" si="24"/>
        <v>24.332331494288585</v>
      </c>
      <c r="AB38" s="60">
        <f t="shared" si="25"/>
        <v>100573.55858166404</v>
      </c>
    </row>
    <row r="39" spans="1:28" ht="12.75">
      <c r="A39" s="12" t="s">
        <v>49</v>
      </c>
      <c r="B39" s="1">
        <f>'DATOS MENSUALES'!F258</f>
        <v>59.06</v>
      </c>
      <c r="C39" s="1">
        <f>'DATOS MENSUALES'!F259</f>
        <v>73.3</v>
      </c>
      <c r="D39" s="1">
        <f>'DATOS MENSUALES'!F260</f>
        <v>43.995599999999996</v>
      </c>
      <c r="E39" s="1">
        <f>'DATOS MENSUALES'!F261</f>
        <v>35.513551</v>
      </c>
      <c r="F39" s="1">
        <f>'DATOS MENSUALES'!F262</f>
        <v>26.447354999999998</v>
      </c>
      <c r="G39" s="1">
        <f>'DATOS MENSUALES'!F263</f>
        <v>49.53</v>
      </c>
      <c r="H39" s="1">
        <f>'DATOS MENSUALES'!F264</f>
        <v>48.21</v>
      </c>
      <c r="I39" s="1">
        <f>'DATOS MENSUALES'!F265</f>
        <v>37.53</v>
      </c>
      <c r="J39" s="1">
        <f>'DATOS MENSUALES'!F266</f>
        <v>25.027496999999997</v>
      </c>
      <c r="K39" s="1">
        <f>'DATOS MENSUALES'!F267</f>
        <v>17.021701999999998</v>
      </c>
      <c r="L39" s="1">
        <f>'DATOS MENSUALES'!F268</f>
        <v>15.03</v>
      </c>
      <c r="M39" s="1">
        <f>'DATOS MENSUALES'!F269</f>
        <v>15.811580999999999</v>
      </c>
      <c r="N39" s="1">
        <f t="shared" si="12"/>
        <v>446.47728599999994</v>
      </c>
      <c r="O39" s="10"/>
      <c r="P39" s="60">
        <f t="shared" si="13"/>
        <v>42006.242833547185</v>
      </c>
      <c r="Q39" s="60">
        <f t="shared" si="14"/>
        <v>47786.984339652816</v>
      </c>
      <c r="R39" s="60">
        <f t="shared" si="15"/>
        <v>-115.31014684644599</v>
      </c>
      <c r="S39" s="60">
        <f t="shared" si="16"/>
        <v>-3483.071922633462</v>
      </c>
      <c r="T39" s="60">
        <f t="shared" si="17"/>
        <v>-9497.273743427077</v>
      </c>
      <c r="U39" s="60">
        <f t="shared" si="18"/>
        <v>-467.4539037546019</v>
      </c>
      <c r="V39" s="60">
        <f t="shared" si="19"/>
        <v>-439.5867852570375</v>
      </c>
      <c r="W39" s="60">
        <f t="shared" si="20"/>
        <v>-1000.4862333317951</v>
      </c>
      <c r="X39" s="60">
        <f t="shared" si="21"/>
        <v>-17.206235050005862</v>
      </c>
      <c r="Y39" s="60">
        <f t="shared" si="22"/>
        <v>-11.064069260787388</v>
      </c>
      <c r="Z39" s="60">
        <f t="shared" si="23"/>
        <v>-1.181587479136721</v>
      </c>
      <c r="AA39" s="60">
        <f t="shared" si="24"/>
        <v>-8.827157105795267E-06</v>
      </c>
      <c r="AB39" s="60">
        <f t="shared" si="25"/>
        <v>-2.7801372960566977</v>
      </c>
    </row>
    <row r="40" spans="1:28" ht="12.75">
      <c r="A40" s="12" t="s">
        <v>50</v>
      </c>
      <c r="B40" s="1">
        <f>'DATOS MENSUALES'!F270</f>
        <v>16.961696</v>
      </c>
      <c r="C40" s="1">
        <f>'DATOS MENSUALES'!F271</f>
        <v>22.36</v>
      </c>
      <c r="D40" s="1">
        <f>'DATOS MENSUALES'!F272</f>
        <v>49.5</v>
      </c>
      <c r="E40" s="1">
        <f>'DATOS MENSUALES'!F273</f>
        <v>37.13</v>
      </c>
      <c r="F40" s="1">
        <f>'DATOS MENSUALES'!F274</f>
        <v>21.21</v>
      </c>
      <c r="G40" s="1">
        <f>'DATOS MENSUALES'!F275</f>
        <v>55.14</v>
      </c>
      <c r="H40" s="1">
        <f>'DATOS MENSUALES'!F276</f>
        <v>58.92</v>
      </c>
      <c r="I40" s="1">
        <f>'DATOS MENSUALES'!F277</f>
        <v>47.72</v>
      </c>
      <c r="J40" s="1">
        <f>'DATOS MENSUALES'!F278</f>
        <v>33.29</v>
      </c>
      <c r="K40" s="1">
        <f>'DATOS MENSUALES'!F279</f>
        <v>18.411841000000003</v>
      </c>
      <c r="L40" s="1">
        <f>'DATOS MENSUALES'!F280</f>
        <v>19.65</v>
      </c>
      <c r="M40" s="1">
        <f>'DATOS MENSUALES'!F281</f>
        <v>37.513751</v>
      </c>
      <c r="N40" s="1">
        <f t="shared" si="12"/>
        <v>417.80728799999997</v>
      </c>
      <c r="O40" s="10"/>
      <c r="P40" s="60">
        <f t="shared" si="13"/>
        <v>-394.8516718137462</v>
      </c>
      <c r="Q40" s="60">
        <f t="shared" si="14"/>
        <v>-3145.1393525644485</v>
      </c>
      <c r="R40" s="60">
        <f t="shared" si="15"/>
        <v>0.25858213840861327</v>
      </c>
      <c r="S40" s="60">
        <f t="shared" si="16"/>
        <v>-2483.3981210394827</v>
      </c>
      <c r="T40" s="60">
        <f t="shared" si="17"/>
        <v>-18429.967000947177</v>
      </c>
      <c r="U40" s="60">
        <f t="shared" si="18"/>
        <v>-9.951070004537486</v>
      </c>
      <c r="V40" s="60">
        <f t="shared" si="19"/>
        <v>29.97811618990409</v>
      </c>
      <c r="W40" s="60">
        <f t="shared" si="20"/>
        <v>0.006684990813037056</v>
      </c>
      <c r="X40" s="60">
        <f t="shared" si="21"/>
        <v>183.33420088446917</v>
      </c>
      <c r="Y40" s="60">
        <f t="shared" si="22"/>
        <v>-0.5887977517703812</v>
      </c>
      <c r="Z40" s="60">
        <f t="shared" si="23"/>
        <v>45.22473051017172</v>
      </c>
      <c r="AA40" s="60">
        <f t="shared" si="24"/>
        <v>10192.205366342352</v>
      </c>
      <c r="AB40" s="60">
        <f t="shared" si="25"/>
        <v>-27206.037823915594</v>
      </c>
    </row>
    <row r="41" spans="1:28" ht="12.75">
      <c r="A41" s="12" t="s">
        <v>51</v>
      </c>
      <c r="B41" s="1">
        <f>'DATOS MENSUALES'!F282</f>
        <v>19.47</v>
      </c>
      <c r="C41" s="1">
        <f>'DATOS MENSUALES'!F283</f>
        <v>59.015901</v>
      </c>
      <c r="D41" s="1">
        <f>'DATOS MENSUALES'!F284</f>
        <v>32.276772</v>
      </c>
      <c r="E41" s="1">
        <f>'DATOS MENSUALES'!F285</f>
        <v>26.07</v>
      </c>
      <c r="F41" s="1">
        <f>'DATOS MENSUALES'!F286</f>
        <v>32.43</v>
      </c>
      <c r="G41" s="1">
        <f>'DATOS MENSUALES'!F287</f>
        <v>56.88</v>
      </c>
      <c r="H41" s="1">
        <f>'DATOS MENSUALES'!F288</f>
        <v>60.39</v>
      </c>
      <c r="I41" s="1">
        <f>'DATOS MENSUALES'!F289</f>
        <v>37.09</v>
      </c>
      <c r="J41" s="1">
        <f>'DATOS MENSUALES'!F290</f>
        <v>28.98</v>
      </c>
      <c r="K41" s="1">
        <f>'DATOS MENSUALES'!F291</f>
        <v>16.87</v>
      </c>
      <c r="L41" s="1">
        <f>'DATOS MENSUALES'!F292</f>
        <v>14.7</v>
      </c>
      <c r="M41" s="1">
        <f>'DATOS MENSUALES'!F293</f>
        <v>14.93</v>
      </c>
      <c r="N41" s="1">
        <f t="shared" si="12"/>
        <v>399.102673</v>
      </c>
      <c r="O41" s="10"/>
      <c r="P41" s="60">
        <f t="shared" si="13"/>
        <v>-112.53946831784235</v>
      </c>
      <c r="Q41" s="60">
        <f t="shared" si="14"/>
        <v>10654.49567642069</v>
      </c>
      <c r="R41" s="60">
        <f t="shared" si="15"/>
        <v>-4562.847679061211</v>
      </c>
      <c r="S41" s="60">
        <f t="shared" si="16"/>
        <v>-14890.527995981489</v>
      </c>
      <c r="T41" s="60">
        <f t="shared" si="17"/>
        <v>-3507.960353169473</v>
      </c>
      <c r="U41" s="60">
        <f t="shared" si="18"/>
        <v>-0.0693834957530245</v>
      </c>
      <c r="V41" s="60">
        <f t="shared" si="19"/>
        <v>95.85036959099271</v>
      </c>
      <c r="W41" s="60">
        <f t="shared" si="20"/>
        <v>-1138.4231435934062</v>
      </c>
      <c r="X41" s="60">
        <f t="shared" si="21"/>
        <v>2.576228681466153</v>
      </c>
      <c r="Y41" s="60">
        <f t="shared" si="22"/>
        <v>-13.481128845670279</v>
      </c>
      <c r="Z41" s="60">
        <f t="shared" si="23"/>
        <v>-2.6693958776230393</v>
      </c>
      <c r="AA41" s="60">
        <f t="shared" si="24"/>
        <v>-0.7344758517930882</v>
      </c>
      <c r="AB41" s="60">
        <f t="shared" si="25"/>
        <v>-116076.66969510139</v>
      </c>
    </row>
    <row r="42" spans="1:28" ht="12.75">
      <c r="A42" s="12" t="s">
        <v>52</v>
      </c>
      <c r="B42" s="1">
        <f>'DATOS MENSUALES'!F294</f>
        <v>16.87</v>
      </c>
      <c r="C42" s="1">
        <f>'DATOS MENSUALES'!F295</f>
        <v>15.128487</v>
      </c>
      <c r="D42" s="1">
        <f>'DATOS MENSUALES'!F296</f>
        <v>22.47</v>
      </c>
      <c r="E42" s="1">
        <f>'DATOS MENSUALES'!F297</f>
        <v>56.37</v>
      </c>
      <c r="F42" s="1">
        <f>'DATOS MENSUALES'!F298</f>
        <v>44.59</v>
      </c>
      <c r="G42" s="1">
        <f>'DATOS MENSUALES'!F299</f>
        <v>106.86</v>
      </c>
      <c r="H42" s="1">
        <f>'DATOS MENSUALES'!F300</f>
        <v>38.82</v>
      </c>
      <c r="I42" s="1">
        <f>'DATOS MENSUALES'!F301</f>
        <v>23.47</v>
      </c>
      <c r="J42" s="1">
        <f>'DATOS MENSUALES'!F302</f>
        <v>13.228677000000001</v>
      </c>
      <c r="K42" s="1">
        <f>'DATOS MENSUALES'!F303</f>
        <v>10.15</v>
      </c>
      <c r="L42" s="1">
        <f>'DATOS MENSUALES'!F304</f>
        <v>9.630963</v>
      </c>
      <c r="M42" s="1">
        <f>'DATOS MENSUALES'!F305</f>
        <v>11.9</v>
      </c>
      <c r="N42" s="1">
        <f t="shared" si="12"/>
        <v>369.48812699999996</v>
      </c>
      <c r="O42" s="10"/>
      <c r="P42" s="60">
        <f t="shared" si="13"/>
        <v>-409.8431527429998</v>
      </c>
      <c r="Q42" s="60">
        <f t="shared" si="14"/>
        <v>-10478.93354871866</v>
      </c>
      <c r="R42" s="60">
        <f t="shared" si="15"/>
        <v>-18384.927567887724</v>
      </c>
      <c r="S42" s="60">
        <f t="shared" si="16"/>
        <v>185.0002343409043</v>
      </c>
      <c r="T42" s="60">
        <f t="shared" si="17"/>
        <v>-27.94078295885524</v>
      </c>
      <c r="U42" s="60">
        <f t="shared" si="18"/>
        <v>121795.91019820802</v>
      </c>
      <c r="V42" s="60">
        <f t="shared" si="19"/>
        <v>-4907.386764025245</v>
      </c>
      <c r="W42" s="60">
        <f t="shared" si="20"/>
        <v>-13930.75387448826</v>
      </c>
      <c r="X42" s="60">
        <f t="shared" si="21"/>
        <v>-2973.84357721757</v>
      </c>
      <c r="Y42" s="60">
        <f t="shared" si="22"/>
        <v>-753.5689071673912</v>
      </c>
      <c r="Z42" s="60">
        <f t="shared" si="23"/>
        <v>-269.114735828976</v>
      </c>
      <c r="AA42" s="60">
        <f t="shared" si="24"/>
        <v>-60.8026685636411</v>
      </c>
      <c r="AB42" s="60">
        <f t="shared" si="25"/>
        <v>-481803.2373546125</v>
      </c>
    </row>
    <row r="43" spans="1:28" ht="12.75">
      <c r="A43" s="12" t="s">
        <v>53</v>
      </c>
      <c r="B43" s="1">
        <f>'DATOS MENSUALES'!F306</f>
        <v>22.07</v>
      </c>
      <c r="C43" s="1">
        <f>'DATOS MENSUALES'!F307</f>
        <v>44.205579</v>
      </c>
      <c r="D43" s="1">
        <f>'DATOS MENSUALES'!F308</f>
        <v>39.82</v>
      </c>
      <c r="E43" s="1">
        <f>'DATOS MENSUALES'!F309</f>
        <v>69.663033</v>
      </c>
      <c r="F43" s="1">
        <f>'DATOS MENSUALES'!F310</f>
        <v>109.99</v>
      </c>
      <c r="G43" s="1">
        <f>'DATOS MENSUALES'!F311</f>
        <v>38.8</v>
      </c>
      <c r="H43" s="1">
        <f>'DATOS MENSUALES'!F312</f>
        <v>67.966796</v>
      </c>
      <c r="I43" s="1">
        <f>'DATOS MENSUALES'!F313</f>
        <v>20.957904</v>
      </c>
      <c r="J43" s="1">
        <f>'DATOS MENSUALES'!F314</f>
        <v>25</v>
      </c>
      <c r="K43" s="1">
        <f>'DATOS MENSUALES'!F315</f>
        <v>12.54</v>
      </c>
      <c r="L43" s="1">
        <f>'DATOS MENSUALES'!F316</f>
        <v>9.81</v>
      </c>
      <c r="M43" s="1">
        <f>'DATOS MENSUALES'!F317</f>
        <v>9.909009</v>
      </c>
      <c r="N43" s="1">
        <f t="shared" si="12"/>
        <v>470.732321</v>
      </c>
      <c r="O43" s="10"/>
      <c r="P43" s="60">
        <f t="shared" si="13"/>
        <v>-11.059926030866217</v>
      </c>
      <c r="Q43" s="60">
        <f t="shared" si="14"/>
        <v>372.3390552224711</v>
      </c>
      <c r="R43" s="60">
        <f t="shared" si="15"/>
        <v>-739.47738415686</v>
      </c>
      <c r="S43" s="60">
        <f t="shared" si="16"/>
        <v>6849.316715185608</v>
      </c>
      <c r="T43" s="60">
        <f t="shared" si="17"/>
        <v>242568.46368960667</v>
      </c>
      <c r="U43" s="60">
        <f t="shared" si="18"/>
        <v>-6322.301618482318</v>
      </c>
      <c r="V43" s="60">
        <f t="shared" si="19"/>
        <v>1795.0631768420337</v>
      </c>
      <c r="W43" s="60">
        <f t="shared" si="20"/>
        <v>-18765.3596817864</v>
      </c>
      <c r="X43" s="60">
        <f t="shared" si="21"/>
        <v>-17.76190203199876</v>
      </c>
      <c r="Y43" s="60">
        <f t="shared" si="22"/>
        <v>-302.1105731196283</v>
      </c>
      <c r="Z43" s="60">
        <f t="shared" si="23"/>
        <v>-247.34148159818378</v>
      </c>
      <c r="AA43" s="60">
        <f t="shared" si="24"/>
        <v>-207.8154010879478</v>
      </c>
      <c r="AB43" s="60">
        <f t="shared" si="25"/>
        <v>11928.80123944821</v>
      </c>
    </row>
    <row r="44" spans="1:28" ht="12.75">
      <c r="A44" s="12" t="s">
        <v>54</v>
      </c>
      <c r="B44" s="1">
        <f>'DATOS MENSUALES'!F318</f>
        <v>31.92</v>
      </c>
      <c r="C44" s="1">
        <f>'DATOS MENSUALES'!F319</f>
        <v>65.17</v>
      </c>
      <c r="D44" s="1">
        <f>'DATOS MENSUALES'!F320</f>
        <v>40.27</v>
      </c>
      <c r="E44" s="1">
        <f>'DATOS MENSUALES'!F321</f>
        <v>26.777321999999998</v>
      </c>
      <c r="F44" s="1">
        <f>'DATOS MENSUALES'!F322</f>
        <v>38.62</v>
      </c>
      <c r="G44" s="1">
        <f>'DATOS MENSUALES'!F323</f>
        <v>42.715728</v>
      </c>
      <c r="H44" s="1">
        <f>'DATOS MENSUALES'!F324</f>
        <v>22.472247</v>
      </c>
      <c r="I44" s="1">
        <f>'DATOS MENSUALES'!F325</f>
        <v>45.315467999999996</v>
      </c>
      <c r="J44" s="1">
        <f>'DATOS MENSUALES'!F326</f>
        <v>19.53</v>
      </c>
      <c r="K44" s="1">
        <f>'DATOS MENSUALES'!F327</f>
        <v>14.021401999999998</v>
      </c>
      <c r="L44" s="1">
        <f>'DATOS MENSUALES'!F328</f>
        <v>12.2</v>
      </c>
      <c r="M44" s="1">
        <f>'DATOS MENSUALES'!F329</f>
        <v>13.38</v>
      </c>
      <c r="N44" s="1">
        <f t="shared" si="12"/>
        <v>372.392167</v>
      </c>
      <c r="O44" s="10"/>
      <c r="P44" s="60">
        <f t="shared" si="13"/>
        <v>442.79722006220726</v>
      </c>
      <c r="Q44" s="60">
        <f t="shared" si="14"/>
        <v>22327.0767971341</v>
      </c>
      <c r="R44" s="60">
        <f t="shared" si="15"/>
        <v>-634.4845835390666</v>
      </c>
      <c r="S44" s="60">
        <f t="shared" si="16"/>
        <v>-13642.764057572127</v>
      </c>
      <c r="T44" s="60">
        <f t="shared" si="17"/>
        <v>-730.0810997529272</v>
      </c>
      <c r="U44" s="60">
        <f t="shared" si="18"/>
        <v>-3096.2955731093975</v>
      </c>
      <c r="V44" s="60">
        <f t="shared" si="19"/>
        <v>-37063.519609096766</v>
      </c>
      <c r="W44" s="60">
        <f t="shared" si="20"/>
        <v>-10.88426069897375</v>
      </c>
      <c r="X44" s="60">
        <f t="shared" si="21"/>
        <v>-527.3446407220513</v>
      </c>
      <c r="Y44" s="60">
        <f t="shared" si="22"/>
        <v>-142.93996062947508</v>
      </c>
      <c r="Z44" s="60">
        <f t="shared" si="23"/>
        <v>-58.73664546804968</v>
      </c>
      <c r="AA44" s="60">
        <f t="shared" si="24"/>
        <v>-14.74663973451285</v>
      </c>
      <c r="AB44" s="60">
        <f t="shared" si="25"/>
        <v>-430219.0558758742</v>
      </c>
    </row>
    <row r="45" spans="1:28" ht="12.75">
      <c r="A45" s="12" t="s">
        <v>55</v>
      </c>
      <c r="B45" s="1">
        <f>'DATOS MENSUALES'!F330</f>
        <v>14.231423</v>
      </c>
      <c r="C45" s="1">
        <f>'DATOS MENSUALES'!F331</f>
        <v>30.95</v>
      </c>
      <c r="D45" s="1">
        <f>'DATOS MENSUALES'!F332</f>
        <v>50.894909999999996</v>
      </c>
      <c r="E45" s="1">
        <f>'DATOS MENSUALES'!F333</f>
        <v>51.27</v>
      </c>
      <c r="F45" s="1">
        <f>'DATOS MENSUALES'!F334</f>
        <v>65.47690200000001</v>
      </c>
      <c r="G45" s="1">
        <f>'DATOS MENSUALES'!F335</f>
        <v>39.51</v>
      </c>
      <c r="H45" s="1">
        <f>'DATOS MENSUALES'!F336</f>
        <v>78.94</v>
      </c>
      <c r="I45" s="1">
        <f>'DATOS MENSUALES'!F337</f>
        <v>37.123712</v>
      </c>
      <c r="J45" s="1">
        <f>'DATOS MENSUALES'!F338</f>
        <v>17.21</v>
      </c>
      <c r="K45" s="1">
        <f>'DATOS MENSUALES'!F339</f>
        <v>11.918808</v>
      </c>
      <c r="L45" s="1">
        <f>'DATOS MENSUALES'!F340</f>
        <v>10.92</v>
      </c>
      <c r="M45" s="1">
        <f>'DATOS MENSUALES'!F341</f>
        <v>12.308769</v>
      </c>
      <c r="N45" s="1">
        <f t="shared" si="12"/>
        <v>420.754524</v>
      </c>
      <c r="O45" s="10"/>
      <c r="P45" s="60">
        <f t="shared" si="13"/>
        <v>-1020.1098338619249</v>
      </c>
      <c r="Q45" s="60">
        <f t="shared" si="14"/>
        <v>-222.70241037850445</v>
      </c>
      <c r="R45" s="60">
        <f t="shared" si="15"/>
        <v>8.39015349534059</v>
      </c>
      <c r="S45" s="60">
        <f t="shared" si="16"/>
        <v>0.21387038833447955</v>
      </c>
      <c r="T45" s="60">
        <f t="shared" si="17"/>
        <v>5689.758819776864</v>
      </c>
      <c r="U45" s="60">
        <f t="shared" si="18"/>
        <v>-5621.630826600163</v>
      </c>
      <c r="V45" s="60">
        <f t="shared" si="19"/>
        <v>12368.82443560729</v>
      </c>
      <c r="W45" s="60">
        <f t="shared" si="20"/>
        <v>-1127.4321068828958</v>
      </c>
      <c r="X45" s="60">
        <f t="shared" si="21"/>
        <v>-1124.5832301708767</v>
      </c>
      <c r="Y45" s="60">
        <f t="shared" si="22"/>
        <v>-394.02364447694725</v>
      </c>
      <c r="Z45" s="60">
        <f t="shared" si="23"/>
        <v>-137.96364894009352</v>
      </c>
      <c r="AA45" s="60">
        <f t="shared" si="24"/>
        <v>-43.74364768747902</v>
      </c>
      <c r="AB45" s="60">
        <f t="shared" si="25"/>
        <v>-19966.21035649219</v>
      </c>
    </row>
    <row r="46" spans="1:28" ht="12.75">
      <c r="A46" s="12" t="s">
        <v>56</v>
      </c>
      <c r="B46" s="1">
        <f>'DATOS MENSUALES'!F342</f>
        <v>12.91</v>
      </c>
      <c r="C46" s="1">
        <f>'DATOS MENSUALES'!F343</f>
        <v>40.51</v>
      </c>
      <c r="D46" s="1">
        <f>'DATOS MENSUALES'!F344</f>
        <v>41.18</v>
      </c>
      <c r="E46" s="1">
        <f>'DATOS MENSUALES'!F345</f>
        <v>73.30733000000001</v>
      </c>
      <c r="F46" s="1">
        <f>'DATOS MENSUALES'!F346</f>
        <v>49.015097999999995</v>
      </c>
      <c r="G46" s="1">
        <f>'DATOS MENSUALES'!F347</f>
        <v>120.48795000000001</v>
      </c>
      <c r="H46" s="1">
        <f>'DATOS MENSUALES'!F348</f>
        <v>72.1</v>
      </c>
      <c r="I46" s="1">
        <f>'DATOS MENSUALES'!F349</f>
        <v>69.93</v>
      </c>
      <c r="J46" s="1">
        <f>'DATOS MENSUALES'!F350</f>
        <v>34.31</v>
      </c>
      <c r="K46" s="1">
        <f>'DATOS MENSUALES'!F351</f>
        <v>26.142614000000002</v>
      </c>
      <c r="L46" s="1">
        <f>'DATOS MENSUALES'!F352</f>
        <v>21.06</v>
      </c>
      <c r="M46" s="1">
        <f>'DATOS MENSUALES'!F353</f>
        <v>27.04</v>
      </c>
      <c r="N46" s="1">
        <f t="shared" si="12"/>
        <v>587.992992</v>
      </c>
      <c r="O46" s="10"/>
      <c r="P46" s="60">
        <f t="shared" si="13"/>
        <v>-1476.8747959983014</v>
      </c>
      <c r="Q46" s="60">
        <f t="shared" si="14"/>
        <v>42.822531281243094</v>
      </c>
      <c r="R46" s="60">
        <f t="shared" si="15"/>
        <v>-453.5002761799839</v>
      </c>
      <c r="S46" s="60">
        <f t="shared" si="16"/>
        <v>11597.42935850804</v>
      </c>
      <c r="T46" s="60">
        <f t="shared" si="17"/>
        <v>2.6893954774013342</v>
      </c>
      <c r="U46" s="60">
        <f t="shared" si="18"/>
        <v>252400.44017583295</v>
      </c>
      <c r="V46" s="60">
        <f t="shared" si="19"/>
        <v>4319.976993539759</v>
      </c>
      <c r="W46" s="60">
        <f t="shared" si="20"/>
        <v>11236.98484742032</v>
      </c>
      <c r="X46" s="60">
        <f t="shared" si="21"/>
        <v>300.879553573527</v>
      </c>
      <c r="Y46" s="60">
        <f t="shared" si="22"/>
        <v>327.45638712551283</v>
      </c>
      <c r="Z46" s="60">
        <f t="shared" si="23"/>
        <v>122.97141356271325</v>
      </c>
      <c r="AA46" s="60">
        <f t="shared" si="24"/>
        <v>1407.8473207641484</v>
      </c>
      <c r="AB46" s="60">
        <f t="shared" si="25"/>
        <v>2750448.7599341953</v>
      </c>
    </row>
    <row r="47" spans="1:28" ht="12.75">
      <c r="A47" s="12" t="s">
        <v>57</v>
      </c>
      <c r="B47" s="1">
        <f>'DATOS MENSUALES'!F354</f>
        <v>22.65</v>
      </c>
      <c r="C47" s="1">
        <f>'DATOS MENSUALES'!F355</f>
        <v>21.71</v>
      </c>
      <c r="D47" s="1">
        <f>'DATOS MENSUALES'!F356</f>
        <v>51.71</v>
      </c>
      <c r="E47" s="1">
        <f>'DATOS MENSUALES'!F357</f>
        <v>110.69</v>
      </c>
      <c r="F47" s="1">
        <f>'DATOS MENSUALES'!F358</f>
        <v>47.405259</v>
      </c>
      <c r="G47" s="1">
        <f>'DATOS MENSUALES'!F359</f>
        <v>50.08</v>
      </c>
      <c r="H47" s="1">
        <f>'DATOS MENSUALES'!F360</f>
        <v>63.9</v>
      </c>
      <c r="I47" s="1">
        <f>'DATOS MENSUALES'!F361</f>
        <v>82.068206</v>
      </c>
      <c r="J47" s="1">
        <f>'DATOS MENSUALES'!F362</f>
        <v>29.172916999999998</v>
      </c>
      <c r="K47" s="1">
        <f>'DATOS MENSUALES'!F363</f>
        <v>21.652164999999997</v>
      </c>
      <c r="L47" s="1">
        <f>'DATOS MENSUALES'!F364</f>
        <v>14.121412</v>
      </c>
      <c r="M47" s="1">
        <f>'DATOS MENSUALES'!F365</f>
        <v>12.491249</v>
      </c>
      <c r="N47" s="1">
        <f t="shared" si="12"/>
        <v>527.6512079999999</v>
      </c>
      <c r="O47" s="10"/>
      <c r="P47" s="60">
        <f t="shared" si="13"/>
        <v>-4.47590262717855</v>
      </c>
      <c r="Q47" s="60">
        <f t="shared" si="14"/>
        <v>-3582.580148010271</v>
      </c>
      <c r="R47" s="60">
        <f t="shared" si="15"/>
        <v>23.078242264721702</v>
      </c>
      <c r="S47" s="60">
        <f t="shared" si="16"/>
        <v>216194.69197513346</v>
      </c>
      <c r="T47" s="60">
        <f t="shared" si="17"/>
        <v>-0.010530499474838287</v>
      </c>
      <c r="U47" s="60">
        <f t="shared" si="18"/>
        <v>-374.94808491849795</v>
      </c>
      <c r="V47" s="60">
        <f t="shared" si="19"/>
        <v>528.7836676026578</v>
      </c>
      <c r="W47" s="60">
        <f t="shared" si="20"/>
        <v>41194.401203504385</v>
      </c>
      <c r="X47" s="60">
        <f t="shared" si="21"/>
        <v>3.8240972879133612</v>
      </c>
      <c r="Y47" s="60">
        <f t="shared" si="22"/>
        <v>13.861590792340996</v>
      </c>
      <c r="Z47" s="60">
        <f t="shared" si="23"/>
        <v>-7.596386202319951</v>
      </c>
      <c r="AA47" s="60">
        <f t="shared" si="24"/>
        <v>-37.29314124565391</v>
      </c>
      <c r="AB47" s="60">
        <f t="shared" si="25"/>
        <v>507554.7444990037</v>
      </c>
    </row>
    <row r="48" spans="1:28" ht="12.75">
      <c r="A48" s="12" t="s">
        <v>58</v>
      </c>
      <c r="B48" s="1">
        <f>'DATOS MENSUALES'!F366</f>
        <v>8.820882000000001</v>
      </c>
      <c r="C48" s="1">
        <f>'DATOS MENSUALES'!F367</f>
        <v>20.32</v>
      </c>
      <c r="D48" s="1">
        <f>'DATOS MENSUALES'!F368</f>
        <v>30.23</v>
      </c>
      <c r="E48" s="1">
        <f>'DATOS MENSUALES'!F369</f>
        <v>44.254425</v>
      </c>
      <c r="F48" s="1">
        <f>'DATOS MENSUALES'!F370</f>
        <v>42.33</v>
      </c>
      <c r="G48" s="1">
        <f>'DATOS MENSUALES'!F371</f>
        <v>42.964296000000004</v>
      </c>
      <c r="H48" s="1">
        <f>'DATOS MENSUALES'!F372</f>
        <v>121.39213799999999</v>
      </c>
      <c r="I48" s="1">
        <f>'DATOS MENSUALES'!F373</f>
        <v>110.58105699999999</v>
      </c>
      <c r="J48" s="1">
        <f>'DATOS MENSUALES'!F374</f>
        <v>34.826517</v>
      </c>
      <c r="K48" s="1">
        <f>'DATOS MENSUALES'!F375</f>
        <v>33.01</v>
      </c>
      <c r="L48" s="1">
        <f>'DATOS MENSUALES'!F376</f>
        <v>22.68</v>
      </c>
      <c r="M48" s="1">
        <f>'DATOS MENSUALES'!F377</f>
        <v>18.031803</v>
      </c>
      <c r="N48" s="1">
        <f t="shared" si="12"/>
        <v>529.441118</v>
      </c>
      <c r="O48" s="10"/>
      <c r="P48" s="60">
        <f t="shared" si="13"/>
        <v>-3707.4153212239135</v>
      </c>
      <c r="Q48" s="60">
        <f t="shared" si="14"/>
        <v>-4650.294998713403</v>
      </c>
      <c r="R48" s="60">
        <f t="shared" si="15"/>
        <v>-6469.075058506759</v>
      </c>
      <c r="S48" s="60">
        <f t="shared" si="16"/>
        <v>-264.3068805192739</v>
      </c>
      <c r="T48" s="60">
        <f t="shared" si="17"/>
        <v>-148.40951969597288</v>
      </c>
      <c r="U48" s="60">
        <f t="shared" si="18"/>
        <v>-2940.5674118128118</v>
      </c>
      <c r="V48" s="60">
        <f t="shared" si="19"/>
        <v>282024.42119292996</v>
      </c>
      <c r="W48" s="60">
        <f t="shared" si="20"/>
        <v>250636.10225549212</v>
      </c>
      <c r="X48" s="60">
        <f t="shared" si="21"/>
        <v>375.9578368105655</v>
      </c>
      <c r="Y48" s="60">
        <f t="shared" si="22"/>
        <v>2605.2901610804574</v>
      </c>
      <c r="Z48" s="60">
        <f t="shared" si="23"/>
        <v>286.5567207881826</v>
      </c>
      <c r="AA48" s="60">
        <f t="shared" si="24"/>
        <v>10.641542545809285</v>
      </c>
      <c r="AB48" s="60">
        <f t="shared" si="25"/>
        <v>542494.2217908757</v>
      </c>
    </row>
    <row r="49" spans="1:28" ht="12.75">
      <c r="A49" s="12" t="s">
        <v>59</v>
      </c>
      <c r="B49" s="1">
        <f>'DATOS MENSUALES'!F378</f>
        <v>13.788621</v>
      </c>
      <c r="C49" s="1">
        <f>'DATOS MENSUALES'!F379</f>
        <v>18.661866</v>
      </c>
      <c r="D49" s="1">
        <f>'DATOS MENSUALES'!F380</f>
        <v>37.49</v>
      </c>
      <c r="E49" s="1">
        <f>'DATOS MENSUALES'!F381</f>
        <v>31.816817999999998</v>
      </c>
      <c r="F49" s="1">
        <f>'DATOS MENSUALES'!F382</f>
        <v>59.145914</v>
      </c>
      <c r="G49" s="1">
        <f>'DATOS MENSUALES'!F383</f>
        <v>64.69</v>
      </c>
      <c r="H49" s="1">
        <f>'DATOS MENSUALES'!F384</f>
        <v>108.62913599999999</v>
      </c>
      <c r="I49" s="1">
        <f>'DATOS MENSUALES'!F385</f>
        <v>113.55</v>
      </c>
      <c r="J49" s="1">
        <f>'DATOS MENSUALES'!F386</f>
        <v>64.93</v>
      </c>
      <c r="K49" s="1">
        <f>'DATOS MENSUALES'!F387</f>
        <v>28.152814999999997</v>
      </c>
      <c r="L49" s="1">
        <f>'DATOS MENSUALES'!F388</f>
        <v>18.66</v>
      </c>
      <c r="M49" s="1">
        <f>'DATOS MENSUALES'!F389</f>
        <v>12.791279</v>
      </c>
      <c r="N49" s="1">
        <f t="shared" si="12"/>
        <v>572.306449</v>
      </c>
      <c r="O49" s="10"/>
      <c r="P49" s="60">
        <f t="shared" si="13"/>
        <v>-1160.7336512776915</v>
      </c>
      <c r="Q49" s="60">
        <f t="shared" si="14"/>
        <v>-6178.415738292673</v>
      </c>
      <c r="R49" s="60">
        <f t="shared" si="15"/>
        <v>-1471.0079582333008</v>
      </c>
      <c r="S49" s="60">
        <f t="shared" si="16"/>
        <v>-6703.3314271117415</v>
      </c>
      <c r="T49" s="60">
        <f t="shared" si="17"/>
        <v>1529.4080313571603</v>
      </c>
      <c r="U49" s="60">
        <f t="shared" si="18"/>
        <v>405.0736924317259</v>
      </c>
      <c r="V49" s="60">
        <f t="shared" si="19"/>
        <v>147328.56847893423</v>
      </c>
      <c r="W49" s="60">
        <f t="shared" si="20"/>
        <v>287736.2499996902</v>
      </c>
      <c r="X49" s="60">
        <f t="shared" si="21"/>
        <v>51982.255041569384</v>
      </c>
      <c r="Y49" s="60">
        <f t="shared" si="22"/>
        <v>705.6401431702777</v>
      </c>
      <c r="Z49" s="60">
        <f t="shared" si="23"/>
        <v>17.0302245908128</v>
      </c>
      <c r="AA49" s="60">
        <f t="shared" si="24"/>
        <v>-28.121332851347546</v>
      </c>
      <c r="AB49" s="60">
        <f t="shared" si="25"/>
        <v>1926204.8240749512</v>
      </c>
    </row>
    <row r="50" spans="1:28" ht="12.75">
      <c r="A50" s="12" t="s">
        <v>60</v>
      </c>
      <c r="B50" s="1">
        <f>'DATOS MENSUALES'!F390</f>
        <v>25.80258</v>
      </c>
      <c r="C50" s="1">
        <f>'DATOS MENSUALES'!F391</f>
        <v>30.996197999999996</v>
      </c>
      <c r="D50" s="1">
        <f>'DATOS MENSUALES'!F392</f>
        <v>42.055794000000006</v>
      </c>
      <c r="E50" s="1">
        <f>'DATOS MENSUALES'!F393</f>
        <v>34.95</v>
      </c>
      <c r="F50" s="1">
        <f>'DATOS MENSUALES'!F394</f>
        <v>52.615261000000004</v>
      </c>
      <c r="G50" s="1">
        <f>'DATOS MENSUALES'!F395</f>
        <v>64.09</v>
      </c>
      <c r="H50" s="1">
        <f>'DATOS MENSUALES'!F396</f>
        <v>69.993</v>
      </c>
      <c r="I50" s="1">
        <f>'DATOS MENSUALES'!F397</f>
        <v>123.29</v>
      </c>
      <c r="J50" s="1">
        <f>'DATOS MENSUALES'!F398</f>
        <v>25.46</v>
      </c>
      <c r="K50" s="1">
        <f>'DATOS MENSUALES'!F399</f>
        <v>8.810881</v>
      </c>
      <c r="L50" s="1">
        <f>'DATOS MENSUALES'!F400</f>
        <v>8.95</v>
      </c>
      <c r="M50" s="1">
        <f>'DATOS MENSUALES'!F401</f>
        <v>9.96</v>
      </c>
      <c r="N50" s="1">
        <f t="shared" si="12"/>
        <v>496.973714</v>
      </c>
      <c r="O50" s="10"/>
      <c r="P50" s="60">
        <f t="shared" si="13"/>
        <v>3.405932110991808</v>
      </c>
      <c r="Q50" s="60">
        <f t="shared" si="14"/>
        <v>-217.64905157847267</v>
      </c>
      <c r="R50" s="60">
        <f t="shared" si="15"/>
        <v>-315.42042605572516</v>
      </c>
      <c r="S50" s="60">
        <f t="shared" si="16"/>
        <v>-3886.1681139931297</v>
      </c>
      <c r="T50" s="60">
        <f t="shared" si="17"/>
        <v>124.3123319466821</v>
      </c>
      <c r="U50" s="60">
        <f t="shared" si="18"/>
        <v>314.3050798736132</v>
      </c>
      <c r="V50" s="60">
        <f t="shared" si="19"/>
        <v>2850.891033094451</v>
      </c>
      <c r="W50" s="60">
        <f t="shared" si="20"/>
        <v>434802.49635545636</v>
      </c>
      <c r="X50" s="60">
        <f t="shared" si="21"/>
        <v>-9.926379399234449</v>
      </c>
      <c r="Y50" s="60">
        <f t="shared" si="22"/>
        <v>-1137.602384125452</v>
      </c>
      <c r="Z50" s="60">
        <f t="shared" si="23"/>
        <v>-363.5655909554907</v>
      </c>
      <c r="AA50" s="60">
        <f t="shared" si="24"/>
        <v>-202.4944505280948</v>
      </c>
      <c r="AB50" s="60">
        <f t="shared" si="25"/>
        <v>118300.69524417083</v>
      </c>
    </row>
    <row r="51" spans="1:28" ht="12.75">
      <c r="A51" s="12" t="s">
        <v>61</v>
      </c>
      <c r="B51" s="1">
        <f>'DATOS MENSUALES'!F402</f>
        <v>30.543053999999998</v>
      </c>
      <c r="C51" s="1">
        <f>'DATOS MENSUALES'!F403</f>
        <v>21.29</v>
      </c>
      <c r="D51" s="1">
        <f>'DATOS MENSUALES'!F404</f>
        <v>26.86</v>
      </c>
      <c r="E51" s="1">
        <f>'DATOS MENSUALES'!F405</f>
        <v>91.77917699999999</v>
      </c>
      <c r="F51" s="1">
        <f>'DATOS MENSUALES'!F406</f>
        <v>47.85</v>
      </c>
      <c r="G51" s="1">
        <f>'DATOS MENSUALES'!F407</f>
        <v>80.72</v>
      </c>
      <c r="H51" s="1">
        <f>'DATOS MENSUALES'!F408</f>
        <v>74.08</v>
      </c>
      <c r="I51" s="1">
        <f>'DATOS MENSUALES'!F409</f>
        <v>46.01</v>
      </c>
      <c r="J51" s="1">
        <f>'DATOS MENSUALES'!F410</f>
        <v>25.13</v>
      </c>
      <c r="K51" s="1">
        <f>'DATOS MENSUALES'!F411</f>
        <v>23.42</v>
      </c>
      <c r="L51" s="1">
        <f>'DATOS MENSUALES'!F412</f>
        <v>11.71</v>
      </c>
      <c r="M51" s="1">
        <f>'DATOS MENSUALES'!F413</f>
        <v>11.938806</v>
      </c>
      <c r="N51" s="1">
        <f t="shared" si="12"/>
        <v>491.3310369999999</v>
      </c>
      <c r="O51" s="10"/>
      <c r="P51" s="60">
        <f t="shared" si="13"/>
        <v>243.56014107129585</v>
      </c>
      <c r="Q51" s="60">
        <f t="shared" si="14"/>
        <v>-3885.7602240903348</v>
      </c>
      <c r="R51" s="60">
        <f t="shared" si="15"/>
        <v>-10652.228607641222</v>
      </c>
      <c r="S51" s="60">
        <f t="shared" si="16"/>
        <v>69463.01733861031</v>
      </c>
      <c r="T51" s="60">
        <f t="shared" si="17"/>
        <v>0.011474853152145546</v>
      </c>
      <c r="U51" s="60">
        <f t="shared" si="18"/>
        <v>12860.740657393262</v>
      </c>
      <c r="V51" s="60">
        <f t="shared" si="19"/>
        <v>6094.86889374032</v>
      </c>
      <c r="W51" s="60">
        <f t="shared" si="20"/>
        <v>-3.523052093750152</v>
      </c>
      <c r="X51" s="60">
        <f t="shared" si="21"/>
        <v>-15.23703057330017</v>
      </c>
      <c r="Y51" s="60">
        <f t="shared" si="22"/>
        <v>72.51215246581533</v>
      </c>
      <c r="Z51" s="60">
        <f t="shared" si="23"/>
        <v>-83.86636563573231</v>
      </c>
      <c r="AA51" s="60">
        <f t="shared" si="24"/>
        <v>-59.02025309563088</v>
      </c>
      <c r="AB51" s="60">
        <f t="shared" si="25"/>
        <v>82015.95261074947</v>
      </c>
    </row>
    <row r="52" spans="1:28" ht="12.75">
      <c r="A52" s="12" t="s">
        <v>62</v>
      </c>
      <c r="B52" s="1">
        <f>'DATOS MENSUALES'!F414</f>
        <v>16.48</v>
      </c>
      <c r="C52" s="1">
        <f>'DATOS MENSUALES'!F415</f>
        <v>47.05</v>
      </c>
      <c r="D52" s="1">
        <f>'DATOS MENSUALES'!F416</f>
        <v>24.287571</v>
      </c>
      <c r="E52" s="1">
        <f>'DATOS MENSUALES'!F417</f>
        <v>45.694569</v>
      </c>
      <c r="F52" s="1">
        <f>'DATOS MENSUALES'!F418</f>
        <v>39.776022</v>
      </c>
      <c r="G52" s="1">
        <f>'DATOS MENSUALES'!F419</f>
        <v>49.344934</v>
      </c>
      <c r="H52" s="1">
        <f>'DATOS MENSUALES'!F420</f>
        <v>48.02</v>
      </c>
      <c r="I52" s="1">
        <f>'DATOS MENSUALES'!F421</f>
        <v>43.068612</v>
      </c>
      <c r="J52" s="1">
        <f>'DATOS MENSUALES'!F422</f>
        <v>20.532052999999998</v>
      </c>
      <c r="K52" s="1">
        <f>'DATOS MENSUALES'!F423</f>
        <v>13.461346</v>
      </c>
      <c r="L52" s="1">
        <f>'DATOS MENSUALES'!F424</f>
        <v>2.429757</v>
      </c>
      <c r="M52" s="1">
        <f>'DATOS MENSUALES'!F425</f>
        <v>17.42</v>
      </c>
      <c r="N52" s="1">
        <f t="shared" si="12"/>
        <v>367.56486400000006</v>
      </c>
      <c r="O52" s="10"/>
      <c r="P52" s="60">
        <f t="shared" si="13"/>
        <v>-477.84703666619174</v>
      </c>
      <c r="Q52" s="60">
        <f t="shared" si="14"/>
        <v>1011.6161997511625</v>
      </c>
      <c r="R52" s="60">
        <f t="shared" si="15"/>
        <v>-14842.212719360024</v>
      </c>
      <c r="S52" s="60">
        <f t="shared" si="16"/>
        <v>-123.31334692278139</v>
      </c>
      <c r="T52" s="60">
        <f t="shared" si="17"/>
        <v>-483.4454751038322</v>
      </c>
      <c r="U52" s="60">
        <f t="shared" si="18"/>
        <v>-501.6982391061426</v>
      </c>
      <c r="V52" s="60">
        <f t="shared" si="19"/>
        <v>-473.3708380061516</v>
      </c>
      <c r="W52" s="60">
        <f t="shared" si="20"/>
        <v>-88.89618967176153</v>
      </c>
      <c r="X52" s="60">
        <f t="shared" si="21"/>
        <v>-354.4562316840157</v>
      </c>
      <c r="Y52" s="60">
        <f t="shared" si="22"/>
        <v>-193.96835330093617</v>
      </c>
      <c r="Z52" s="60">
        <f t="shared" si="23"/>
        <v>-2547.462254019464</v>
      </c>
      <c r="AA52" s="60">
        <f t="shared" si="24"/>
        <v>4.002654962521149</v>
      </c>
      <c r="AB52" s="60">
        <f t="shared" si="25"/>
        <v>-518140.3722235488</v>
      </c>
    </row>
    <row r="53" spans="1:28" ht="12.75">
      <c r="A53" s="12" t="s">
        <v>63</v>
      </c>
      <c r="B53" s="1">
        <f>'DATOS MENSUALES'!F426</f>
        <v>40.14</v>
      </c>
      <c r="C53" s="1">
        <f>'DATOS MENSUALES'!F427</f>
        <v>51.45</v>
      </c>
      <c r="D53" s="1">
        <f>'DATOS MENSUALES'!F428</f>
        <v>42.89</v>
      </c>
      <c r="E53" s="1">
        <f>'DATOS MENSUALES'!F429</f>
        <v>24.837516</v>
      </c>
      <c r="F53" s="1">
        <f>'DATOS MENSUALES'!F430</f>
        <v>38.216178</v>
      </c>
      <c r="G53" s="1">
        <f>'DATOS MENSUALES'!F431</f>
        <v>53.224677</v>
      </c>
      <c r="H53" s="1">
        <f>'DATOS MENSUALES'!F432</f>
        <v>75.03</v>
      </c>
      <c r="I53" s="1">
        <f>'DATOS MENSUALES'!F433</f>
        <v>47.87</v>
      </c>
      <c r="J53" s="1">
        <f>'DATOS MENSUALES'!F434</f>
        <v>14.88</v>
      </c>
      <c r="K53" s="1">
        <f>'DATOS MENSUALES'!F435</f>
        <v>10.90109</v>
      </c>
      <c r="L53" s="1">
        <f>'DATOS MENSUALES'!F436</f>
        <v>8.38</v>
      </c>
      <c r="M53" s="1">
        <f>'DATOS MENSUALES'!F437</f>
        <v>11.488851</v>
      </c>
      <c r="N53" s="1">
        <f t="shared" si="12"/>
        <v>419.308312</v>
      </c>
      <c r="O53" s="10"/>
      <c r="P53" s="60">
        <f t="shared" si="13"/>
        <v>3975.8417491186765</v>
      </c>
      <c r="Q53" s="60">
        <f t="shared" si="14"/>
        <v>3010.0430105518226</v>
      </c>
      <c r="R53" s="60">
        <f t="shared" si="15"/>
        <v>-213.08767082633582</v>
      </c>
      <c r="S53" s="60">
        <f t="shared" si="16"/>
        <v>-17242.42257891824</v>
      </c>
      <c r="T53" s="60">
        <f t="shared" si="17"/>
        <v>-832.7778149472937</v>
      </c>
      <c r="U53" s="60">
        <f t="shared" si="18"/>
        <v>-67.23236729537622</v>
      </c>
      <c r="V53" s="60">
        <f t="shared" si="19"/>
        <v>7096.125651233531</v>
      </c>
      <c r="W53" s="60">
        <f t="shared" si="20"/>
        <v>0.038744679680606624</v>
      </c>
      <c r="X53" s="60">
        <f t="shared" si="21"/>
        <v>-2062.5127415376137</v>
      </c>
      <c r="Y53" s="60">
        <f t="shared" si="22"/>
        <v>-581.953150569669</v>
      </c>
      <c r="Z53" s="60">
        <f t="shared" si="23"/>
        <v>-457.8140545650577</v>
      </c>
      <c r="AA53" s="60">
        <f t="shared" si="24"/>
        <v>-81.93859759445614</v>
      </c>
      <c r="AB53" s="60">
        <f t="shared" si="25"/>
        <v>-23332.590459276136</v>
      </c>
    </row>
    <row r="54" spans="1:28" ht="12.75">
      <c r="A54" s="12" t="s">
        <v>64</v>
      </c>
      <c r="B54" s="1">
        <f>'DATOS MENSUALES'!F438</f>
        <v>23.67</v>
      </c>
      <c r="C54" s="1">
        <f>'DATOS MENSUALES'!F439</f>
        <v>64.94</v>
      </c>
      <c r="D54" s="1">
        <f>'DATOS MENSUALES'!F440</f>
        <v>66.77664200000001</v>
      </c>
      <c r="E54" s="1">
        <f>'DATOS MENSUALES'!F441</f>
        <v>51.575157000000004</v>
      </c>
      <c r="F54" s="1">
        <f>'DATOS MENSUALES'!F442</f>
        <v>96.930306</v>
      </c>
      <c r="G54" s="1">
        <f>'DATOS MENSUALES'!F443</f>
        <v>43.52</v>
      </c>
      <c r="H54" s="1">
        <f>'DATOS MENSUALES'!F444</f>
        <v>43.15</v>
      </c>
      <c r="I54" s="1">
        <f>'DATOS MENSUALES'!F445</f>
        <v>45.97</v>
      </c>
      <c r="J54" s="1">
        <f>'DATOS MENSUALES'!F446</f>
        <v>52.65</v>
      </c>
      <c r="K54" s="1">
        <f>'DATOS MENSUALES'!F447</f>
        <v>22.237775999999997</v>
      </c>
      <c r="L54" s="1">
        <f>'DATOS MENSUALES'!F448</f>
        <v>23.667633000000002</v>
      </c>
      <c r="M54" s="1">
        <f>'DATOS MENSUALES'!F449</f>
        <v>9.949005</v>
      </c>
      <c r="N54" s="1">
        <f t="shared" si="12"/>
        <v>545.036519</v>
      </c>
      <c r="O54" s="10"/>
      <c r="P54" s="60">
        <f t="shared" si="13"/>
        <v>-0.24768663300676128</v>
      </c>
      <c r="Q54" s="60">
        <f t="shared" si="14"/>
        <v>21784.428835053164</v>
      </c>
      <c r="R54" s="60">
        <f t="shared" si="15"/>
        <v>5748.546930322546</v>
      </c>
      <c r="S54" s="60">
        <f t="shared" si="16"/>
        <v>0.7367513614696617</v>
      </c>
      <c r="T54" s="60">
        <f t="shared" si="17"/>
        <v>119865.88445757086</v>
      </c>
      <c r="U54" s="60">
        <f t="shared" si="18"/>
        <v>-2611.490189476688</v>
      </c>
      <c r="V54" s="60">
        <f t="shared" si="19"/>
        <v>-2030.7836223003394</v>
      </c>
      <c r="W54" s="60">
        <f t="shared" si="20"/>
        <v>-3.808259351278475</v>
      </c>
      <c r="X54" s="60">
        <f t="shared" si="21"/>
        <v>15701.747873408314</v>
      </c>
      <c r="Y54" s="60">
        <f t="shared" si="22"/>
        <v>26.671520614353476</v>
      </c>
      <c r="Z54" s="60">
        <f t="shared" si="23"/>
        <v>435.5949331015745</v>
      </c>
      <c r="AA54" s="60">
        <f t="shared" si="24"/>
        <v>-203.63401301287945</v>
      </c>
      <c r="AB54" s="60">
        <f t="shared" si="25"/>
        <v>917001.7742125809</v>
      </c>
    </row>
    <row r="55" spans="1:28" ht="12.75">
      <c r="A55" s="12" t="s">
        <v>65</v>
      </c>
      <c r="B55" s="1">
        <f>'DATOS MENSUALES'!F450</f>
        <v>24.65</v>
      </c>
      <c r="C55" s="1">
        <f>'DATOS MENSUALES'!F451</f>
        <v>15.248475</v>
      </c>
      <c r="D55" s="1">
        <f>'DATOS MENSUALES'!F452</f>
        <v>92.13</v>
      </c>
      <c r="E55" s="1">
        <f>'DATOS MENSUALES'!F453</f>
        <v>48.40484000000001</v>
      </c>
      <c r="F55" s="1">
        <f>'DATOS MENSUALES'!F454</f>
        <v>158.69</v>
      </c>
      <c r="G55" s="1">
        <f>'DATOS MENSUALES'!F455</f>
        <v>75.57244200000001</v>
      </c>
      <c r="H55" s="1">
        <f>'DATOS MENSUALES'!F456</f>
        <v>48.61</v>
      </c>
      <c r="I55" s="1">
        <f>'DATOS MENSUALES'!F457</f>
        <v>72.777277</v>
      </c>
      <c r="J55" s="1">
        <f>'DATOS MENSUALES'!F458</f>
        <v>32.72</v>
      </c>
      <c r="K55" s="1">
        <f>'DATOS MENSUALES'!F459</f>
        <v>12.36</v>
      </c>
      <c r="L55" s="1">
        <f>'DATOS MENSUALES'!F460</f>
        <v>3.71</v>
      </c>
      <c r="M55" s="1">
        <f>'DATOS MENSUALES'!F461</f>
        <v>0.79</v>
      </c>
      <c r="N55" s="1">
        <f t="shared" si="12"/>
        <v>585.663034</v>
      </c>
      <c r="O55" s="10"/>
      <c r="P55" s="60">
        <f t="shared" si="13"/>
        <v>0.04360997287309125</v>
      </c>
      <c r="Q55" s="60">
        <f t="shared" si="14"/>
        <v>-10307.50349108859</v>
      </c>
      <c r="R55" s="60">
        <f t="shared" si="15"/>
        <v>80997.75921369853</v>
      </c>
      <c r="S55" s="60">
        <f t="shared" si="16"/>
        <v>-11.652901798979988</v>
      </c>
      <c r="T55" s="60">
        <f t="shared" si="17"/>
        <v>1370055.475197505</v>
      </c>
      <c r="U55" s="60">
        <f t="shared" si="18"/>
        <v>6109.9463987397585</v>
      </c>
      <c r="V55" s="60">
        <f t="shared" si="19"/>
        <v>-373.79619811413653</v>
      </c>
      <c r="W55" s="60">
        <f t="shared" si="20"/>
        <v>16090.14676689054</v>
      </c>
      <c r="X55" s="60">
        <f t="shared" si="21"/>
        <v>133.5006318660103</v>
      </c>
      <c r="Y55" s="60">
        <f t="shared" si="22"/>
        <v>-327.0815692520302</v>
      </c>
      <c r="Z55" s="60">
        <f t="shared" si="23"/>
        <v>-1896.124060136006</v>
      </c>
      <c r="AA55" s="60">
        <f t="shared" si="24"/>
        <v>-3403.597672196282</v>
      </c>
      <c r="AB55" s="60">
        <f t="shared" si="25"/>
        <v>2615501.85770151</v>
      </c>
    </row>
    <row r="56" spans="1:28" ht="12.75">
      <c r="A56" s="12" t="s">
        <v>66</v>
      </c>
      <c r="B56" s="1">
        <f>'DATOS MENSUALES'!F462</f>
        <v>9.550955</v>
      </c>
      <c r="C56" s="1">
        <f>'DATOS MENSUALES'!F463</f>
        <v>15.211520999999998</v>
      </c>
      <c r="D56" s="1">
        <f>'DATOS MENSUALES'!F464</f>
        <v>154.57</v>
      </c>
      <c r="E56" s="1">
        <f>'DATOS MENSUALES'!F465</f>
        <v>108.18</v>
      </c>
      <c r="F56" s="1">
        <f>'DATOS MENSUALES'!F466</f>
        <v>148.89</v>
      </c>
      <c r="G56" s="1">
        <f>'DATOS MENSUALES'!F467</f>
        <v>87.161283</v>
      </c>
      <c r="H56" s="1">
        <f>'DATOS MENSUALES'!F468</f>
        <v>111.15</v>
      </c>
      <c r="I56" s="1">
        <f>'DATOS MENSUALES'!F469</f>
        <v>65.30653</v>
      </c>
      <c r="J56" s="1">
        <f>'DATOS MENSUALES'!F470</f>
        <v>33.583358</v>
      </c>
      <c r="K56" s="1">
        <f>'DATOS MENSUALES'!F471</f>
        <v>18.421841999999998</v>
      </c>
      <c r="L56" s="1">
        <f>'DATOS MENSUALES'!F472</f>
        <v>13.761375999999998</v>
      </c>
      <c r="M56" s="1">
        <f>'DATOS MENSUALES'!F473</f>
        <v>7.469253</v>
      </c>
      <c r="N56" s="1">
        <f t="shared" si="12"/>
        <v>773.2561179999999</v>
      </c>
      <c r="O56" s="10"/>
      <c r="P56" s="60">
        <f t="shared" si="13"/>
        <v>-3207.1260035119462</v>
      </c>
      <c r="Q56" s="60">
        <f t="shared" si="14"/>
        <v>-10360.099840638315</v>
      </c>
      <c r="R56" s="60">
        <f t="shared" si="15"/>
        <v>1181169.784822007</v>
      </c>
      <c r="S56" s="60">
        <f t="shared" si="16"/>
        <v>190188.9505556691</v>
      </c>
      <c r="T56" s="60">
        <f t="shared" si="17"/>
        <v>1038449.1112511503</v>
      </c>
      <c r="U56" s="60">
        <f t="shared" si="18"/>
        <v>26651.503660367718</v>
      </c>
      <c r="V56" s="60">
        <f t="shared" si="19"/>
        <v>169447.24568851647</v>
      </c>
      <c r="W56" s="60">
        <f t="shared" si="20"/>
        <v>5615.936564855792</v>
      </c>
      <c r="X56" s="60">
        <f t="shared" si="21"/>
        <v>213.22806597550786</v>
      </c>
      <c r="Y56" s="60">
        <f t="shared" si="22"/>
        <v>-0.5679712478161915</v>
      </c>
      <c r="Z56" s="60">
        <f t="shared" si="23"/>
        <v>-12.58137204711818</v>
      </c>
      <c r="AA56" s="60">
        <f t="shared" si="24"/>
        <v>-584.9052009021725</v>
      </c>
      <c r="AB56" s="60">
        <f t="shared" si="25"/>
        <v>34446363.92094409</v>
      </c>
    </row>
    <row r="57" spans="1:28" ht="12.75">
      <c r="A57" s="12" t="s">
        <v>67</v>
      </c>
      <c r="B57" s="1">
        <f>'DATOS MENSUALES'!F474</f>
        <v>31.286870999999998</v>
      </c>
      <c r="C57" s="1">
        <f>'DATOS MENSUALES'!F475</f>
        <v>61.153884</v>
      </c>
      <c r="D57" s="1">
        <f>'DATOS MENSUALES'!F476</f>
        <v>42.18</v>
      </c>
      <c r="E57" s="1">
        <f>'DATOS MENSUALES'!F477</f>
        <v>87.97</v>
      </c>
      <c r="F57" s="1">
        <f>'DATOS MENSUALES'!F478</f>
        <v>59.81</v>
      </c>
      <c r="G57" s="1">
        <f>'DATOS MENSUALES'!F479</f>
        <v>50.7</v>
      </c>
      <c r="H57" s="1">
        <f>'DATOS MENSUALES'!F480</f>
        <v>67.18</v>
      </c>
      <c r="I57" s="1">
        <f>'DATOS MENSUALES'!F481</f>
        <v>63.166316</v>
      </c>
      <c r="J57" s="1">
        <f>'DATOS MENSUALES'!F482</f>
        <v>33.626723999999996</v>
      </c>
      <c r="K57" s="1">
        <f>'DATOS MENSUALES'!F483</f>
        <v>22.472247000000003</v>
      </c>
      <c r="L57" s="1">
        <f>'DATOS MENSUALES'!F484</f>
        <v>14.6</v>
      </c>
      <c r="M57" s="1">
        <f>'DATOS MENSUALES'!F485</f>
        <v>9.43</v>
      </c>
      <c r="N57" s="1">
        <f t="shared" si="12"/>
        <v>543.576042</v>
      </c>
      <c r="O57" s="10"/>
      <c r="P57" s="60">
        <f t="shared" si="13"/>
        <v>341.3649669842127</v>
      </c>
      <c r="Q57" s="60">
        <f t="shared" si="14"/>
        <v>14071.627476349367</v>
      </c>
      <c r="R57" s="60">
        <f t="shared" si="15"/>
        <v>-298.46760700468735</v>
      </c>
      <c r="S57" s="60">
        <f t="shared" si="16"/>
        <v>51886.85994209553</v>
      </c>
      <c r="T57" s="60">
        <f t="shared" si="17"/>
        <v>1809.4048627849058</v>
      </c>
      <c r="U57" s="60">
        <f t="shared" si="18"/>
        <v>-286.310413585416</v>
      </c>
      <c r="V57" s="60">
        <f t="shared" si="19"/>
        <v>1468.512366541285</v>
      </c>
      <c r="W57" s="60">
        <f t="shared" si="20"/>
        <v>3821.8028580918904</v>
      </c>
      <c r="X57" s="60">
        <f t="shared" si="21"/>
        <v>217.9052256574608</v>
      </c>
      <c r="Y57" s="60">
        <f t="shared" si="22"/>
        <v>33.456452573444885</v>
      </c>
      <c r="Z57" s="60">
        <f t="shared" si="23"/>
        <v>-3.2893051230582846</v>
      </c>
      <c r="AA57" s="60">
        <f t="shared" si="24"/>
        <v>-262.420308921121</v>
      </c>
      <c r="AB57" s="60">
        <f t="shared" si="25"/>
        <v>876265.2062625332</v>
      </c>
    </row>
    <row r="58" spans="1:28" ht="12.75">
      <c r="A58" s="12" t="s">
        <v>68</v>
      </c>
      <c r="B58" s="1">
        <f>'DATOS MENSUALES'!F486</f>
        <v>9.99</v>
      </c>
      <c r="C58" s="1">
        <f>'DATOS MENSUALES'!F487</f>
        <v>18.638136</v>
      </c>
      <c r="D58" s="1">
        <f>'DATOS MENSUALES'!F488</f>
        <v>45.95</v>
      </c>
      <c r="E58" s="1">
        <f>'DATOS MENSUALES'!F489</f>
        <v>37.94</v>
      </c>
      <c r="F58" s="1">
        <f>'DATOS MENSUALES'!F490</f>
        <v>31.89681</v>
      </c>
      <c r="G58" s="1">
        <f>'DATOS MENSUALES'!F491</f>
        <v>65.536553</v>
      </c>
      <c r="H58" s="1">
        <f>'DATOS MENSUALES'!F492</f>
        <v>52.875287</v>
      </c>
      <c r="I58" s="1">
        <f>'DATOS MENSUALES'!F493</f>
        <v>47.774777</v>
      </c>
      <c r="J58" s="1">
        <f>'DATOS MENSUALES'!F494</f>
        <v>24.43</v>
      </c>
      <c r="K58" s="1">
        <f>'DATOS MENSUALES'!F495</f>
        <v>14.54</v>
      </c>
      <c r="L58" s="1">
        <f>'DATOS MENSUALES'!F496</f>
        <v>3.77</v>
      </c>
      <c r="M58" s="1">
        <f>'DATOS MENSUALES'!F497</f>
        <v>3.01</v>
      </c>
      <c r="N58" s="1">
        <f t="shared" si="12"/>
        <v>356.35156299999994</v>
      </c>
      <c r="O58" s="10"/>
      <c r="P58" s="60">
        <f t="shared" si="13"/>
        <v>-2929.124503780558</v>
      </c>
      <c r="Q58" s="60">
        <f t="shared" si="14"/>
        <v>-6202.416881510653</v>
      </c>
      <c r="R58" s="60">
        <f t="shared" si="15"/>
        <v>-24.71621928898347</v>
      </c>
      <c r="S58" s="60">
        <f t="shared" si="16"/>
        <v>-2063.895372542366</v>
      </c>
      <c r="T58" s="60">
        <f t="shared" si="17"/>
        <v>-3890.365560003208</v>
      </c>
      <c r="U58" s="60">
        <f t="shared" si="18"/>
        <v>560.6254175994238</v>
      </c>
      <c r="V58" s="60">
        <f t="shared" si="19"/>
        <v>-25.366475002344384</v>
      </c>
      <c r="W58" s="60">
        <f t="shared" si="20"/>
        <v>0.01437664567667698</v>
      </c>
      <c r="X58" s="60">
        <f t="shared" si="21"/>
        <v>-32.13118643371224</v>
      </c>
      <c r="Y58" s="60">
        <f t="shared" si="22"/>
        <v>-104.48655034829353</v>
      </c>
      <c r="Z58" s="60">
        <f t="shared" si="23"/>
        <v>-1868.6824236619636</v>
      </c>
      <c r="AA58" s="60">
        <f t="shared" si="24"/>
        <v>-2108.106265276517</v>
      </c>
      <c r="AB58" s="60">
        <f t="shared" si="25"/>
        <v>-766860.9212857175</v>
      </c>
    </row>
    <row r="59" spans="1:28" ht="12.75">
      <c r="A59" s="12" t="s">
        <v>69</v>
      </c>
      <c r="B59" s="1">
        <f>'DATOS MENSUALES'!F498</f>
        <v>23.75</v>
      </c>
      <c r="C59" s="1">
        <f>'DATOS MENSUALES'!F499</f>
        <v>10.648935</v>
      </c>
      <c r="D59" s="1">
        <f>'DATOS MENSUALES'!F500</f>
        <v>55.87</v>
      </c>
      <c r="E59" s="1">
        <f>'DATOS MENSUALES'!F501</f>
        <v>80.33</v>
      </c>
      <c r="F59" s="1">
        <f>'DATOS MENSUALES'!F502</f>
        <v>30.156983999999998</v>
      </c>
      <c r="G59" s="1">
        <f>'DATOS MENSUALES'!F503</f>
        <v>42.35</v>
      </c>
      <c r="H59" s="1">
        <f>'DATOS MENSUALES'!F504</f>
        <v>23.03</v>
      </c>
      <c r="I59" s="1">
        <f>'DATOS MENSUALES'!F505</f>
        <v>13.25</v>
      </c>
      <c r="J59" s="1">
        <f>'DATOS MENSUALES'!F506</f>
        <v>17.95</v>
      </c>
      <c r="K59" s="1">
        <f>'DATOS MENSUALES'!F507</f>
        <v>6.489351</v>
      </c>
      <c r="L59" s="1">
        <f>'DATOS MENSUALES'!F508</f>
        <v>4.929506999999999</v>
      </c>
      <c r="M59" s="1">
        <f>'DATOS MENSUALES'!F509</f>
        <v>4.39</v>
      </c>
      <c r="N59" s="1">
        <f t="shared" si="12"/>
        <v>313.1447769999999</v>
      </c>
      <c r="O59" s="10"/>
      <c r="P59" s="60">
        <f t="shared" si="13"/>
        <v>-0.16457685715015255</v>
      </c>
      <c r="Q59" s="60">
        <f t="shared" si="14"/>
        <v>-18321.433359460894</v>
      </c>
      <c r="R59" s="60">
        <f t="shared" si="15"/>
        <v>344.0430092450059</v>
      </c>
      <c r="S59" s="60">
        <f t="shared" si="16"/>
        <v>26087.143812211194</v>
      </c>
      <c r="T59" s="60">
        <f t="shared" si="17"/>
        <v>-5329.536968232795</v>
      </c>
      <c r="U59" s="60">
        <f t="shared" si="18"/>
        <v>-3335.2745559946384</v>
      </c>
      <c r="V59" s="60">
        <f t="shared" si="19"/>
        <v>-35234.39954719089</v>
      </c>
      <c r="W59" s="60">
        <f t="shared" si="20"/>
        <v>-40288.771913585355</v>
      </c>
      <c r="X59" s="60">
        <f t="shared" si="21"/>
        <v>-901.1864619203118</v>
      </c>
      <c r="Y59" s="60">
        <f t="shared" si="22"/>
        <v>-2077.8654827303735</v>
      </c>
      <c r="Z59" s="60">
        <f t="shared" si="23"/>
        <v>-1389.0654020915317</v>
      </c>
      <c r="AA59" s="60">
        <f t="shared" si="24"/>
        <v>-1498.0766975923586</v>
      </c>
      <c r="AB59" s="60">
        <f t="shared" si="25"/>
        <v>-2446112.136575063</v>
      </c>
    </row>
    <row r="60" spans="1:28" ht="12.75">
      <c r="A60" s="12" t="s">
        <v>70</v>
      </c>
      <c r="B60" s="1">
        <f>'DATOS MENSUALES'!F510</f>
        <v>18.25</v>
      </c>
      <c r="C60" s="1">
        <f>'DATOS MENSUALES'!F511</f>
        <v>64.003599</v>
      </c>
      <c r="D60" s="1">
        <f>'DATOS MENSUALES'!F512</f>
        <v>93.12</v>
      </c>
      <c r="E60" s="1">
        <f>'DATOS MENSUALES'!F513</f>
        <v>31.446855</v>
      </c>
      <c r="F60" s="1">
        <f>'DATOS MENSUALES'!F514</f>
        <v>57.255725</v>
      </c>
      <c r="G60" s="1">
        <f>'DATOS MENSUALES'!F515</f>
        <v>51.46</v>
      </c>
      <c r="H60" s="1">
        <f>'DATOS MENSUALES'!F516</f>
        <v>89.15891500000001</v>
      </c>
      <c r="I60" s="1">
        <f>'DATOS MENSUALES'!F517</f>
        <v>82.64826400000001</v>
      </c>
      <c r="J60" s="1">
        <f>'DATOS MENSUALES'!F518</f>
        <v>28.36</v>
      </c>
      <c r="K60" s="1">
        <f>'DATOS MENSUALES'!F519</f>
        <v>15.908409</v>
      </c>
      <c r="L60" s="1">
        <f>'DATOS MENSUALES'!F520</f>
        <v>14.86</v>
      </c>
      <c r="M60" s="1">
        <f>'DATOS MENSUALES'!F521</f>
        <v>6.39936</v>
      </c>
      <c r="N60" s="1">
        <f t="shared" si="12"/>
        <v>552.8711270000001</v>
      </c>
      <c r="O60" s="10"/>
      <c r="P60" s="60">
        <f t="shared" si="13"/>
        <v>-221.22683290729182</v>
      </c>
      <c r="Q60" s="60">
        <f t="shared" si="14"/>
        <v>19665.882278929676</v>
      </c>
      <c r="R60" s="60">
        <f t="shared" si="15"/>
        <v>86685.90924793293</v>
      </c>
      <c r="S60" s="60">
        <f t="shared" si="16"/>
        <v>-7105.708819134291</v>
      </c>
      <c r="T60" s="60">
        <f t="shared" si="17"/>
        <v>893.4120107087487</v>
      </c>
      <c r="U60" s="60">
        <f t="shared" si="18"/>
        <v>-198.24860735607194</v>
      </c>
      <c r="V60" s="60">
        <f t="shared" si="19"/>
        <v>37077.24642790786</v>
      </c>
      <c r="W60" s="60">
        <f t="shared" si="20"/>
        <v>43305.09499260328</v>
      </c>
      <c r="X60" s="60">
        <f t="shared" si="21"/>
        <v>0.42333698670639275</v>
      </c>
      <c r="Y60" s="60">
        <f t="shared" si="22"/>
        <v>-37.31269284587835</v>
      </c>
      <c r="Z60" s="60">
        <f t="shared" si="23"/>
        <v>-1.8481670795448237</v>
      </c>
      <c r="AA60" s="60">
        <f t="shared" si="24"/>
        <v>-839.3324397774717</v>
      </c>
      <c r="AB60" s="60">
        <f t="shared" si="25"/>
        <v>1157218.9521331575</v>
      </c>
    </row>
    <row r="61" spans="1:28" ht="12.75">
      <c r="A61" s="12" t="s">
        <v>71</v>
      </c>
      <c r="B61" s="1">
        <f>'DATOS MENSUALES'!F522</f>
        <v>5.46</v>
      </c>
      <c r="C61" s="1">
        <f>'DATOS MENSUALES'!F523</f>
        <v>23.31</v>
      </c>
      <c r="D61" s="1">
        <f>'DATOS MENSUALES'!F524</f>
        <v>35.38</v>
      </c>
      <c r="E61" s="1">
        <f>'DATOS MENSUALES'!F525</f>
        <v>55.91</v>
      </c>
      <c r="F61" s="1">
        <f>'DATOS MENSUALES'!F526</f>
        <v>49.045095</v>
      </c>
      <c r="G61" s="1">
        <f>'DATOS MENSUALES'!F527</f>
        <v>48.6</v>
      </c>
      <c r="H61" s="1">
        <f>'DATOS MENSUALES'!F528</f>
        <v>85.57</v>
      </c>
      <c r="I61" s="1">
        <f>'DATOS MENSUALES'!F529</f>
        <v>39.623962</v>
      </c>
      <c r="J61" s="1">
        <f>'DATOS MENSUALES'!F530</f>
        <v>41.74</v>
      </c>
      <c r="K61" s="1">
        <f>'DATOS MENSUALES'!F531</f>
        <v>17.42</v>
      </c>
      <c r="L61" s="1">
        <f>'DATOS MENSUALES'!F532</f>
        <v>12.058793999999999</v>
      </c>
      <c r="M61" s="1">
        <f>'DATOS MENSUALES'!F533</f>
        <v>2.07</v>
      </c>
      <c r="N61" s="1">
        <f t="shared" si="12"/>
        <v>416.18785099999997</v>
      </c>
      <c r="O61" s="10"/>
      <c r="P61" s="60">
        <f t="shared" si="13"/>
        <v>-6685.057786589491</v>
      </c>
      <c r="Q61" s="60">
        <f t="shared" si="14"/>
        <v>-2572.1573184362182</v>
      </c>
      <c r="R61" s="60">
        <f t="shared" si="15"/>
        <v>-2451.043890894886</v>
      </c>
      <c r="S61" s="60">
        <f t="shared" si="16"/>
        <v>143.7149209198447</v>
      </c>
      <c r="T61" s="60">
        <f t="shared" si="17"/>
        <v>2.8672110467365544</v>
      </c>
      <c r="U61" s="60">
        <f t="shared" si="18"/>
        <v>-656.4422362548147</v>
      </c>
      <c r="V61" s="60">
        <f t="shared" si="19"/>
        <v>26347.810205416292</v>
      </c>
      <c r="W61" s="60">
        <f t="shared" si="20"/>
        <v>-494.47429431366254</v>
      </c>
      <c r="X61" s="60">
        <f t="shared" si="21"/>
        <v>2821.670356207606</v>
      </c>
      <c r="Y61" s="60">
        <f t="shared" si="22"/>
        <v>-6.128402364553202</v>
      </c>
      <c r="Z61" s="60">
        <f t="shared" si="23"/>
        <v>-65.37297317708631</v>
      </c>
      <c r="AA61" s="60">
        <f t="shared" si="24"/>
        <v>-2606.5623740856017</v>
      </c>
      <c r="AB61" s="60">
        <f t="shared" si="25"/>
        <v>-31841.611702590006</v>
      </c>
    </row>
    <row r="62" spans="1:28" ht="12.75">
      <c r="A62" s="12" t="s">
        <v>72</v>
      </c>
      <c r="B62" s="1">
        <f>'DATOS MENSUALES'!F534</f>
        <v>25.71</v>
      </c>
      <c r="C62" s="1">
        <f>'DATOS MENSUALES'!F535</f>
        <v>76.97</v>
      </c>
      <c r="D62" s="1">
        <f>'DATOS MENSUALES'!F536</f>
        <v>57.854214</v>
      </c>
      <c r="E62" s="1">
        <f>'DATOS MENSUALES'!F537</f>
        <v>43.05</v>
      </c>
      <c r="F62" s="1">
        <f>'DATOS MENSUALES'!F538</f>
        <v>104.08</v>
      </c>
      <c r="G62" s="1">
        <f>'DATOS MENSUALES'!F539</f>
        <v>55.155515</v>
      </c>
      <c r="H62" s="1">
        <f>'DATOS MENSUALES'!F540</f>
        <v>75.087508</v>
      </c>
      <c r="I62" s="1">
        <f>'DATOS MENSUALES'!F541</f>
        <v>48.675132000000005</v>
      </c>
      <c r="J62" s="1">
        <f>'DATOS MENSUALES'!F542</f>
        <v>42.904289999999996</v>
      </c>
      <c r="K62" s="1">
        <f>'DATOS MENSUALES'!F543</f>
        <v>12.891289</v>
      </c>
      <c r="L62" s="1">
        <f>'DATOS MENSUALES'!F544</f>
        <v>6.46</v>
      </c>
      <c r="M62" s="1">
        <f>'DATOS MENSUALES'!F545</f>
        <v>5.829417</v>
      </c>
      <c r="N62" s="1">
        <f t="shared" si="12"/>
        <v>554.6673650000001</v>
      </c>
      <c r="O62" s="10"/>
      <c r="P62" s="60">
        <f t="shared" si="13"/>
        <v>2.815098378755042</v>
      </c>
      <c r="Q62" s="60">
        <f t="shared" si="14"/>
        <v>63801.35003086605</v>
      </c>
      <c r="R62" s="60">
        <f t="shared" si="15"/>
        <v>726.8884574300969</v>
      </c>
      <c r="S62" s="60">
        <f t="shared" si="16"/>
        <v>-442.79543761326033</v>
      </c>
      <c r="T62" s="60">
        <f t="shared" si="17"/>
        <v>179936.80413137388</v>
      </c>
      <c r="U62" s="60">
        <f t="shared" si="18"/>
        <v>-9.737282098942861</v>
      </c>
      <c r="V62" s="60">
        <f t="shared" si="19"/>
        <v>7160.024949518087</v>
      </c>
      <c r="W62" s="60">
        <f t="shared" si="20"/>
        <v>1.4952767908240632</v>
      </c>
      <c r="X62" s="60">
        <f t="shared" si="21"/>
        <v>3578.1758344032173</v>
      </c>
      <c r="Y62" s="60">
        <f t="shared" si="22"/>
        <v>-257.1020472404549</v>
      </c>
      <c r="Z62" s="60">
        <f t="shared" si="23"/>
        <v>-892.276323870287</v>
      </c>
      <c r="AA62" s="60">
        <f t="shared" si="24"/>
        <v>-1000.8494858831763</v>
      </c>
      <c r="AB62" s="60">
        <f t="shared" si="25"/>
        <v>1217637.6456417919</v>
      </c>
    </row>
    <row r="63" spans="1:28" ht="12.75">
      <c r="A63" s="12" t="s">
        <v>73</v>
      </c>
      <c r="B63" s="1">
        <f>'DATOS MENSUALES'!F546</f>
        <v>4.690469</v>
      </c>
      <c r="C63" s="1">
        <f>'DATOS MENSUALES'!F547</f>
        <v>7.369263</v>
      </c>
      <c r="D63" s="1">
        <f>'DATOS MENSUALES'!F548</f>
        <v>14.241423999999999</v>
      </c>
      <c r="E63" s="1">
        <f>'DATOS MENSUALES'!F549</f>
        <v>36.336366</v>
      </c>
      <c r="F63" s="1">
        <f>'DATOS MENSUALES'!F550</f>
        <v>43.16</v>
      </c>
      <c r="G63" s="1">
        <f>'DATOS MENSUALES'!F551</f>
        <v>75.55</v>
      </c>
      <c r="H63" s="1">
        <f>'DATOS MENSUALES'!F552</f>
        <v>37.136286</v>
      </c>
      <c r="I63" s="1">
        <f>'DATOS MENSUALES'!F553</f>
        <v>48.33</v>
      </c>
      <c r="J63" s="1">
        <f>'DATOS MENSUALES'!F554</f>
        <v>15.72</v>
      </c>
      <c r="K63" s="1">
        <f>'DATOS MENSUALES'!F555</f>
        <v>6.03</v>
      </c>
      <c r="L63" s="1">
        <f>'DATOS MENSUALES'!F556</f>
        <v>8.580858000000001</v>
      </c>
      <c r="M63" s="1">
        <f>'DATOS MENSUALES'!F557</f>
        <v>9.769023</v>
      </c>
      <c r="N63" s="1">
        <f t="shared" si="12"/>
        <v>306.9136889999999</v>
      </c>
      <c r="O63" s="10"/>
      <c r="P63" s="60">
        <f t="shared" si="13"/>
        <v>-7538.2318035934695</v>
      </c>
      <c r="Q63" s="60">
        <f t="shared" si="14"/>
        <v>-26045.324609330128</v>
      </c>
      <c r="R63" s="60">
        <f t="shared" si="15"/>
        <v>-41498.957224294136</v>
      </c>
      <c r="S63" s="60">
        <f t="shared" si="16"/>
        <v>-2946.1085787414354</v>
      </c>
      <c r="T63" s="60">
        <f t="shared" si="17"/>
        <v>-88.98216093435502</v>
      </c>
      <c r="U63" s="60">
        <f t="shared" si="18"/>
        <v>6087.472702483285</v>
      </c>
      <c r="V63" s="60">
        <f t="shared" si="19"/>
        <v>-6515.352298232719</v>
      </c>
      <c r="W63" s="60">
        <f t="shared" si="20"/>
        <v>0.5088949092199282</v>
      </c>
      <c r="X63" s="60">
        <f t="shared" si="21"/>
        <v>-1680.5472808873735</v>
      </c>
      <c r="Y63" s="60">
        <f t="shared" si="22"/>
        <v>-2310.4338311287033</v>
      </c>
      <c r="Z63" s="60">
        <f t="shared" si="23"/>
        <v>-422.945351945147</v>
      </c>
      <c r="AA63" s="60">
        <f t="shared" si="24"/>
        <v>-222.90048589452402</v>
      </c>
      <c r="AB63" s="60">
        <f t="shared" si="25"/>
        <v>-2801415.1602055635</v>
      </c>
    </row>
    <row r="64" spans="1:28" ht="12.75">
      <c r="A64" s="12" t="s">
        <v>74</v>
      </c>
      <c r="B64" s="1">
        <f>'DATOS MENSUALES'!F558</f>
        <v>9.2</v>
      </c>
      <c r="C64" s="1">
        <f>'DATOS MENSUALES'!F559</f>
        <v>15.928406999999998</v>
      </c>
      <c r="D64" s="1">
        <f>'DATOS MENSUALES'!F560</f>
        <v>19.141914</v>
      </c>
      <c r="E64" s="1">
        <f>'DATOS MENSUALES'!F561</f>
        <v>29.125824</v>
      </c>
      <c r="F64" s="1">
        <f>'DATOS MENSUALES'!F562</f>
        <v>41.27</v>
      </c>
      <c r="G64" s="1">
        <f>'DATOS MENSUALES'!F563</f>
        <v>49.03</v>
      </c>
      <c r="H64" s="1">
        <f>'DATOS MENSUALES'!F564</f>
        <v>49.78</v>
      </c>
      <c r="I64" s="1">
        <f>'DATOS MENSUALES'!F565</f>
        <v>21.22</v>
      </c>
      <c r="J64" s="1">
        <f>'DATOS MENSUALES'!F566</f>
        <v>13.1</v>
      </c>
      <c r="K64" s="1">
        <f>'DATOS MENSUALES'!F567</f>
        <v>15.30153</v>
      </c>
      <c r="L64" s="1">
        <f>'DATOS MENSUALES'!F568</f>
        <v>10.018998</v>
      </c>
      <c r="M64" s="1">
        <f>'DATOS MENSUALES'!F569</f>
        <v>8.440844</v>
      </c>
      <c r="N64" s="1">
        <f t="shared" si="12"/>
        <v>281.557517</v>
      </c>
      <c r="O64" s="10"/>
      <c r="P64" s="60">
        <f t="shared" si="13"/>
        <v>-3441.5909129297966</v>
      </c>
      <c r="Q64" s="60">
        <f t="shared" si="14"/>
        <v>-9371.271985952142</v>
      </c>
      <c r="R64" s="60">
        <f t="shared" si="15"/>
        <v>-26253.678351120627</v>
      </c>
      <c r="S64" s="60">
        <f t="shared" si="16"/>
        <v>-10002.51708272433</v>
      </c>
      <c r="T64" s="60">
        <f t="shared" si="17"/>
        <v>-256.5861667584721</v>
      </c>
      <c r="U64" s="60">
        <f t="shared" si="18"/>
        <v>-563.7472939169695</v>
      </c>
      <c r="V64" s="60">
        <f t="shared" si="19"/>
        <v>-219.64077308618664</v>
      </c>
      <c r="W64" s="60">
        <f t="shared" si="20"/>
        <v>-18215.57103831446</v>
      </c>
      <c r="X64" s="60">
        <f t="shared" si="21"/>
        <v>-3054.390302357369</v>
      </c>
      <c r="Y64" s="60">
        <f t="shared" si="22"/>
        <v>-61.55789324960896</v>
      </c>
      <c r="Z64" s="60">
        <f t="shared" si="23"/>
        <v>-223.44936001425003</v>
      </c>
      <c r="AA64" s="60">
        <f t="shared" si="24"/>
        <v>-403.8134590700881</v>
      </c>
      <c r="AB64" s="60">
        <f t="shared" si="25"/>
        <v>-4601289.434140043</v>
      </c>
    </row>
    <row r="65" spans="1:28" ht="12.75">
      <c r="A65" s="12" t="s">
        <v>75</v>
      </c>
      <c r="B65" s="1">
        <f>'DATOS MENSUALES'!F570</f>
        <v>59.124087</v>
      </c>
      <c r="C65" s="1">
        <f>'DATOS MENSUALES'!F571</f>
        <v>41.675832</v>
      </c>
      <c r="D65" s="1">
        <f>'DATOS MENSUALES'!F572</f>
        <v>112.13878499999998</v>
      </c>
      <c r="E65" s="1">
        <f>'DATOS MENSUALES'!F573</f>
        <v>80.70807</v>
      </c>
      <c r="F65" s="1">
        <f>'DATOS MENSUALES'!F574</f>
        <v>81.64816400000001</v>
      </c>
      <c r="G65" s="1">
        <f>'DATOS MENSUALES'!F575</f>
        <v>45.530892</v>
      </c>
      <c r="H65" s="1">
        <f>'DATOS MENSUALES'!F576</f>
        <v>91.78917799999999</v>
      </c>
      <c r="I65" s="1">
        <f>'DATOS MENSUALES'!F577</f>
        <v>61.97</v>
      </c>
      <c r="J65" s="1">
        <f>'DATOS MENSUALES'!F578</f>
        <v>32.246775</v>
      </c>
      <c r="K65" s="1">
        <f>'DATOS MENSUALES'!F579</f>
        <v>22.592259</v>
      </c>
      <c r="L65" s="1">
        <f>'DATOS MENSUALES'!F580</f>
        <v>17.518248</v>
      </c>
      <c r="M65" s="1">
        <f>'DATOS MENSUALES'!F581</f>
        <v>8.459154</v>
      </c>
      <c r="N65" s="1">
        <f t="shared" si="12"/>
        <v>655.401444</v>
      </c>
      <c r="O65" s="10"/>
      <c r="P65" s="60">
        <f t="shared" si="13"/>
        <v>42238.99880906767</v>
      </c>
      <c r="Q65" s="60">
        <f t="shared" si="14"/>
        <v>101.48185395895209</v>
      </c>
      <c r="R65" s="60">
        <f t="shared" si="15"/>
        <v>253346.22627989875</v>
      </c>
      <c r="S65" s="60">
        <f t="shared" si="16"/>
        <v>27097.564658746815</v>
      </c>
      <c r="T65" s="60">
        <f t="shared" si="17"/>
        <v>39386.3087332236</v>
      </c>
      <c r="U65" s="60">
        <f t="shared" si="18"/>
        <v>-1626.389343698182</v>
      </c>
      <c r="V65" s="60">
        <f t="shared" si="19"/>
        <v>46561.40981129367</v>
      </c>
      <c r="W65" s="60">
        <f t="shared" si="20"/>
        <v>3009.9227994127677</v>
      </c>
      <c r="X65" s="60">
        <f t="shared" si="21"/>
        <v>99.7450154106401</v>
      </c>
      <c r="Y65" s="60">
        <f t="shared" si="22"/>
        <v>37.33563896024493</v>
      </c>
      <c r="Z65" s="60">
        <f t="shared" si="23"/>
        <v>2.9306687113639853</v>
      </c>
      <c r="AA65" s="60">
        <f t="shared" si="24"/>
        <v>-400.8199044985412</v>
      </c>
      <c r="AB65" s="60">
        <f t="shared" si="25"/>
        <v>8936502.150694607</v>
      </c>
    </row>
    <row r="66" spans="1:28" ht="12.75">
      <c r="A66" s="12" t="s">
        <v>76</v>
      </c>
      <c r="B66" s="1">
        <f>'DATOS MENSUALES'!F582</f>
        <v>8.929107000000002</v>
      </c>
      <c r="C66" s="1">
        <f>'DATOS MENSUALES'!F583</f>
        <v>11.29</v>
      </c>
      <c r="D66" s="1">
        <f>'DATOS MENSUALES'!F584</f>
        <v>12.87</v>
      </c>
      <c r="E66" s="1">
        <f>'DATOS MENSUALES'!F585</f>
        <v>11.6</v>
      </c>
      <c r="F66" s="1">
        <f>'DATOS MENSUALES'!F586</f>
        <v>10.878912</v>
      </c>
      <c r="G66" s="1">
        <f>'DATOS MENSUALES'!F587</f>
        <v>49.60496</v>
      </c>
      <c r="H66" s="1">
        <f>'DATOS MENSUALES'!F588</f>
        <v>61.18</v>
      </c>
      <c r="I66" s="1">
        <f>'DATOS MENSUALES'!F589</f>
        <v>40.75</v>
      </c>
      <c r="J66" s="1">
        <f>'DATOS MENSUALES'!F590</f>
        <v>25.96</v>
      </c>
      <c r="K66" s="1">
        <f>'DATOS MENSUALES'!F591</f>
        <v>6.71</v>
      </c>
      <c r="L66" s="1">
        <f>'DATOS MENSUALES'!F592</f>
        <v>4.549545</v>
      </c>
      <c r="M66" s="1">
        <f>'DATOS MENSUALES'!F593</f>
        <v>2.609739</v>
      </c>
      <c r="N66" s="1">
        <f t="shared" si="12"/>
        <v>246.932263</v>
      </c>
      <c r="O66" s="10"/>
      <c r="P66" s="60">
        <f t="shared" si="13"/>
        <v>-3630.184740608805</v>
      </c>
      <c r="Q66" s="60">
        <f t="shared" si="14"/>
        <v>-17017.087951619083</v>
      </c>
      <c r="R66" s="60">
        <f t="shared" si="15"/>
        <v>-46628.446810449146</v>
      </c>
      <c r="S66" s="60">
        <f t="shared" si="16"/>
        <v>-59648.04387910147</v>
      </c>
      <c r="T66" s="60">
        <f t="shared" si="17"/>
        <v>-49615.082367578005</v>
      </c>
      <c r="U66" s="60">
        <f t="shared" si="18"/>
        <v>-454.03938057294386</v>
      </c>
      <c r="V66" s="60">
        <f t="shared" si="19"/>
        <v>154.5495573832222</v>
      </c>
      <c r="W66" s="60">
        <f t="shared" si="20"/>
        <v>-311.8892828845811</v>
      </c>
      <c r="X66" s="60">
        <f t="shared" si="21"/>
        <v>-4.485060848680382</v>
      </c>
      <c r="Y66" s="60">
        <f t="shared" si="22"/>
        <v>-1971.9310898258682</v>
      </c>
      <c r="Z66" s="60">
        <f t="shared" si="23"/>
        <v>-1535.8617829704517</v>
      </c>
      <c r="AA66" s="60">
        <f t="shared" si="24"/>
        <v>-2311.7538840610996</v>
      </c>
      <c r="AB66" s="60">
        <f t="shared" si="25"/>
        <v>-8114680.7049687</v>
      </c>
    </row>
    <row r="67" spans="1:28" ht="12.75">
      <c r="A67" s="12" t="s">
        <v>77</v>
      </c>
      <c r="B67" s="1">
        <f>'DATOS MENSUALES'!F594</f>
        <v>6.18</v>
      </c>
      <c r="C67" s="1">
        <f>'DATOS MENSUALES'!F595</f>
        <v>41.35</v>
      </c>
      <c r="D67" s="1">
        <f>'DATOS MENSUALES'!F596</f>
        <v>138.56</v>
      </c>
      <c r="E67" s="1">
        <f>'DATOS MENSUALES'!F597</f>
        <v>39.623962000000006</v>
      </c>
      <c r="F67" s="1">
        <f>'DATOS MENSUALES'!F598</f>
        <v>42.075792</v>
      </c>
      <c r="G67" s="1">
        <f>'DATOS MENSUALES'!F599</f>
        <v>19.858014</v>
      </c>
      <c r="H67" s="1">
        <f>'DATOS MENSUALES'!F600</f>
        <v>37.4</v>
      </c>
      <c r="I67" s="1">
        <f>'DATOS MENSUALES'!F601</f>
        <v>28.732872999999998</v>
      </c>
      <c r="J67" s="1">
        <f>'DATOS MENSUALES'!F602</f>
        <v>10.018998</v>
      </c>
      <c r="K67" s="1">
        <f>'DATOS MENSUALES'!F603</f>
        <v>4.31</v>
      </c>
      <c r="L67" s="1">
        <f>'DATOS MENSUALES'!F604</f>
        <v>3.9503950000000003</v>
      </c>
      <c r="M67" s="1">
        <f>'DATOS MENSUALES'!F605</f>
        <v>2.67</v>
      </c>
      <c r="N67" s="1">
        <f t="shared" si="12"/>
        <v>374.73003400000005</v>
      </c>
      <c r="O67" s="10"/>
      <c r="P67" s="60">
        <f t="shared" si="13"/>
        <v>-5947.460759628455</v>
      </c>
      <c r="Q67" s="60">
        <f t="shared" si="14"/>
        <v>81.66582172485921</v>
      </c>
      <c r="R67" s="60">
        <f t="shared" si="15"/>
        <v>721663.9875652953</v>
      </c>
      <c r="S67" s="60">
        <f t="shared" si="16"/>
        <v>-1348.5061401021012</v>
      </c>
      <c r="T67" s="60">
        <f t="shared" si="17"/>
        <v>-170.82959603880826</v>
      </c>
      <c r="U67" s="60">
        <f t="shared" si="18"/>
        <v>-52451.807552447106</v>
      </c>
      <c r="V67" s="60">
        <f t="shared" si="19"/>
        <v>-6243.249353385456</v>
      </c>
      <c r="W67" s="60">
        <f t="shared" si="20"/>
        <v>-6643.34405373922</v>
      </c>
      <c r="X67" s="60">
        <f t="shared" si="21"/>
        <v>-5442.615309178184</v>
      </c>
      <c r="Y67" s="60">
        <f t="shared" si="22"/>
        <v>-3334.6561430394704</v>
      </c>
      <c r="Z67" s="60">
        <f t="shared" si="23"/>
        <v>-1787.7740803098277</v>
      </c>
      <c r="AA67" s="60">
        <f t="shared" si="24"/>
        <v>-2280.290564712948</v>
      </c>
      <c r="AB67" s="60">
        <f t="shared" si="25"/>
        <v>-391474.0974912776</v>
      </c>
    </row>
    <row r="68" spans="1:28" ht="12.75">
      <c r="A68" s="12" t="s">
        <v>78</v>
      </c>
      <c r="B68" s="1">
        <f>'DATOS MENSUALES'!F606</f>
        <v>18.161816</v>
      </c>
      <c r="C68" s="1">
        <f>'DATOS MENSUALES'!F607</f>
        <v>35.03</v>
      </c>
      <c r="D68" s="1">
        <f>'DATOS MENSUALES'!F608</f>
        <v>42.115788</v>
      </c>
      <c r="E68" s="1">
        <f>'DATOS MENSUALES'!F609</f>
        <v>76.72</v>
      </c>
      <c r="F68" s="1">
        <f>'DATOS MENSUALES'!F610</f>
        <v>17.578242</v>
      </c>
      <c r="G68" s="1">
        <f>'DATOS MENSUALES'!F611</f>
        <v>113.91860700000001</v>
      </c>
      <c r="H68" s="1">
        <f>'DATOS MENSUALES'!F612</f>
        <v>59.515951</v>
      </c>
      <c r="I68" s="1">
        <f>'DATOS MENSUALES'!F613</f>
        <v>65.86</v>
      </c>
      <c r="J68" s="1">
        <f>'DATOS MENSUALES'!F614</f>
        <v>20.08</v>
      </c>
      <c r="K68" s="1">
        <f>'DATOS MENSUALES'!F615</f>
        <v>9.15</v>
      </c>
      <c r="L68" s="1">
        <f>'DATOS MENSUALES'!F616</f>
        <v>8.640863999999999</v>
      </c>
      <c r="M68" s="1">
        <f>'DATOS MENSUALES'!F617</f>
        <v>9.48</v>
      </c>
      <c r="N68" s="1">
        <f t="shared" si="12"/>
        <v>476.251268</v>
      </c>
      <c r="O68" s="10"/>
      <c r="P68" s="60">
        <f t="shared" si="13"/>
        <v>-231.0455141950028</v>
      </c>
      <c r="Q68" s="60">
        <f t="shared" si="14"/>
        <v>-7.779202678407981</v>
      </c>
      <c r="R68" s="60">
        <f t="shared" si="15"/>
        <v>-307.1539126675109</v>
      </c>
      <c r="S68" s="60">
        <f t="shared" si="16"/>
        <v>17673.567832495784</v>
      </c>
      <c r="T68" s="60">
        <f t="shared" si="17"/>
        <v>-27124.945124297406</v>
      </c>
      <c r="U68" s="60">
        <f t="shared" si="18"/>
        <v>181587.7645993575</v>
      </c>
      <c r="V68" s="60">
        <f t="shared" si="19"/>
        <v>50.752774687600585</v>
      </c>
      <c r="W68" s="60">
        <f t="shared" si="20"/>
        <v>6157.043256093709</v>
      </c>
      <c r="X68" s="60">
        <f t="shared" si="21"/>
        <v>-426.81059322494224</v>
      </c>
      <c r="Y68" s="60">
        <f t="shared" si="22"/>
        <v>-1030.2984219312402</v>
      </c>
      <c r="Z68" s="60">
        <f t="shared" si="23"/>
        <v>-412.88308793005774</v>
      </c>
      <c r="AA68" s="60">
        <f t="shared" si="24"/>
        <v>-256.31988421094525</v>
      </c>
      <c r="AB68" s="60">
        <f t="shared" si="25"/>
        <v>22828.630667503057</v>
      </c>
    </row>
    <row r="69" spans="1:28" ht="12.75">
      <c r="A69" s="12" t="s">
        <v>79</v>
      </c>
      <c r="B69" s="1">
        <f>'DATOS MENSUALES'!F618</f>
        <v>14.59</v>
      </c>
      <c r="C69" s="1">
        <f>'DATOS MENSUALES'!F619</f>
        <v>36.26</v>
      </c>
      <c r="D69" s="1">
        <f>'DATOS MENSUALES'!F620</f>
        <v>28.127187</v>
      </c>
      <c r="E69" s="1">
        <f>'DATOS MENSUALES'!F621</f>
        <v>18.58</v>
      </c>
      <c r="F69" s="1">
        <f>'DATOS MENSUALES'!F622</f>
        <v>11.89881</v>
      </c>
      <c r="G69" s="1">
        <f>'DATOS MENSUALES'!F623</f>
        <v>12.141214</v>
      </c>
      <c r="H69" s="1">
        <f>'DATOS MENSUALES'!F624</f>
        <v>90.200979</v>
      </c>
      <c r="I69" s="1">
        <f>'DATOS MENSUALES'!F625</f>
        <v>48.92</v>
      </c>
      <c r="J69" s="1">
        <f>'DATOS MENSUALES'!F626</f>
        <v>31.176882</v>
      </c>
      <c r="K69" s="1">
        <f>'DATOS MENSUALES'!F627</f>
        <v>15.87</v>
      </c>
      <c r="L69" s="1">
        <f>'DATOS MENSUALES'!F628</f>
        <v>13.64</v>
      </c>
      <c r="M69" s="1">
        <f>'DATOS MENSUALES'!F629</f>
        <v>12.921292000000001</v>
      </c>
      <c r="N69" s="1">
        <f t="shared" si="12"/>
        <v>334.32636399999996</v>
      </c>
      <c r="O69" s="10"/>
      <c r="P69" s="60">
        <f t="shared" si="13"/>
        <v>-914.9362443902585</v>
      </c>
      <c r="Q69" s="60">
        <f t="shared" si="14"/>
        <v>-0.4242898543889108</v>
      </c>
      <c r="R69" s="60">
        <f t="shared" si="15"/>
        <v>-8915.745561708443</v>
      </c>
      <c r="S69" s="60">
        <f t="shared" si="16"/>
        <v>-33051.37051990329</v>
      </c>
      <c r="T69" s="60">
        <f t="shared" si="17"/>
        <v>-45597.38483911402</v>
      </c>
      <c r="U69" s="60">
        <f t="shared" si="18"/>
        <v>-92037.46270306244</v>
      </c>
      <c r="V69" s="60">
        <f t="shared" si="19"/>
        <v>40663.067280727795</v>
      </c>
      <c r="W69" s="60">
        <f t="shared" si="20"/>
        <v>2.6762369544808244</v>
      </c>
      <c r="X69" s="60">
        <f t="shared" si="21"/>
        <v>45.41321845950544</v>
      </c>
      <c r="Y69" s="60">
        <f t="shared" si="22"/>
        <v>-38.61418327497409</v>
      </c>
      <c r="Z69" s="60">
        <f t="shared" si="23"/>
        <v>-14.655680209127551</v>
      </c>
      <c r="AA69" s="60">
        <f t="shared" si="24"/>
        <v>-24.666460868336127</v>
      </c>
      <c r="AB69" s="60">
        <f t="shared" si="25"/>
        <v>-1464340.9329150603</v>
      </c>
    </row>
    <row r="70" spans="1:28" ht="12.75">
      <c r="A70" s="12" t="s">
        <v>80</v>
      </c>
      <c r="B70" s="1">
        <f>'DATOS MENSUALES'!F630</f>
        <v>23.447655</v>
      </c>
      <c r="C70" s="1">
        <f>'DATOS MENSUALES'!F631</f>
        <v>30.31</v>
      </c>
      <c r="D70" s="1">
        <f>'DATOS MENSUALES'!F632</f>
        <v>69.26</v>
      </c>
      <c r="E70" s="1">
        <f>'DATOS MENSUALES'!F633</f>
        <v>29.89701</v>
      </c>
      <c r="F70" s="1">
        <f>'DATOS MENSUALES'!F634</f>
        <v>13.681367999999999</v>
      </c>
      <c r="G70" s="1">
        <f>'DATOS MENSUALES'!F635</f>
        <v>46.79</v>
      </c>
      <c r="H70" s="1">
        <f>'DATOS MENSUALES'!F636</f>
        <v>31.46</v>
      </c>
      <c r="I70" s="1">
        <f>'DATOS MENSUALES'!F637</f>
        <v>69.54</v>
      </c>
      <c r="J70" s="1">
        <f>'DATOS MENSUALES'!F638</f>
        <v>35.79</v>
      </c>
      <c r="K70" s="1">
        <f>'DATOS MENSUALES'!F639</f>
        <v>8.509148999999999</v>
      </c>
      <c r="L70" s="1">
        <f>'DATOS MENSUALES'!F640</f>
        <v>7.010700999999999</v>
      </c>
      <c r="M70" s="1">
        <f>'DATOS MENSUALES'!F641</f>
        <v>6.94</v>
      </c>
      <c r="N70" s="1">
        <f t="shared" si="12"/>
        <v>372.635883</v>
      </c>
      <c r="O70" s="10"/>
      <c r="P70" s="60">
        <f t="shared" si="13"/>
        <v>-0.6148978078013262</v>
      </c>
      <c r="Q70" s="60">
        <f t="shared" si="14"/>
        <v>-300.9553905769994</v>
      </c>
      <c r="R70" s="60">
        <f t="shared" si="15"/>
        <v>8486.02909646334</v>
      </c>
      <c r="S70" s="60">
        <f t="shared" si="16"/>
        <v>-8966.462041232578</v>
      </c>
      <c r="T70" s="60">
        <f t="shared" si="17"/>
        <v>-39106.9274820556</v>
      </c>
      <c r="U70" s="60">
        <f t="shared" si="18"/>
        <v>-1157.9276826723046</v>
      </c>
      <c r="V70" s="60">
        <f t="shared" si="19"/>
        <v>-14443.93075703194</v>
      </c>
      <c r="W70" s="60">
        <f t="shared" si="20"/>
        <v>10660.171646828936</v>
      </c>
      <c r="X70" s="60">
        <f t="shared" si="21"/>
        <v>547.5171610508756</v>
      </c>
      <c r="Y70" s="60">
        <f t="shared" si="22"/>
        <v>-1239.1248141490316</v>
      </c>
      <c r="Z70" s="60">
        <f t="shared" si="23"/>
        <v>-747.7465916415455</v>
      </c>
      <c r="AA70" s="60">
        <f t="shared" si="24"/>
        <v>-703.1284531404888</v>
      </c>
      <c r="AB70" s="60">
        <f t="shared" si="25"/>
        <v>-426065.73427894706</v>
      </c>
    </row>
    <row r="71" spans="1:28" ht="12.75">
      <c r="A71" s="12" t="s">
        <v>81</v>
      </c>
      <c r="B71" s="1">
        <f>'DATOS MENSUALES'!F642</f>
        <v>75.17</v>
      </c>
      <c r="C71" s="1">
        <f>'DATOS MENSUALES'!F643</f>
        <v>33.84</v>
      </c>
      <c r="D71" s="1">
        <f>'DATOS MENSUALES'!F644</f>
        <v>37.69623</v>
      </c>
      <c r="E71" s="1">
        <f>'DATOS MENSUALES'!F645</f>
        <v>72.54</v>
      </c>
      <c r="F71" s="1">
        <f>'DATOS MENSUALES'!F646</f>
        <v>36.25</v>
      </c>
      <c r="G71" s="1">
        <f>'DATOS MENSUALES'!F647</f>
        <v>40.834083</v>
      </c>
      <c r="H71" s="1">
        <f>'DATOS MENSUALES'!F648</f>
        <v>22.252225000000003</v>
      </c>
      <c r="I71" s="1">
        <f>'DATOS MENSUALES'!F649</f>
        <v>40.115988</v>
      </c>
      <c r="J71" s="1">
        <f>'DATOS MENSUALES'!F650</f>
        <v>16.8</v>
      </c>
      <c r="K71" s="1">
        <f>'DATOS MENSUALES'!F651</f>
        <v>5.54</v>
      </c>
      <c r="L71" s="1">
        <f>'DATOS MENSUALES'!F652</f>
        <v>5.48</v>
      </c>
      <c r="M71" s="1">
        <f>'DATOS MENSUALES'!F653</f>
        <v>6.19876</v>
      </c>
      <c r="N71" s="1">
        <f t="shared" si="12"/>
        <v>392.7172860000001</v>
      </c>
      <c r="O71" s="10"/>
      <c r="P71" s="60">
        <f t="shared" si="13"/>
        <v>131654.63219367655</v>
      </c>
      <c r="Q71" s="60">
        <f t="shared" si="14"/>
        <v>-31.898091026748222</v>
      </c>
      <c r="R71" s="60">
        <f t="shared" si="15"/>
        <v>-1392.4269869050631</v>
      </c>
      <c r="S71" s="60">
        <f t="shared" si="16"/>
        <v>10457.514702464854</v>
      </c>
      <c r="T71" s="60">
        <f t="shared" si="17"/>
        <v>-1471.6036225513903</v>
      </c>
      <c r="U71" s="60">
        <f t="shared" si="18"/>
        <v>-4456.959746871883</v>
      </c>
      <c r="V71" s="60">
        <f t="shared" si="19"/>
        <v>-37802.12861180167</v>
      </c>
      <c r="W71" s="60">
        <f t="shared" si="20"/>
        <v>-407.7975385460625</v>
      </c>
      <c r="X71" s="60">
        <f t="shared" si="21"/>
        <v>-1262.911096225813</v>
      </c>
      <c r="Y71" s="60">
        <f t="shared" si="22"/>
        <v>-2576.9830606374817</v>
      </c>
      <c r="Z71" s="60">
        <f t="shared" si="23"/>
        <v>-1193.4430957361342</v>
      </c>
      <c r="AA71" s="60">
        <f t="shared" si="24"/>
        <v>-894.0270468235218</v>
      </c>
      <c r="AB71" s="60">
        <f t="shared" si="25"/>
        <v>-167887.08790862813</v>
      </c>
    </row>
    <row r="72" spans="1:28" ht="12.75">
      <c r="A72" s="12" t="s">
        <v>82</v>
      </c>
      <c r="B72" s="1">
        <f>'DATOS MENSUALES'!F654</f>
        <v>7.50075</v>
      </c>
      <c r="C72" s="1">
        <f>'DATOS MENSUALES'!F655</f>
        <v>20.45</v>
      </c>
      <c r="D72" s="1">
        <f>'DATOS MENSUALES'!F656</f>
        <v>14.83</v>
      </c>
      <c r="E72" s="1">
        <f>'DATOS MENSUALES'!F657</f>
        <v>61.69382999999999</v>
      </c>
      <c r="F72" s="1">
        <f>'DATOS MENSUALES'!F658</f>
        <v>38.926107</v>
      </c>
      <c r="G72" s="1">
        <f>'DATOS MENSUALES'!F659</f>
        <v>59.13</v>
      </c>
      <c r="H72" s="1">
        <f>'DATOS MENSUALES'!F660</f>
        <v>15.291529</v>
      </c>
      <c r="I72" s="1">
        <f>'DATOS MENSUALES'!F661</f>
        <v>14.72</v>
      </c>
      <c r="J72" s="1">
        <f>'DATOS MENSUALES'!F662</f>
        <v>6.639336</v>
      </c>
      <c r="K72" s="1">
        <f>'DATOS MENSUALES'!F663</f>
        <v>7.10071</v>
      </c>
      <c r="L72" s="1">
        <f>'DATOS MENSUALES'!F664</f>
        <v>5.450545</v>
      </c>
      <c r="M72" s="1">
        <f>'DATOS MENSUALES'!F665</f>
        <v>5.709429</v>
      </c>
      <c r="N72" s="1">
        <f t="shared" si="12"/>
        <v>257.442236</v>
      </c>
      <c r="O72" s="10"/>
      <c r="P72" s="60">
        <f t="shared" si="13"/>
        <v>-4739.313545453963</v>
      </c>
      <c r="Q72" s="60">
        <f t="shared" si="14"/>
        <v>-4542.48358339824</v>
      </c>
      <c r="R72" s="60">
        <f t="shared" si="15"/>
        <v>-39418.24891684635</v>
      </c>
      <c r="S72" s="60">
        <f t="shared" si="16"/>
        <v>1338.9479062145354</v>
      </c>
      <c r="T72" s="60">
        <f t="shared" si="17"/>
        <v>-658.1260841294624</v>
      </c>
      <c r="U72" s="60">
        <f t="shared" si="18"/>
        <v>6.220214533764342</v>
      </c>
      <c r="V72" s="60">
        <f t="shared" si="19"/>
        <v>-66538.41180499713</v>
      </c>
      <c r="W72" s="60">
        <f t="shared" si="20"/>
        <v>-35325.07073421011</v>
      </c>
      <c r="X72" s="60">
        <f t="shared" si="21"/>
        <v>-9221.101032070781</v>
      </c>
      <c r="Y72" s="60">
        <f t="shared" si="22"/>
        <v>-1793.2952270645085</v>
      </c>
      <c r="Z72" s="60">
        <f t="shared" si="23"/>
        <v>-1203.412905126794</v>
      </c>
      <c r="AA72" s="60">
        <f t="shared" si="24"/>
        <v>-1037.3000319733392</v>
      </c>
      <c r="AB72" s="60">
        <f t="shared" si="25"/>
        <v>-6906889.629362644</v>
      </c>
    </row>
    <row r="73" spans="1:28" ht="12.75">
      <c r="A73" s="12" t="s">
        <v>83</v>
      </c>
      <c r="B73" s="1">
        <f>'DATOS MENSUALES'!F666</f>
        <v>5.09</v>
      </c>
      <c r="C73" s="1">
        <f>'DATOS MENSUALES'!F667</f>
        <v>29.9</v>
      </c>
      <c r="D73" s="1">
        <f>'DATOS MENSUALES'!F668</f>
        <v>77.47</v>
      </c>
      <c r="E73" s="1">
        <f>'DATOS MENSUALES'!F669</f>
        <v>138.22382100000002</v>
      </c>
      <c r="F73" s="1">
        <f>'DATOS MENSUALES'!F670</f>
        <v>62.62</v>
      </c>
      <c r="G73" s="1">
        <f>'DATOS MENSUALES'!F671</f>
        <v>75.07249200000001</v>
      </c>
      <c r="H73" s="1">
        <f>'DATOS MENSUALES'!F672</f>
        <v>78.96</v>
      </c>
      <c r="I73" s="1">
        <f>'DATOS MENSUALES'!F673</f>
        <v>44.444444</v>
      </c>
      <c r="J73" s="1">
        <f>'DATOS MENSUALES'!F674</f>
        <v>15.77</v>
      </c>
      <c r="K73" s="1">
        <f>'DATOS MENSUALES'!F675</f>
        <v>12.008799</v>
      </c>
      <c r="L73" s="1">
        <f>'DATOS MENSUALES'!F676</f>
        <v>9.08</v>
      </c>
      <c r="M73" s="1">
        <f>'DATOS MENSUALES'!F677</f>
        <v>8.839116</v>
      </c>
      <c r="N73" s="1">
        <f t="shared" si="12"/>
        <v>557.478672</v>
      </c>
      <c r="O73" s="10"/>
      <c r="P73" s="60">
        <f t="shared" si="13"/>
        <v>-7086.751658207773</v>
      </c>
      <c r="Q73" s="60">
        <f t="shared" si="14"/>
        <v>-359.64208567002385</v>
      </c>
      <c r="R73" s="60">
        <f t="shared" si="15"/>
        <v>23411.053709953554</v>
      </c>
      <c r="S73" s="60">
        <f t="shared" si="16"/>
        <v>671113.340855362</v>
      </c>
      <c r="T73" s="60">
        <f t="shared" si="17"/>
        <v>3371.9993181415994</v>
      </c>
      <c r="U73" s="60">
        <f t="shared" si="18"/>
        <v>5622.258630629031</v>
      </c>
      <c r="V73" s="60">
        <f t="shared" si="19"/>
        <v>12400.942231096647</v>
      </c>
      <c r="W73" s="60">
        <f t="shared" si="20"/>
        <v>-29.42282613150427</v>
      </c>
      <c r="X73" s="60">
        <f t="shared" si="21"/>
        <v>-1659.4335960369094</v>
      </c>
      <c r="Y73" s="60">
        <f t="shared" si="22"/>
        <v>-379.6909907697729</v>
      </c>
      <c r="Z73" s="60">
        <f t="shared" si="23"/>
        <v>-344.0588216884656</v>
      </c>
      <c r="AA73" s="60">
        <f t="shared" si="24"/>
        <v>-341.9913675590923</v>
      </c>
      <c r="AB73" s="60">
        <f t="shared" si="25"/>
        <v>1316362.1821596355</v>
      </c>
    </row>
    <row r="74" spans="1:28" s="24" customFormat="1" ht="12.75">
      <c r="A74" s="21" t="s">
        <v>84</v>
      </c>
      <c r="B74" s="22">
        <f>'DATOS MENSUALES'!F678</f>
        <v>9.99</v>
      </c>
      <c r="C74" s="22">
        <f>'DATOS MENSUALES'!F679</f>
        <v>30.7</v>
      </c>
      <c r="D74" s="22">
        <f>'DATOS MENSUALES'!F680</f>
        <v>86.66133300000001</v>
      </c>
      <c r="E74" s="22">
        <f>'DATOS MENSUALES'!F681</f>
        <v>50.11</v>
      </c>
      <c r="F74" s="22">
        <f>'DATOS MENSUALES'!F682</f>
        <v>47.56</v>
      </c>
      <c r="G74" s="22">
        <f>'DATOS MENSUALES'!F683</f>
        <v>22.03</v>
      </c>
      <c r="H74" s="22">
        <f>'DATOS MENSUALES'!F684</f>
        <v>9.919008</v>
      </c>
      <c r="I74" s="22">
        <f>'DATOS MENSUALES'!F685</f>
        <v>17.931793</v>
      </c>
      <c r="J74" s="22">
        <f>'DATOS MENSUALES'!F686</f>
        <v>38.69</v>
      </c>
      <c r="K74" s="22">
        <f>'DATOS MENSUALES'!F687</f>
        <v>12.911291</v>
      </c>
      <c r="L74" s="22">
        <f>'DATOS MENSUALES'!F688</f>
        <v>8.05</v>
      </c>
      <c r="M74" s="22">
        <f>'DATOS MENSUALES'!F689</f>
        <v>6.51</v>
      </c>
      <c r="N74" s="22">
        <f t="shared" si="12"/>
        <v>341.06342500000005</v>
      </c>
      <c r="O74" s="23"/>
      <c r="P74" s="60">
        <f t="shared" si="13"/>
        <v>-2929.124503780558</v>
      </c>
      <c r="Q74" s="60">
        <f t="shared" si="14"/>
        <v>-251.4102379899051</v>
      </c>
      <c r="R74" s="60">
        <f t="shared" si="15"/>
        <v>54003.38438718437</v>
      </c>
      <c r="S74" s="60">
        <f t="shared" si="16"/>
        <v>-0.17748384199779754</v>
      </c>
      <c r="T74" s="60">
        <f t="shared" si="17"/>
        <v>-0.00026767235677828155</v>
      </c>
      <c r="U74" s="60">
        <f t="shared" si="18"/>
        <v>-43841.028660184835</v>
      </c>
      <c r="V74" s="60">
        <f t="shared" si="19"/>
        <v>-96667.91692439739</v>
      </c>
      <c r="W74" s="60">
        <f t="shared" si="20"/>
        <v>-25933.882629667383</v>
      </c>
      <c r="X74" s="60">
        <f t="shared" si="21"/>
        <v>1360.5704496275425</v>
      </c>
      <c r="Y74" s="60">
        <f t="shared" si="22"/>
        <v>-254.68344270190312</v>
      </c>
      <c r="Z74" s="60">
        <f t="shared" si="23"/>
        <v>-519.174785713044</v>
      </c>
      <c r="AA74" s="60">
        <f t="shared" si="24"/>
        <v>-810.143461930582</v>
      </c>
      <c r="AB74" s="60">
        <f t="shared" si="25"/>
        <v>-1218870.2504560428</v>
      </c>
    </row>
    <row r="75" spans="1:28" s="24" customFormat="1" ht="12.75">
      <c r="A75" s="21" t="s">
        <v>85</v>
      </c>
      <c r="B75" s="22">
        <f>'DATOS MENSUALES'!F690</f>
        <v>13.481348</v>
      </c>
      <c r="C75" s="22">
        <f>'DATOS MENSUALES'!F691</f>
        <v>52.89</v>
      </c>
      <c r="D75" s="22">
        <f>'DATOS MENSUALES'!F692</f>
        <v>57.80578</v>
      </c>
      <c r="E75" s="22">
        <f>'DATOS MENSUALES'!F693</f>
        <v>47.695229999999995</v>
      </c>
      <c r="F75" s="22">
        <f>'DATOS MENSUALES'!F694</f>
        <v>22.332233000000002</v>
      </c>
      <c r="G75" s="22">
        <f>'DATOS MENSUALES'!F695</f>
        <v>22.482248</v>
      </c>
      <c r="H75" s="22">
        <f>'DATOS MENSUALES'!F696</f>
        <v>83.74</v>
      </c>
      <c r="I75" s="22">
        <f>'DATOS MENSUALES'!F697</f>
        <v>69.46</v>
      </c>
      <c r="J75" s="22">
        <f>'DATOS MENSUALES'!F698</f>
        <v>20.987901</v>
      </c>
      <c r="K75" s="22">
        <f>'DATOS MENSUALES'!F699</f>
        <v>14.648535000000003</v>
      </c>
      <c r="L75" s="22">
        <f>'DATOS MENSUALES'!F700</f>
        <v>11.8</v>
      </c>
      <c r="M75" s="22">
        <f>'DATOS MENSUALES'!F701</f>
        <v>11.95</v>
      </c>
      <c r="N75" s="22">
        <f t="shared" si="12"/>
        <v>429.27327499999996</v>
      </c>
      <c r="O75" s="23"/>
      <c r="P75" s="60">
        <f t="shared" si="13"/>
        <v>-1265.5518558999756</v>
      </c>
      <c r="Q75" s="60">
        <f t="shared" si="14"/>
        <v>4003.449024806</v>
      </c>
      <c r="R75" s="60">
        <f t="shared" si="15"/>
        <v>715.2048963656368</v>
      </c>
      <c r="S75" s="60">
        <f t="shared" si="16"/>
        <v>-26.377059397566516</v>
      </c>
      <c r="T75" s="60">
        <f t="shared" si="17"/>
        <v>-16179.329942345907</v>
      </c>
      <c r="U75" s="60">
        <f t="shared" si="18"/>
        <v>-42175.68831419307</v>
      </c>
      <c r="V75" s="60">
        <f t="shared" si="19"/>
        <v>21779.527083317727</v>
      </c>
      <c r="W75" s="60">
        <f t="shared" si="20"/>
        <v>10544.345191503244</v>
      </c>
      <c r="X75" s="60">
        <f t="shared" si="21"/>
        <v>-290.27974834635455</v>
      </c>
      <c r="Y75" s="60">
        <f t="shared" si="22"/>
        <v>-97.4284927104394</v>
      </c>
      <c r="Z75" s="60">
        <f t="shared" si="23"/>
        <v>-78.79884563706332</v>
      </c>
      <c r="AA75" s="60">
        <f t="shared" si="24"/>
        <v>-58.51264948673818</v>
      </c>
      <c r="AB75" s="60">
        <f t="shared" si="25"/>
        <v>-6445.375467205187</v>
      </c>
    </row>
    <row r="76" spans="1:28" s="24" customFormat="1" ht="12.75">
      <c r="A76" s="21" t="s">
        <v>86</v>
      </c>
      <c r="B76" s="22">
        <f>'DATOS MENSUALES'!F702</f>
        <v>13.298670000000001</v>
      </c>
      <c r="C76" s="22">
        <f>'DATOS MENSUALES'!F703</f>
        <v>9.609039</v>
      </c>
      <c r="D76" s="22">
        <f>'DATOS MENSUALES'!F704</f>
        <v>17.97</v>
      </c>
      <c r="E76" s="22">
        <f>'DATOS MENSUALES'!F705</f>
        <v>24.7</v>
      </c>
      <c r="F76" s="22">
        <f>'DATOS MENSUALES'!F706</f>
        <v>23.15</v>
      </c>
      <c r="G76" s="22">
        <f>'DATOS MENSUALES'!F707</f>
        <v>50.475047</v>
      </c>
      <c r="H76" s="22">
        <f>'DATOS MENSUALES'!F708</f>
        <v>34.67</v>
      </c>
      <c r="I76" s="22">
        <f>'DATOS MENSUALES'!F709</f>
        <v>34.84</v>
      </c>
      <c r="J76" s="22">
        <f>'DATOS MENSUALES'!F710</f>
        <v>13.988601</v>
      </c>
      <c r="K76" s="22">
        <f>'DATOS MENSUALES'!F711</f>
        <v>7.909209</v>
      </c>
      <c r="L76" s="22">
        <f>'DATOS MENSUALES'!F712</f>
        <v>5.60056</v>
      </c>
      <c r="M76" s="22">
        <f>'DATOS MENSUALES'!F713</f>
        <v>10.27</v>
      </c>
      <c r="N76" s="22">
        <f t="shared" si="12"/>
        <v>246.48112600000005</v>
      </c>
      <c r="O76" s="23"/>
      <c r="P76" s="60">
        <f t="shared" si="13"/>
        <v>-1330.7609403138565</v>
      </c>
      <c r="Q76" s="60">
        <f t="shared" si="14"/>
        <v>-20576.205848703517</v>
      </c>
      <c r="R76" s="60">
        <f t="shared" si="15"/>
        <v>-29483.33022998384</v>
      </c>
      <c r="S76" s="60">
        <f t="shared" si="16"/>
        <v>-17519.233376656855</v>
      </c>
      <c r="T76" s="60">
        <f t="shared" si="17"/>
        <v>-14660.158002408898</v>
      </c>
      <c r="U76" s="60">
        <f t="shared" si="18"/>
        <v>-316.63835798786397</v>
      </c>
      <c r="V76" s="60">
        <f t="shared" si="19"/>
        <v>-9452.181897540755</v>
      </c>
      <c r="W76" s="60">
        <f t="shared" si="20"/>
        <v>-2044.3310932986947</v>
      </c>
      <c r="X76" s="60">
        <f t="shared" si="21"/>
        <v>-2526.866915316128</v>
      </c>
      <c r="Y76" s="60">
        <f t="shared" si="22"/>
        <v>-1458.576032232443</v>
      </c>
      <c r="Z76" s="60">
        <f t="shared" si="23"/>
        <v>-1153.2103054513368</v>
      </c>
      <c r="AA76" s="60">
        <f t="shared" si="24"/>
        <v>-172.08816474660554</v>
      </c>
      <c r="AB76" s="60">
        <f t="shared" si="25"/>
        <v>-8169456.071102416</v>
      </c>
    </row>
    <row r="77" spans="1:28" s="24" customFormat="1" ht="12.75">
      <c r="A77" s="21" t="s">
        <v>87</v>
      </c>
      <c r="B77" s="22">
        <f>'DATOS MENSUALES'!F714</f>
        <v>36.53</v>
      </c>
      <c r="C77" s="22">
        <f>'DATOS MENSUALES'!F715</f>
        <v>47.595240000000004</v>
      </c>
      <c r="D77" s="22">
        <f>'DATOS MENSUALES'!F716</f>
        <v>67.31</v>
      </c>
      <c r="E77" s="22">
        <f>'DATOS MENSUALES'!F717</f>
        <v>28.017198</v>
      </c>
      <c r="F77" s="22">
        <f>'DATOS MENSUALES'!F718</f>
        <v>19.22</v>
      </c>
      <c r="G77" s="22">
        <f>'DATOS MENSUALES'!F719</f>
        <v>13.4</v>
      </c>
      <c r="H77" s="22">
        <f>'DATOS MENSUALES'!F720</f>
        <v>79.25207400000001</v>
      </c>
      <c r="I77" s="22">
        <f>'DATOS MENSUALES'!F721</f>
        <v>61.98</v>
      </c>
      <c r="J77" s="22">
        <f>'DATOS MENSUALES'!F722</f>
        <v>11.09</v>
      </c>
      <c r="K77" s="22">
        <f>'DATOS MENSUALES'!F723</f>
        <v>8.75</v>
      </c>
      <c r="L77" s="22">
        <f>'DATOS MENSUALES'!F724</f>
        <v>7.04</v>
      </c>
      <c r="M77" s="22">
        <f>'DATOS MENSUALES'!F725</f>
        <v>5.31</v>
      </c>
      <c r="N77" s="22">
        <f t="shared" si="12"/>
        <v>385.49451200000004</v>
      </c>
      <c r="O77" s="23"/>
      <c r="P77" s="60">
        <f t="shared" si="13"/>
        <v>1830.169036826782</v>
      </c>
      <c r="Q77" s="60">
        <f t="shared" si="14"/>
        <v>1185.567576116954</v>
      </c>
      <c r="R77" s="60">
        <f t="shared" si="15"/>
        <v>6277.452961832784</v>
      </c>
      <c r="S77" s="60">
        <f t="shared" si="16"/>
        <v>-11627.318503534214</v>
      </c>
      <c r="T77" s="60">
        <f t="shared" si="17"/>
        <v>-22917.065451847393</v>
      </c>
      <c r="U77" s="60">
        <f t="shared" si="18"/>
        <v>-84552.00411110953</v>
      </c>
      <c r="V77" s="60">
        <f t="shared" si="19"/>
        <v>12876.334994185368</v>
      </c>
      <c r="W77" s="60">
        <f t="shared" si="20"/>
        <v>3016.1811359910666</v>
      </c>
      <c r="X77" s="60">
        <f t="shared" si="21"/>
        <v>-4507.771344904132</v>
      </c>
      <c r="Y77" s="60">
        <f t="shared" si="22"/>
        <v>-1157.6222136840527</v>
      </c>
      <c r="Z77" s="60">
        <f t="shared" si="23"/>
        <v>-740.528744393854</v>
      </c>
      <c r="AA77" s="60">
        <f t="shared" si="24"/>
        <v>-1164.9990682860719</v>
      </c>
      <c r="AB77" s="60">
        <f t="shared" si="25"/>
        <v>-242840.9032926077</v>
      </c>
    </row>
    <row r="78" spans="1:28" s="24" customFormat="1" ht="12.75">
      <c r="A78" s="21" t="s">
        <v>88</v>
      </c>
      <c r="B78" s="22">
        <f>'DATOS MENSUALES'!F726</f>
        <v>5.66</v>
      </c>
      <c r="C78" s="22">
        <f>'DATOS MENSUALES'!F727</f>
        <v>49.334933</v>
      </c>
      <c r="D78" s="22">
        <f>'DATOS MENSUALES'!F728</f>
        <v>145.25</v>
      </c>
      <c r="E78" s="22">
        <f>'DATOS MENSUALES'!F729</f>
        <v>134.36343499999998</v>
      </c>
      <c r="F78" s="22">
        <f>'DATOS MENSUALES'!F730</f>
        <v>106.68</v>
      </c>
      <c r="G78" s="22">
        <f>'DATOS MENSUALES'!F731</f>
        <v>172.73</v>
      </c>
      <c r="H78" s="22">
        <f>'DATOS MENSUALES'!F732</f>
        <v>49.545045</v>
      </c>
      <c r="I78" s="22">
        <f>'DATOS MENSUALES'!F733</f>
        <v>26.76</v>
      </c>
      <c r="J78" s="22">
        <f>'DATOS MENSUALES'!F734</f>
        <v>10.97</v>
      </c>
      <c r="K78" s="22">
        <f>'DATOS MENSUALES'!F735</f>
        <v>10.048995</v>
      </c>
      <c r="L78" s="22">
        <f>'DATOS MENSUALES'!F736</f>
        <v>7.3</v>
      </c>
      <c r="M78" s="22">
        <f>'DATOS MENSUALES'!F737</f>
        <v>5.03</v>
      </c>
      <c r="N78" s="22">
        <f t="shared" si="12"/>
        <v>723.6724079999999</v>
      </c>
      <c r="O78" s="23"/>
      <c r="P78" s="60">
        <f t="shared" si="13"/>
        <v>-6474.38794398985</v>
      </c>
      <c r="Q78" s="60">
        <f t="shared" si="14"/>
        <v>1871.5554759710676</v>
      </c>
      <c r="R78" s="60">
        <f t="shared" si="15"/>
        <v>895481.4234929901</v>
      </c>
      <c r="S78" s="60">
        <f t="shared" si="16"/>
        <v>586196.714536973</v>
      </c>
      <c r="T78" s="60">
        <f t="shared" si="17"/>
        <v>205959.68877436296</v>
      </c>
      <c r="U78" s="60">
        <f t="shared" si="18"/>
        <v>1538362.2941005721</v>
      </c>
      <c r="V78" s="60">
        <f t="shared" si="19"/>
        <v>-246.3124488732956</v>
      </c>
      <c r="W78" s="60">
        <f t="shared" si="20"/>
        <v>-8962.127932826774</v>
      </c>
      <c r="X78" s="60">
        <f t="shared" si="21"/>
        <v>-4606.724150808773</v>
      </c>
      <c r="Y78" s="60">
        <f t="shared" si="22"/>
        <v>-778.9410779286582</v>
      </c>
      <c r="Z78" s="60">
        <f t="shared" si="23"/>
        <v>-678.5015778589219</v>
      </c>
      <c r="AA78" s="60">
        <f t="shared" si="24"/>
        <v>-1260.4987202565821</v>
      </c>
      <c r="AB78" s="60">
        <f t="shared" si="25"/>
        <v>20976394.12707295</v>
      </c>
    </row>
    <row r="79" spans="1:28" s="24" customFormat="1" ht="12.75">
      <c r="A79" s="21" t="s">
        <v>89</v>
      </c>
      <c r="B79" s="22">
        <f>'DATOS MENSUALES'!F738</f>
        <v>10.19</v>
      </c>
      <c r="C79" s="22">
        <f>'DATOS MENSUALES'!F739</f>
        <v>13.91</v>
      </c>
      <c r="D79" s="22">
        <f>'DATOS MENSUALES'!F740</f>
        <v>13.23</v>
      </c>
      <c r="E79" s="22">
        <f>'DATOS MENSUALES'!F741</f>
        <v>28.527147</v>
      </c>
      <c r="F79" s="22">
        <f>'DATOS MENSUALES'!F742</f>
        <v>30.1</v>
      </c>
      <c r="G79" s="22">
        <f>'DATOS MENSUALES'!F743</f>
        <v>52.57</v>
      </c>
      <c r="H79" s="22">
        <f>'DATOS MENSUALES'!F744</f>
        <v>26.017398</v>
      </c>
      <c r="I79" s="22">
        <f>'DATOS MENSUALES'!F745</f>
        <v>30.176981999999995</v>
      </c>
      <c r="J79" s="22">
        <f>'DATOS MENSUALES'!F746</f>
        <v>19.7</v>
      </c>
      <c r="K79" s="22">
        <f>'DATOS MENSUALES'!F747</f>
        <v>9.8</v>
      </c>
      <c r="L79" s="22">
        <f>'DATOS MENSUALES'!F748</f>
        <v>6.22</v>
      </c>
      <c r="M79" s="22">
        <f>'DATOS MENSUALES'!F749</f>
        <v>7.54</v>
      </c>
      <c r="N79" s="22">
        <f t="shared" si="12"/>
        <v>247.98152699999997</v>
      </c>
      <c r="O79" s="23"/>
      <c r="P79" s="60">
        <f t="shared" si="13"/>
        <v>-2808.001951118371</v>
      </c>
      <c r="Q79" s="60">
        <f t="shared" si="14"/>
        <v>-12328.677611718333</v>
      </c>
      <c r="R79" s="60">
        <f t="shared" si="15"/>
        <v>-45243.26531663229</v>
      </c>
      <c r="S79" s="60">
        <f t="shared" si="16"/>
        <v>-10859.682624468174</v>
      </c>
      <c r="T79" s="60">
        <f t="shared" si="17"/>
        <v>-5381.866863400254</v>
      </c>
      <c r="U79" s="60">
        <f t="shared" si="18"/>
        <v>-105.21521811606138</v>
      </c>
      <c r="V79" s="60">
        <f t="shared" si="19"/>
        <v>-26453.270442308116</v>
      </c>
      <c r="W79" s="60">
        <f t="shared" si="20"/>
        <v>-5226.930387279987</v>
      </c>
      <c r="X79" s="60">
        <f t="shared" si="21"/>
        <v>-494.7512562940541</v>
      </c>
      <c r="Y79" s="60">
        <f t="shared" si="22"/>
        <v>-843.9063680842837</v>
      </c>
      <c r="Z79" s="60">
        <f t="shared" si="23"/>
        <v>-960.685409927914</v>
      </c>
      <c r="AA79" s="60">
        <f t="shared" si="24"/>
        <v>-570.186352516199</v>
      </c>
      <c r="AB79" s="60">
        <f t="shared" si="25"/>
        <v>-7988231.137627824</v>
      </c>
    </row>
    <row r="80" spans="1:28" s="24" customFormat="1" ht="12.75">
      <c r="A80" s="21" t="s">
        <v>90</v>
      </c>
      <c r="B80" s="22">
        <f>'DATOS MENSUALES'!F750</f>
        <v>17.42</v>
      </c>
      <c r="C80" s="22">
        <f>'DATOS MENSUALES'!F751</f>
        <v>30.89691</v>
      </c>
      <c r="D80" s="22">
        <f>'DATOS MENSUALES'!F752</f>
        <v>108.88911</v>
      </c>
      <c r="E80" s="22">
        <f>'DATOS MENSUALES'!F753</f>
        <v>80.82</v>
      </c>
      <c r="F80" s="22">
        <f>'DATOS MENSUALES'!F754</f>
        <v>62.06</v>
      </c>
      <c r="G80" s="22">
        <f>'DATOS MENSUALES'!F755</f>
        <v>74.97</v>
      </c>
      <c r="H80" s="22">
        <f>'DATOS MENSUALES'!F756</f>
        <v>62.3</v>
      </c>
      <c r="I80" s="22">
        <f>'DATOS MENSUALES'!F757</f>
        <v>28.175633999999995</v>
      </c>
      <c r="J80" s="22">
        <f>'DATOS MENSUALES'!F758</f>
        <v>11.011101</v>
      </c>
      <c r="K80" s="22">
        <f>'DATOS MENSUALES'!F759</f>
        <v>10.408959</v>
      </c>
      <c r="L80" s="22">
        <f>'DATOS MENSUALES'!F760</f>
        <v>7.62</v>
      </c>
      <c r="M80" s="22">
        <f>'DATOS MENSUALES'!F761</f>
        <v>4.88</v>
      </c>
      <c r="N80" s="22">
        <f t="shared" si="12"/>
        <v>499.451714</v>
      </c>
      <c r="O80" s="23"/>
      <c r="P80" s="60">
        <f t="shared" si="13"/>
        <v>-325.37836518998563</v>
      </c>
      <c r="Q80" s="60">
        <f t="shared" si="14"/>
        <v>-228.60553852200468</v>
      </c>
      <c r="R80" s="60">
        <f t="shared" si="15"/>
        <v>216283.06326855157</v>
      </c>
      <c r="S80" s="60">
        <f t="shared" si="16"/>
        <v>27401.63355651684</v>
      </c>
      <c r="T80" s="60">
        <f t="shared" si="17"/>
        <v>3008.155602743312</v>
      </c>
      <c r="U80" s="60">
        <f t="shared" si="18"/>
        <v>5525.598780890359</v>
      </c>
      <c r="V80" s="60">
        <f t="shared" si="19"/>
        <v>272.91449649723563</v>
      </c>
      <c r="W80" s="60">
        <f t="shared" si="20"/>
        <v>-7251.801913539534</v>
      </c>
      <c r="X80" s="60">
        <f t="shared" si="21"/>
        <v>-4572.67063905747</v>
      </c>
      <c r="Y80" s="60">
        <f t="shared" si="22"/>
        <v>-691.0492060334246</v>
      </c>
      <c r="Z80" s="60">
        <f t="shared" si="23"/>
        <v>-607.0420242534564</v>
      </c>
      <c r="AA80" s="60">
        <f t="shared" si="24"/>
        <v>-1313.7410980507464</v>
      </c>
      <c r="AB80" s="60">
        <f t="shared" si="25"/>
        <v>137135.1137490706</v>
      </c>
    </row>
    <row r="81" spans="1:28" s="24" customFormat="1" ht="12.75">
      <c r="A81" s="21" t="s">
        <v>91</v>
      </c>
      <c r="B81" s="22">
        <f>'DATOS MENSUALES'!F762</f>
        <v>9.81</v>
      </c>
      <c r="C81" s="22">
        <f>'DATOS MENSUALES'!F763</f>
        <v>59.864013</v>
      </c>
      <c r="D81" s="22">
        <f>'DATOS MENSUALES'!F764</f>
        <v>65.27</v>
      </c>
      <c r="E81" s="22">
        <f>'DATOS MENSUALES'!F765</f>
        <v>69.85</v>
      </c>
      <c r="F81" s="22">
        <f>'DATOS MENSUALES'!F766</f>
        <v>25.712571</v>
      </c>
      <c r="G81" s="22">
        <f>'DATOS MENSUALES'!F767</f>
        <v>41.025897</v>
      </c>
      <c r="H81" s="22">
        <f>'DATOS MENSUALES'!F768</f>
        <v>32.443244</v>
      </c>
      <c r="I81" s="22">
        <f>'DATOS MENSUALES'!F769</f>
        <v>26.717328</v>
      </c>
      <c r="J81" s="22">
        <f>'DATOS MENSUALES'!F770</f>
        <v>8.831766</v>
      </c>
      <c r="K81" s="22">
        <f>'DATOS MENSUALES'!F771</f>
        <v>7.49</v>
      </c>
      <c r="L81" s="22">
        <f>'DATOS MENSUALES'!F772</f>
        <v>8.0008</v>
      </c>
      <c r="M81" s="22">
        <f>'DATOS MENSUALES'!F773</f>
        <v>10.64</v>
      </c>
      <c r="N81" s="22">
        <f t="shared" si="12"/>
        <v>365.655619</v>
      </c>
      <c r="O81" s="23"/>
      <c r="P81" s="60">
        <f t="shared" si="13"/>
        <v>-3041.0694371145623</v>
      </c>
      <c r="Q81" s="60">
        <f t="shared" si="14"/>
        <v>11934.548168307101</v>
      </c>
      <c r="R81" s="60">
        <f t="shared" si="15"/>
        <v>4416.665735479687</v>
      </c>
      <c r="S81" s="60">
        <f t="shared" si="16"/>
        <v>7053.609484344387</v>
      </c>
      <c r="T81" s="60">
        <f t="shared" si="17"/>
        <v>-10520.555485680428</v>
      </c>
      <c r="U81" s="60">
        <f t="shared" si="18"/>
        <v>-4302.923743453112</v>
      </c>
      <c r="V81" s="60">
        <f t="shared" si="19"/>
        <v>-12764.144239345458</v>
      </c>
      <c r="W81" s="60">
        <f t="shared" si="20"/>
        <v>-9017.47529100683</v>
      </c>
      <c r="X81" s="60">
        <f t="shared" si="21"/>
        <v>-6620.704387791964</v>
      </c>
      <c r="Y81" s="60">
        <f t="shared" si="22"/>
        <v>-1626.3762808449753</v>
      </c>
      <c r="Z81" s="60">
        <f t="shared" si="23"/>
        <v>-528.7677153053316</v>
      </c>
      <c r="AA81" s="60">
        <f t="shared" si="24"/>
        <v>-139.98008004766888</v>
      </c>
      <c r="AB81" s="60">
        <f t="shared" si="25"/>
        <v>-555975.6753879486</v>
      </c>
    </row>
    <row r="82" spans="1:28" s="24" customFormat="1" ht="12.75">
      <c r="A82" s="21" t="s">
        <v>92</v>
      </c>
      <c r="B82" s="22">
        <f>'DATOS MENSUALES'!F774</f>
        <v>28.87</v>
      </c>
      <c r="C82" s="22">
        <f>'DATOS MENSUALES'!F775</f>
        <v>39.58</v>
      </c>
      <c r="D82" s="22">
        <f>'DATOS MENSUALES'!F776</f>
        <v>26.8</v>
      </c>
      <c r="E82" s="22">
        <f>'DATOS MENSUALES'!F777</f>
        <v>37.12</v>
      </c>
      <c r="F82" s="22">
        <f>'DATOS MENSUALES'!F778</f>
        <v>19.131913</v>
      </c>
      <c r="G82" s="22">
        <f>'DATOS MENSUALES'!F779</f>
        <v>72.59</v>
      </c>
      <c r="H82" s="22">
        <f>'DATOS MENSUALES'!F780</f>
        <v>66.72332700000001</v>
      </c>
      <c r="I82" s="22">
        <f>'DATOS MENSUALES'!F781</f>
        <v>27.84</v>
      </c>
      <c r="J82" s="22">
        <f>'DATOS MENSUALES'!F782</f>
        <v>9.520952000000001</v>
      </c>
      <c r="K82" s="22">
        <f>'DATOS MENSUALES'!F783</f>
        <v>7.72</v>
      </c>
      <c r="L82" s="22">
        <f>'DATOS MENSUALES'!F784</f>
        <v>5.569443000000001</v>
      </c>
      <c r="M82" s="22">
        <f>'DATOS MENSUALES'!F785</f>
        <v>4.58</v>
      </c>
      <c r="N82" s="22">
        <f t="shared" si="12"/>
        <v>346.045635</v>
      </c>
      <c r="O82" s="23"/>
      <c r="P82" s="60">
        <f t="shared" si="13"/>
        <v>95.56864274094602</v>
      </c>
      <c r="Q82" s="60">
        <f t="shared" si="14"/>
        <v>16.946307329813816</v>
      </c>
      <c r="R82" s="60">
        <f t="shared" si="15"/>
        <v>-10739.609518695737</v>
      </c>
      <c r="S82" s="60">
        <f t="shared" si="16"/>
        <v>-2488.903739985346</v>
      </c>
      <c r="T82" s="60">
        <f t="shared" si="17"/>
        <v>-23130.936436436</v>
      </c>
      <c r="U82" s="60">
        <f t="shared" si="18"/>
        <v>3580.9344188211317</v>
      </c>
      <c r="V82" s="60">
        <f t="shared" si="19"/>
        <v>1298.5265079921185</v>
      </c>
      <c r="W82" s="60">
        <f t="shared" si="20"/>
        <v>-7635.62116633889</v>
      </c>
      <c r="X82" s="60">
        <f t="shared" si="21"/>
        <v>-5918.134121846502</v>
      </c>
      <c r="Y82" s="60">
        <f t="shared" si="22"/>
        <v>-1532.805217223345</v>
      </c>
      <c r="Z82" s="60">
        <f t="shared" si="23"/>
        <v>-1163.5065621776473</v>
      </c>
      <c r="AA82" s="60">
        <f t="shared" si="24"/>
        <v>-1424.6817640054364</v>
      </c>
      <c r="AB82" s="60">
        <f t="shared" si="25"/>
        <v>-1056152.5269250518</v>
      </c>
    </row>
    <row r="83" spans="1:28" s="24" customFormat="1" ht="12.75">
      <c r="A83" s="21" t="s">
        <v>93</v>
      </c>
      <c r="B83" s="22">
        <f>'DATOS MENSUALES'!F786</f>
        <v>9.239076</v>
      </c>
      <c r="C83" s="22">
        <f>'DATOS MENSUALES'!F787</f>
        <v>18.27</v>
      </c>
      <c r="D83" s="22">
        <f>'DATOS MENSUALES'!F788</f>
        <v>24.432443</v>
      </c>
      <c r="E83" s="22">
        <f>'DATOS MENSUALES'!F789</f>
        <v>22.73</v>
      </c>
      <c r="F83" s="22">
        <f>'DATOS MENSUALES'!F790</f>
        <v>14.401440000000001</v>
      </c>
      <c r="G83" s="22">
        <f>'DATOS MENSUALES'!F791</f>
        <v>109.550954</v>
      </c>
      <c r="H83" s="22">
        <f>'DATOS MENSUALES'!F792</f>
        <v>45.464546</v>
      </c>
      <c r="I83" s="22">
        <f>'DATOS MENSUALES'!F793</f>
        <v>17.341734000000002</v>
      </c>
      <c r="J83" s="22">
        <f>'DATOS MENSUALES'!F794</f>
        <v>6.59934</v>
      </c>
      <c r="K83" s="22">
        <f>'DATOS MENSUALES'!F795</f>
        <v>6.53</v>
      </c>
      <c r="L83" s="22">
        <f>'DATOS MENSUALES'!F796</f>
        <v>3.939606</v>
      </c>
      <c r="M83" s="22">
        <f>'DATOS MENSUALES'!F797</f>
        <v>4.82</v>
      </c>
      <c r="N83" s="22">
        <f>SUM(B83:M83)</f>
        <v>283.319139</v>
      </c>
      <c r="O83" s="23"/>
      <c r="P83" s="60">
        <f aca="true" t="shared" si="26" ref="P83:AB83">(B83-B$6)^3</f>
        <v>-3414.937897743791</v>
      </c>
      <c r="Q83" s="60">
        <f t="shared" si="26"/>
        <v>-6582.7605456343435</v>
      </c>
      <c r="R83" s="60">
        <f t="shared" si="26"/>
        <v>-14581.271838719798</v>
      </c>
      <c r="S83" s="60">
        <f t="shared" si="26"/>
        <v>-21815.81573829518</v>
      </c>
      <c r="T83" s="60">
        <f t="shared" si="26"/>
        <v>-36670.497687125004</v>
      </c>
      <c r="U83" s="60">
        <f t="shared" si="26"/>
        <v>142728.00221926186</v>
      </c>
      <c r="V83" s="60">
        <f t="shared" si="26"/>
        <v>-1108.3892166965475</v>
      </c>
      <c r="W83" s="60">
        <f t="shared" si="26"/>
        <v>-27515.945557603332</v>
      </c>
      <c r="X83" s="60">
        <f t="shared" si="26"/>
        <v>-9273.964348747533</v>
      </c>
      <c r="Y83" s="60">
        <f t="shared" si="26"/>
        <v>-2058.07155891587</v>
      </c>
      <c r="Z83" s="60">
        <f t="shared" si="26"/>
        <v>-1792.5460412554394</v>
      </c>
      <c r="AA83" s="60">
        <f t="shared" si="26"/>
        <v>-1335.4509101359386</v>
      </c>
      <c r="AB83" s="60">
        <f t="shared" si="26"/>
        <v>-4456630.326789507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218507.98341822252</v>
      </c>
      <c r="Q84" s="61">
        <f t="shared" si="27"/>
        <v>189866.84321981692</v>
      </c>
      <c r="R84" s="61">
        <f t="shared" si="27"/>
        <v>3171666.0251727</v>
      </c>
      <c r="S84" s="61">
        <f t="shared" si="27"/>
        <v>1666993.6552133427</v>
      </c>
      <c r="T84" s="61">
        <f t="shared" si="27"/>
        <v>3152646.7961286632</v>
      </c>
      <c r="U84" s="61">
        <f t="shared" si="27"/>
        <v>1954237.7593401612</v>
      </c>
      <c r="V84" s="61">
        <f t="shared" si="27"/>
        <v>619722.9052310924</v>
      </c>
      <c r="W84" s="61">
        <f t="shared" si="27"/>
        <v>959872.4006449587</v>
      </c>
      <c r="X84" s="61">
        <f t="shared" si="27"/>
        <v>138764.61278007145</v>
      </c>
      <c r="Y84" s="61">
        <f t="shared" si="27"/>
        <v>204636.24865167346</v>
      </c>
      <c r="Z84" s="61">
        <f t="shared" si="27"/>
        <v>58953.36276040553</v>
      </c>
      <c r="AA84" s="61">
        <f t="shared" si="27"/>
        <v>54567.117406325204</v>
      </c>
      <c r="AB84" s="61">
        <f t="shared" si="27"/>
        <v>93403817.8988453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200647 - Embalse de Barrios de Luna.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4.690469</v>
      </c>
      <c r="C4" s="1">
        <f t="shared" si="0"/>
        <v>7.369263</v>
      </c>
      <c r="D4" s="1">
        <f t="shared" si="0"/>
        <v>12.87</v>
      </c>
      <c r="E4" s="1">
        <f t="shared" si="0"/>
        <v>11.6</v>
      </c>
      <c r="F4" s="1">
        <f t="shared" si="0"/>
        <v>10.878912</v>
      </c>
      <c r="G4" s="1">
        <f t="shared" si="0"/>
        <v>12.141214</v>
      </c>
      <c r="H4" s="1">
        <f t="shared" si="0"/>
        <v>9.919008</v>
      </c>
      <c r="I4" s="1">
        <f t="shared" si="0"/>
        <v>13.25</v>
      </c>
      <c r="J4" s="1">
        <f t="shared" si="0"/>
        <v>6.59934</v>
      </c>
      <c r="K4" s="1">
        <f t="shared" si="0"/>
        <v>4.31</v>
      </c>
      <c r="L4" s="1">
        <f t="shared" si="0"/>
        <v>3.77</v>
      </c>
      <c r="M4" s="1">
        <f t="shared" si="0"/>
        <v>2.07</v>
      </c>
      <c r="N4" s="1">
        <f>MIN(N18:N43)</f>
        <v>246.48112600000005</v>
      </c>
    </row>
    <row r="5" spans="1:14" ht="12.75">
      <c r="A5" s="13" t="s">
        <v>94</v>
      </c>
      <c r="B5" s="1">
        <f aca="true" t="shared" si="1" ref="B5:M5">MAX(B18:B43)</f>
        <v>75.17</v>
      </c>
      <c r="C5" s="1">
        <f t="shared" si="1"/>
        <v>76.97</v>
      </c>
      <c r="D5" s="1">
        <f t="shared" si="1"/>
        <v>145.25</v>
      </c>
      <c r="E5" s="1">
        <f t="shared" si="1"/>
        <v>138.22382100000002</v>
      </c>
      <c r="F5" s="1">
        <f t="shared" si="1"/>
        <v>106.68</v>
      </c>
      <c r="G5" s="1">
        <f t="shared" si="1"/>
        <v>172.73</v>
      </c>
      <c r="H5" s="1">
        <f t="shared" si="1"/>
        <v>91.78917799999999</v>
      </c>
      <c r="I5" s="1">
        <f t="shared" si="1"/>
        <v>82.64826400000001</v>
      </c>
      <c r="J5" s="1">
        <f t="shared" si="1"/>
        <v>42.904289999999996</v>
      </c>
      <c r="K5" s="1">
        <f t="shared" si="1"/>
        <v>22.592259</v>
      </c>
      <c r="L5" s="1">
        <f t="shared" si="1"/>
        <v>17.518248</v>
      </c>
      <c r="M5" s="1">
        <f t="shared" si="1"/>
        <v>12.921292000000001</v>
      </c>
      <c r="N5" s="1">
        <f>MAX(N18:N43)</f>
        <v>723.6724079999999</v>
      </c>
    </row>
    <row r="6" spans="1:14" ht="12.75">
      <c r="A6" s="13" t="s">
        <v>16</v>
      </c>
      <c r="B6" s="1">
        <f aca="true" t="shared" si="2" ref="B6:M6">AVERAGE(B18:B43)</f>
        <v>18.066653000000002</v>
      </c>
      <c r="C6" s="1">
        <f t="shared" si="2"/>
        <v>32.677857961538464</v>
      </c>
      <c r="D6" s="1">
        <f t="shared" si="2"/>
        <v>56.47093107692308</v>
      </c>
      <c r="E6" s="1">
        <f t="shared" si="2"/>
        <v>52.60225953846153</v>
      </c>
      <c r="F6" s="1">
        <f t="shared" si="2"/>
        <v>40.10654484615385</v>
      </c>
      <c r="G6" s="1">
        <f t="shared" si="2"/>
        <v>57.01486446153845</v>
      </c>
      <c r="H6" s="1">
        <f t="shared" si="2"/>
        <v>53.490865384615375</v>
      </c>
      <c r="I6" s="1">
        <f t="shared" si="2"/>
        <v>40.684573500000006</v>
      </c>
      <c r="J6" s="1">
        <f t="shared" si="2"/>
        <v>20.38753623076923</v>
      </c>
      <c r="K6" s="1">
        <f t="shared" si="2"/>
        <v>10.638018653846157</v>
      </c>
      <c r="L6" s="1">
        <f t="shared" si="2"/>
        <v>7.966879384615386</v>
      </c>
      <c r="M6" s="1">
        <f t="shared" si="2"/>
        <v>6.741005153846154</v>
      </c>
      <c r="N6" s="1">
        <f>SUM(B6:M6)</f>
        <v>396.8479891923077</v>
      </c>
    </row>
    <row r="7" spans="1:14" ht="12.75">
      <c r="A7" s="13" t="s">
        <v>17</v>
      </c>
      <c r="B7" s="1">
        <f aca="true" t="shared" si="3" ref="B7:N7">PERCENTILE(B18:B43,0.1)</f>
        <v>5.5600000000000005</v>
      </c>
      <c r="C7" s="1">
        <f t="shared" si="3"/>
        <v>10.9694675</v>
      </c>
      <c r="D7" s="1">
        <f t="shared" si="3"/>
        <v>14.535712</v>
      </c>
      <c r="E7" s="1">
        <f t="shared" si="3"/>
        <v>23.715</v>
      </c>
      <c r="F7" s="1">
        <f t="shared" si="3"/>
        <v>14.041404</v>
      </c>
      <c r="G7" s="1">
        <f t="shared" si="3"/>
        <v>20.944007</v>
      </c>
      <c r="H7" s="1">
        <f t="shared" si="3"/>
        <v>22.641112500000002</v>
      </c>
      <c r="I7" s="1">
        <f t="shared" si="3"/>
        <v>17.6367635</v>
      </c>
      <c r="J7" s="1">
        <f t="shared" si="3"/>
        <v>9.176359000000001</v>
      </c>
      <c r="K7" s="1">
        <f t="shared" si="3"/>
        <v>6.2596755</v>
      </c>
      <c r="L7" s="1">
        <f t="shared" si="3"/>
        <v>4.24997</v>
      </c>
      <c r="M7" s="1">
        <f t="shared" si="3"/>
        <v>2.84</v>
      </c>
      <c r="N7" s="1">
        <f t="shared" si="3"/>
        <v>252.71188149999998</v>
      </c>
    </row>
    <row r="8" spans="1:14" ht="12.75">
      <c r="A8" s="13" t="s">
        <v>18</v>
      </c>
      <c r="B8" s="1">
        <f aca="true" t="shared" si="4" ref="B8:N8">PERCENTILE(B18:B43,0.25)</f>
        <v>8.996830250000002</v>
      </c>
      <c r="C8" s="1">
        <f t="shared" si="4"/>
        <v>18.362034</v>
      </c>
      <c r="D8" s="1">
        <f t="shared" si="4"/>
        <v>25.02433225</v>
      </c>
      <c r="E8" s="1">
        <f t="shared" si="4"/>
        <v>29.3186205</v>
      </c>
      <c r="F8" s="1">
        <f t="shared" si="4"/>
        <v>19.99805825</v>
      </c>
      <c r="G8" s="1">
        <f t="shared" si="4"/>
        <v>41.35692275</v>
      </c>
      <c r="H8" s="1">
        <f t="shared" si="4"/>
        <v>32.999933</v>
      </c>
      <c r="I8" s="1">
        <f t="shared" si="4"/>
        <v>27.03</v>
      </c>
      <c r="J8" s="1">
        <f t="shared" si="4"/>
        <v>11.03082575</v>
      </c>
      <c r="K8" s="1">
        <f t="shared" si="4"/>
        <v>7.1980325</v>
      </c>
      <c r="L8" s="1">
        <f t="shared" si="4"/>
        <v>5.50236075</v>
      </c>
      <c r="M8" s="1">
        <f t="shared" si="4"/>
        <v>4.835</v>
      </c>
      <c r="N8" s="1">
        <f t="shared" si="4"/>
        <v>308.4714609999999</v>
      </c>
    </row>
    <row r="9" spans="1:14" ht="12.75">
      <c r="A9" s="13" t="s">
        <v>19</v>
      </c>
      <c r="B9" s="1">
        <f aca="true" t="shared" si="5" ref="B9:N9">PERCENTILE(B18:B43,0.5)</f>
        <v>11.744335</v>
      </c>
      <c r="C9" s="1">
        <f t="shared" si="5"/>
        <v>30.798454999999997</v>
      </c>
      <c r="D9" s="1">
        <f t="shared" si="5"/>
        <v>50.91</v>
      </c>
      <c r="E9" s="1">
        <f t="shared" si="5"/>
        <v>41.336981</v>
      </c>
      <c r="F9" s="1">
        <f t="shared" si="5"/>
        <v>34.073405</v>
      </c>
      <c r="G9" s="1">
        <f t="shared" si="5"/>
        <v>50.0400035</v>
      </c>
      <c r="H9" s="1">
        <f t="shared" si="5"/>
        <v>51.3276435</v>
      </c>
      <c r="I9" s="1">
        <f t="shared" si="5"/>
        <v>39.869975</v>
      </c>
      <c r="J9" s="1">
        <f t="shared" si="5"/>
        <v>17.375</v>
      </c>
      <c r="K9" s="1">
        <f t="shared" si="5"/>
        <v>9.475000000000001</v>
      </c>
      <c r="L9" s="1">
        <f t="shared" si="5"/>
        <v>7.17</v>
      </c>
      <c r="M9" s="1">
        <f t="shared" si="5"/>
        <v>6.29906</v>
      </c>
      <c r="N9" s="1">
        <f t="shared" si="5"/>
        <v>369.145751</v>
      </c>
    </row>
    <row r="10" spans="1:14" ht="12.75">
      <c r="A10" s="13" t="s">
        <v>20</v>
      </c>
      <c r="B10" s="1">
        <f aca="true" t="shared" si="6" ref="B10:N10">PERCENTILE(B18:B43,0.75)</f>
        <v>22.14824125</v>
      </c>
      <c r="C10" s="1">
        <f t="shared" si="6"/>
        <v>41.594374</v>
      </c>
      <c r="D10" s="1">
        <f t="shared" si="6"/>
        <v>75.4175</v>
      </c>
      <c r="E10" s="1">
        <f t="shared" si="6"/>
        <v>71.8675</v>
      </c>
      <c r="F10" s="1">
        <f t="shared" si="6"/>
        <v>48.67382125</v>
      </c>
      <c r="G10" s="1">
        <f t="shared" si="6"/>
        <v>70.82663825</v>
      </c>
      <c r="H10" s="1">
        <f t="shared" si="6"/>
        <v>77.99187699999999</v>
      </c>
      <c r="I10" s="1">
        <f t="shared" si="6"/>
        <v>48.858783</v>
      </c>
      <c r="J10" s="1">
        <f t="shared" si="6"/>
        <v>27.759999999999998</v>
      </c>
      <c r="K10" s="1">
        <f t="shared" si="6"/>
        <v>14.132822749999999</v>
      </c>
      <c r="L10" s="1">
        <f t="shared" si="6"/>
        <v>8.970216</v>
      </c>
      <c r="M10" s="1">
        <f t="shared" si="6"/>
        <v>8.7441255</v>
      </c>
      <c r="N10" s="1">
        <f t="shared" si="6"/>
        <v>464.50676975</v>
      </c>
    </row>
    <row r="11" spans="1:14" ht="12.75">
      <c r="A11" s="13" t="s">
        <v>21</v>
      </c>
      <c r="B11" s="1">
        <f aca="true" t="shared" si="7" ref="B11:N11">PERCENTILE(B18:B43,0.9)</f>
        <v>32.7</v>
      </c>
      <c r="C11" s="1">
        <f t="shared" si="7"/>
        <v>56.3770065</v>
      </c>
      <c r="D11" s="1">
        <f t="shared" si="7"/>
        <v>110.5139475</v>
      </c>
      <c r="E11" s="1">
        <f t="shared" si="7"/>
        <v>80.764035</v>
      </c>
      <c r="F11" s="1">
        <f t="shared" si="7"/>
        <v>72.134082</v>
      </c>
      <c r="G11" s="1">
        <f t="shared" si="7"/>
        <v>92.550477</v>
      </c>
      <c r="H11" s="1">
        <f t="shared" si="7"/>
        <v>87.3644575</v>
      </c>
      <c r="I11" s="1">
        <f t="shared" si="7"/>
        <v>67.66</v>
      </c>
      <c r="J11" s="1">
        <f t="shared" si="7"/>
        <v>37.239999999999995</v>
      </c>
      <c r="K11" s="1">
        <f t="shared" si="7"/>
        <v>15.8892045</v>
      </c>
      <c r="L11" s="1">
        <f t="shared" si="7"/>
        <v>12.849397</v>
      </c>
      <c r="M11" s="1">
        <f t="shared" si="7"/>
        <v>10.455</v>
      </c>
      <c r="N11" s="1">
        <f t="shared" si="7"/>
        <v>556.0730185</v>
      </c>
    </row>
    <row r="12" spans="1:14" ht="12.75">
      <c r="A12" s="13" t="s">
        <v>25</v>
      </c>
      <c r="B12" s="1">
        <f aca="true" t="shared" si="8" ref="B12:N12">STDEV(B18:B43)</f>
        <v>16.725922429136762</v>
      </c>
      <c r="C12" s="1">
        <f t="shared" si="8"/>
        <v>18.138130405558222</v>
      </c>
      <c r="D12" s="1">
        <f t="shared" si="8"/>
        <v>38.736640806243464</v>
      </c>
      <c r="E12" s="1">
        <f t="shared" si="8"/>
        <v>32.22315180167633</v>
      </c>
      <c r="F12" s="1">
        <f t="shared" si="8"/>
        <v>26.206375966502225</v>
      </c>
      <c r="G12" s="1">
        <f t="shared" si="8"/>
        <v>34.4488053712906</v>
      </c>
      <c r="H12" s="1">
        <f t="shared" si="8"/>
        <v>25.358910672034675</v>
      </c>
      <c r="I12" s="1">
        <f t="shared" si="8"/>
        <v>19.062077946372714</v>
      </c>
      <c r="J12" s="1">
        <f t="shared" si="8"/>
        <v>11.065910713652595</v>
      </c>
      <c r="K12" s="1">
        <f t="shared" si="8"/>
        <v>4.453368568317386</v>
      </c>
      <c r="L12" s="1">
        <f t="shared" si="8"/>
        <v>3.527306103132891</v>
      </c>
      <c r="M12" s="1">
        <f t="shared" si="8"/>
        <v>2.930136815139262</v>
      </c>
      <c r="N12" s="1">
        <f t="shared" si="8"/>
        <v>127.8069778068437</v>
      </c>
    </row>
    <row r="13" spans="1:14" ht="12.75">
      <c r="A13" s="13" t="s">
        <v>127</v>
      </c>
      <c r="B13" s="1">
        <f aca="true" t="shared" si="9" ref="B13:L13">ROUND(B12/B6,2)</f>
        <v>0.93</v>
      </c>
      <c r="C13" s="1">
        <f t="shared" si="9"/>
        <v>0.56</v>
      </c>
      <c r="D13" s="1">
        <f t="shared" si="9"/>
        <v>0.69</v>
      </c>
      <c r="E13" s="1">
        <f t="shared" si="9"/>
        <v>0.61</v>
      </c>
      <c r="F13" s="1">
        <f t="shared" si="9"/>
        <v>0.65</v>
      </c>
      <c r="G13" s="1">
        <f t="shared" si="9"/>
        <v>0.6</v>
      </c>
      <c r="H13" s="1">
        <f t="shared" si="9"/>
        <v>0.47</v>
      </c>
      <c r="I13" s="1">
        <f t="shared" si="9"/>
        <v>0.47</v>
      </c>
      <c r="J13" s="1">
        <f t="shared" si="9"/>
        <v>0.54</v>
      </c>
      <c r="K13" s="1">
        <f t="shared" si="9"/>
        <v>0.42</v>
      </c>
      <c r="L13" s="1">
        <f t="shared" si="9"/>
        <v>0.44</v>
      </c>
      <c r="M13" s="1">
        <f>ROUND(M12/M6,2)</f>
        <v>0.43</v>
      </c>
      <c r="N13" s="1">
        <f>ROUND(N12/N6,2)</f>
        <v>0.32</v>
      </c>
    </row>
    <row r="14" spans="1:14" ht="12.75">
      <c r="A14" s="13" t="s">
        <v>126</v>
      </c>
      <c r="B14" s="53">
        <f>26*P44/(25*24*B12^3)</f>
        <v>2.295797955331805</v>
      </c>
      <c r="C14" s="53">
        <f aca="true" t="shared" si="10" ref="C14:N14">26*Q44/(25*24*C12^3)</f>
        <v>0.6315305298074562</v>
      </c>
      <c r="D14" s="53">
        <f t="shared" si="10"/>
        <v>0.8478372463698572</v>
      </c>
      <c r="E14" s="53">
        <f t="shared" si="10"/>
        <v>1.3393646562362298</v>
      </c>
      <c r="F14" s="53">
        <f t="shared" si="10"/>
        <v>1.2714270479513177</v>
      </c>
      <c r="G14" s="53">
        <f t="shared" si="10"/>
        <v>1.6709490764444979</v>
      </c>
      <c r="H14" s="53">
        <f t="shared" si="10"/>
        <v>0.014023092203822491</v>
      </c>
      <c r="I14" s="53">
        <f t="shared" si="10"/>
        <v>0.4775757440076986</v>
      </c>
      <c r="J14" s="53">
        <f t="shared" si="10"/>
        <v>0.7058273810461195</v>
      </c>
      <c r="K14" s="53">
        <f t="shared" si="10"/>
        <v>0.8511409141681852</v>
      </c>
      <c r="L14" s="53">
        <f t="shared" si="10"/>
        <v>1.1609774733607032</v>
      </c>
      <c r="M14" s="53">
        <f t="shared" si="10"/>
        <v>0.36209721725121513</v>
      </c>
      <c r="N14" s="53">
        <f t="shared" si="10"/>
        <v>0.994870050993426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-0.44217949505344284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9.99</v>
      </c>
      <c r="C18" s="1">
        <f>'DATOS MENSUALES'!F487</f>
        <v>18.638136</v>
      </c>
      <c r="D18" s="1">
        <f>'DATOS MENSUALES'!F488</f>
        <v>45.95</v>
      </c>
      <c r="E18" s="1">
        <f>'DATOS MENSUALES'!F489</f>
        <v>37.94</v>
      </c>
      <c r="F18" s="1">
        <f>'DATOS MENSUALES'!F490</f>
        <v>31.89681</v>
      </c>
      <c r="G18" s="1">
        <f>'DATOS MENSUALES'!F491</f>
        <v>65.536553</v>
      </c>
      <c r="H18" s="1">
        <f>'DATOS MENSUALES'!F492</f>
        <v>52.875287</v>
      </c>
      <c r="I18" s="1">
        <f>'DATOS MENSUALES'!F493</f>
        <v>47.774777</v>
      </c>
      <c r="J18" s="1">
        <f>'DATOS MENSUALES'!F494</f>
        <v>24.43</v>
      </c>
      <c r="K18" s="1">
        <f>'DATOS MENSUALES'!F495</f>
        <v>14.54</v>
      </c>
      <c r="L18" s="1">
        <f>'DATOS MENSUALES'!F496</f>
        <v>3.77</v>
      </c>
      <c r="M18" s="1">
        <f>'DATOS MENSUALES'!F497</f>
        <v>3.01</v>
      </c>
      <c r="N18" s="1">
        <f aca="true" t="shared" si="11" ref="N18:N41">SUM(B18:M18)</f>
        <v>356.35156299999994</v>
      </c>
      <c r="O18" s="10"/>
      <c r="P18" s="60">
        <f>(B18-B$6)^3</f>
        <v>-526.8588427665001</v>
      </c>
      <c r="Q18" s="60">
        <f aca="true" t="shared" si="12" ref="Q18:AB18">(C18-C$6)^3</f>
        <v>-2767.4228450968835</v>
      </c>
      <c r="R18" s="60">
        <f t="shared" si="12"/>
        <v>-1164.561763326828</v>
      </c>
      <c r="S18" s="60">
        <f t="shared" si="12"/>
        <v>-3152.1197507445954</v>
      </c>
      <c r="T18" s="60">
        <f t="shared" si="12"/>
        <v>-553.3340453625489</v>
      </c>
      <c r="U18" s="60">
        <f t="shared" si="12"/>
        <v>618.8379959275356</v>
      </c>
      <c r="V18" s="60">
        <f t="shared" si="12"/>
        <v>-0.23326527096250554</v>
      </c>
      <c r="W18" s="60">
        <f t="shared" si="12"/>
        <v>356.4315185558961</v>
      </c>
      <c r="X18" s="60">
        <f t="shared" si="12"/>
        <v>66.05997555291125</v>
      </c>
      <c r="Y18" s="60">
        <f t="shared" si="12"/>
        <v>59.409454763849276</v>
      </c>
      <c r="Z18" s="60">
        <f t="shared" si="12"/>
        <v>-73.92297970528568</v>
      </c>
      <c r="AA18" s="60">
        <f t="shared" si="12"/>
        <v>-51.93708212149432</v>
      </c>
      <c r="AB18" s="60">
        <f t="shared" si="12"/>
        <v>-66412.54073756305</v>
      </c>
    </row>
    <row r="19" spans="1:28" ht="12.75">
      <c r="A19" s="12" t="s">
        <v>69</v>
      </c>
      <c r="B19" s="1">
        <f>'DATOS MENSUALES'!F498</f>
        <v>23.75</v>
      </c>
      <c r="C19" s="1">
        <f>'DATOS MENSUALES'!F499</f>
        <v>10.648935</v>
      </c>
      <c r="D19" s="1">
        <f>'DATOS MENSUALES'!F500</f>
        <v>55.87</v>
      </c>
      <c r="E19" s="1">
        <f>'DATOS MENSUALES'!F501</f>
        <v>80.33</v>
      </c>
      <c r="F19" s="1">
        <f>'DATOS MENSUALES'!F502</f>
        <v>30.156983999999998</v>
      </c>
      <c r="G19" s="1">
        <f>'DATOS MENSUALES'!F503</f>
        <v>42.35</v>
      </c>
      <c r="H19" s="1">
        <f>'DATOS MENSUALES'!F504</f>
        <v>23.03</v>
      </c>
      <c r="I19" s="1">
        <f>'DATOS MENSUALES'!F505</f>
        <v>13.25</v>
      </c>
      <c r="J19" s="1">
        <f>'DATOS MENSUALES'!F506</f>
        <v>17.95</v>
      </c>
      <c r="K19" s="1">
        <f>'DATOS MENSUALES'!F507</f>
        <v>6.489351</v>
      </c>
      <c r="L19" s="1">
        <f>'DATOS MENSUALES'!F508</f>
        <v>4.929506999999999</v>
      </c>
      <c r="M19" s="1">
        <f>'DATOS MENSUALES'!F509</f>
        <v>4.39</v>
      </c>
      <c r="N19" s="1">
        <f t="shared" si="11"/>
        <v>313.1447769999999</v>
      </c>
      <c r="O19" s="10"/>
      <c r="P19" s="60">
        <f aca="true" t="shared" si="13" ref="P19:P43">(B19-B$6)^3</f>
        <v>183.5745696849436</v>
      </c>
      <c r="Q19" s="60">
        <f aca="true" t="shared" si="14" ref="Q19:Q43">(C19-C$6)^3</f>
        <v>-10690.05137583747</v>
      </c>
      <c r="R19" s="60">
        <f aca="true" t="shared" si="15" ref="R19:R43">(D19-D$6)^3</f>
        <v>-0.21700712431170938</v>
      </c>
      <c r="S19" s="60">
        <f aca="true" t="shared" si="16" ref="S19:S43">(E19-E$6)^3</f>
        <v>21317.851905758205</v>
      </c>
      <c r="T19" s="60">
        <f aca="true" t="shared" si="17" ref="T19:T43">(F19-F$6)^3</f>
        <v>-984.9444487707108</v>
      </c>
      <c r="U19" s="60">
        <f aca="true" t="shared" si="18" ref="U19:U43">(G19-G$6)^3</f>
        <v>-3153.8000828238733</v>
      </c>
      <c r="V19" s="60">
        <f aca="true" t="shared" si="19" ref="V19:V43">(H19-H$6)^3</f>
        <v>-28263.550146088084</v>
      </c>
      <c r="W19" s="60">
        <f aca="true" t="shared" si="20" ref="W19:W43">(I19-I$6)^3</f>
        <v>-20648.791499778014</v>
      </c>
      <c r="X19" s="60">
        <f aca="true" t="shared" si="21" ref="X19:X43">(J19-J$6)^3</f>
        <v>-14.48282352913016</v>
      </c>
      <c r="Y19" s="60">
        <f aca="true" t="shared" si="22" ref="Y19:Y43">(K19-K$6)^3</f>
        <v>-71.40455810330229</v>
      </c>
      <c r="Z19" s="60">
        <f aca="true" t="shared" si="23" ref="Z19:Z43">(L19-L$6)^3</f>
        <v>-28.02167683862967</v>
      </c>
      <c r="AA19" s="60">
        <f aca="true" t="shared" si="24" ref="AA19:AA43">(M19-M$6)^3</f>
        <v>-12.994535010218197</v>
      </c>
      <c r="AB19" s="60">
        <f aca="true" t="shared" si="25" ref="AB19:AB43">(N19-N$6)^3</f>
        <v>-586443.7664615139</v>
      </c>
    </row>
    <row r="20" spans="1:28" ht="12.75">
      <c r="A20" s="12" t="s">
        <v>70</v>
      </c>
      <c r="B20" s="1">
        <f>'DATOS MENSUALES'!F510</f>
        <v>18.25</v>
      </c>
      <c r="C20" s="1">
        <f>'DATOS MENSUALES'!F511</f>
        <v>64.003599</v>
      </c>
      <c r="D20" s="1">
        <f>'DATOS MENSUALES'!F512</f>
        <v>93.12</v>
      </c>
      <c r="E20" s="1">
        <f>'DATOS MENSUALES'!F513</f>
        <v>31.446855</v>
      </c>
      <c r="F20" s="1">
        <f>'DATOS MENSUALES'!F514</f>
        <v>57.255725</v>
      </c>
      <c r="G20" s="1">
        <f>'DATOS MENSUALES'!F515</f>
        <v>51.46</v>
      </c>
      <c r="H20" s="1">
        <f>'DATOS MENSUALES'!F516</f>
        <v>89.15891500000001</v>
      </c>
      <c r="I20" s="1">
        <f>'DATOS MENSUALES'!F517</f>
        <v>82.64826400000001</v>
      </c>
      <c r="J20" s="1">
        <f>'DATOS MENSUALES'!F518</f>
        <v>28.36</v>
      </c>
      <c r="K20" s="1">
        <f>'DATOS MENSUALES'!F519</f>
        <v>15.908409</v>
      </c>
      <c r="L20" s="1">
        <f>'DATOS MENSUALES'!F520</f>
        <v>14.86</v>
      </c>
      <c r="M20" s="1">
        <f>'DATOS MENSUALES'!F521</f>
        <v>6.39936</v>
      </c>
      <c r="N20" s="1">
        <f t="shared" si="11"/>
        <v>552.8711270000001</v>
      </c>
      <c r="O20" s="10"/>
      <c r="P20" s="60">
        <f t="shared" si="13"/>
        <v>0.006163415195322691</v>
      </c>
      <c r="Q20" s="60">
        <f t="shared" si="14"/>
        <v>30740.013949206805</v>
      </c>
      <c r="R20" s="60">
        <f t="shared" si="15"/>
        <v>49225.3527898984</v>
      </c>
      <c r="S20" s="60">
        <f t="shared" si="16"/>
        <v>-9468.12544343907</v>
      </c>
      <c r="T20" s="60">
        <f t="shared" si="17"/>
        <v>5043.477503980288</v>
      </c>
      <c r="U20" s="60">
        <f t="shared" si="18"/>
        <v>-171.40378183343992</v>
      </c>
      <c r="V20" s="60">
        <f t="shared" si="19"/>
        <v>45377.24096089882</v>
      </c>
      <c r="W20" s="60">
        <f t="shared" si="20"/>
        <v>73896.01619398389</v>
      </c>
      <c r="X20" s="60">
        <f t="shared" si="21"/>
        <v>506.73122066924554</v>
      </c>
      <c r="Y20" s="60">
        <f t="shared" si="22"/>
        <v>146.39570854311935</v>
      </c>
      <c r="Z20" s="60">
        <f t="shared" si="23"/>
        <v>327.5273968166176</v>
      </c>
      <c r="AA20" s="60">
        <f t="shared" si="24"/>
        <v>-0.039877304468307534</v>
      </c>
      <c r="AB20" s="60">
        <f t="shared" si="25"/>
        <v>3798105.495624007</v>
      </c>
    </row>
    <row r="21" spans="1:28" ht="12.75">
      <c r="A21" s="12" t="s">
        <v>71</v>
      </c>
      <c r="B21" s="1">
        <f>'DATOS MENSUALES'!F522</f>
        <v>5.46</v>
      </c>
      <c r="C21" s="1">
        <f>'DATOS MENSUALES'!F523</f>
        <v>23.31</v>
      </c>
      <c r="D21" s="1">
        <f>'DATOS MENSUALES'!F524</f>
        <v>35.38</v>
      </c>
      <c r="E21" s="1">
        <f>'DATOS MENSUALES'!F525</f>
        <v>55.91</v>
      </c>
      <c r="F21" s="1">
        <f>'DATOS MENSUALES'!F526</f>
        <v>49.045095</v>
      </c>
      <c r="G21" s="1">
        <f>'DATOS MENSUALES'!F527</f>
        <v>48.6</v>
      </c>
      <c r="H21" s="1">
        <f>'DATOS MENSUALES'!F528</f>
        <v>85.57</v>
      </c>
      <c r="I21" s="1">
        <f>'DATOS MENSUALES'!F529</f>
        <v>39.623962</v>
      </c>
      <c r="J21" s="1">
        <f>'DATOS MENSUALES'!F530</f>
        <v>41.74</v>
      </c>
      <c r="K21" s="1">
        <f>'DATOS MENSUALES'!F531</f>
        <v>17.42</v>
      </c>
      <c r="L21" s="1">
        <f>'DATOS MENSUALES'!F532</f>
        <v>12.058793999999999</v>
      </c>
      <c r="M21" s="1">
        <f>'DATOS MENSUALES'!F533</f>
        <v>2.07</v>
      </c>
      <c r="N21" s="1">
        <f t="shared" si="11"/>
        <v>416.18785099999997</v>
      </c>
      <c r="O21" s="10"/>
      <c r="P21" s="60">
        <f t="shared" si="13"/>
        <v>-2003.5463642535387</v>
      </c>
      <c r="Q21" s="60">
        <f t="shared" si="14"/>
        <v>-822.092888958283</v>
      </c>
      <c r="R21" s="60">
        <f t="shared" si="15"/>
        <v>-9381.823479656547</v>
      </c>
      <c r="S21" s="60">
        <f t="shared" si="16"/>
        <v>36.19047449820324</v>
      </c>
      <c r="T21" s="60">
        <f t="shared" si="17"/>
        <v>714.1694096018518</v>
      </c>
      <c r="U21" s="60">
        <f t="shared" si="18"/>
        <v>-595.8560804986588</v>
      </c>
      <c r="V21" s="60">
        <f t="shared" si="19"/>
        <v>33011.70321361104</v>
      </c>
      <c r="W21" s="60">
        <f t="shared" si="20"/>
        <v>-1.1930784335332394</v>
      </c>
      <c r="X21" s="60">
        <f t="shared" si="21"/>
        <v>9735.179888159211</v>
      </c>
      <c r="Y21" s="60">
        <f t="shared" si="22"/>
        <v>311.9390697947942</v>
      </c>
      <c r="Z21" s="60">
        <f t="shared" si="23"/>
        <v>68.51405761864244</v>
      </c>
      <c r="AA21" s="60">
        <f t="shared" si="24"/>
        <v>-101.91334105494465</v>
      </c>
      <c r="AB21" s="60">
        <f t="shared" si="25"/>
        <v>7233.693438579804</v>
      </c>
    </row>
    <row r="22" spans="1:28" ht="12.75">
      <c r="A22" s="12" t="s">
        <v>72</v>
      </c>
      <c r="B22" s="1">
        <f>'DATOS MENSUALES'!F534</f>
        <v>25.71</v>
      </c>
      <c r="C22" s="1">
        <f>'DATOS MENSUALES'!F535</f>
        <v>76.97</v>
      </c>
      <c r="D22" s="1">
        <f>'DATOS MENSUALES'!F536</f>
        <v>57.854214</v>
      </c>
      <c r="E22" s="1">
        <f>'DATOS MENSUALES'!F537</f>
        <v>43.05</v>
      </c>
      <c r="F22" s="1">
        <f>'DATOS MENSUALES'!F538</f>
        <v>104.08</v>
      </c>
      <c r="G22" s="1">
        <f>'DATOS MENSUALES'!F539</f>
        <v>55.155515</v>
      </c>
      <c r="H22" s="1">
        <f>'DATOS MENSUALES'!F540</f>
        <v>75.087508</v>
      </c>
      <c r="I22" s="1">
        <f>'DATOS MENSUALES'!F541</f>
        <v>48.675132000000005</v>
      </c>
      <c r="J22" s="1">
        <f>'DATOS MENSUALES'!F542</f>
        <v>42.904289999999996</v>
      </c>
      <c r="K22" s="1">
        <f>'DATOS MENSUALES'!F543</f>
        <v>12.891289</v>
      </c>
      <c r="L22" s="1">
        <f>'DATOS MENSUALES'!F544</f>
        <v>6.46</v>
      </c>
      <c r="M22" s="1">
        <f>'DATOS MENSUALES'!F545</f>
        <v>5.829417</v>
      </c>
      <c r="N22" s="1">
        <f t="shared" si="11"/>
        <v>554.6673650000001</v>
      </c>
      <c r="O22" s="10"/>
      <c r="P22" s="60">
        <f t="shared" si="13"/>
        <v>446.53008995030854</v>
      </c>
      <c r="Q22" s="60">
        <f t="shared" si="14"/>
        <v>86892.05169294658</v>
      </c>
      <c r="R22" s="60">
        <f t="shared" si="15"/>
        <v>2.6468726507025</v>
      </c>
      <c r="S22" s="60">
        <f t="shared" si="16"/>
        <v>-871.6022479541281</v>
      </c>
      <c r="T22" s="60">
        <f t="shared" si="17"/>
        <v>261817.9522004978</v>
      </c>
      <c r="U22" s="60">
        <f t="shared" si="18"/>
        <v>-6.428106552597575</v>
      </c>
      <c r="V22" s="60">
        <f t="shared" si="19"/>
        <v>10072.997466291345</v>
      </c>
      <c r="W22" s="60">
        <f t="shared" si="20"/>
        <v>510.18937056450034</v>
      </c>
      <c r="X22" s="60">
        <f t="shared" si="21"/>
        <v>11416.088738214705</v>
      </c>
      <c r="Y22" s="60">
        <f t="shared" si="22"/>
        <v>11.440365609545163</v>
      </c>
      <c r="Z22" s="60">
        <f t="shared" si="23"/>
        <v>-3.4216491384242396</v>
      </c>
      <c r="AA22" s="60">
        <f t="shared" si="24"/>
        <v>-0.7575233403007976</v>
      </c>
      <c r="AB22" s="60">
        <f t="shared" si="25"/>
        <v>3930800.1513936734</v>
      </c>
    </row>
    <row r="23" spans="1:28" ht="12.75">
      <c r="A23" s="12" t="s">
        <v>73</v>
      </c>
      <c r="B23" s="1">
        <f>'DATOS MENSUALES'!F546</f>
        <v>4.690469</v>
      </c>
      <c r="C23" s="1">
        <f>'DATOS MENSUALES'!F547</f>
        <v>7.369263</v>
      </c>
      <c r="D23" s="1">
        <f>'DATOS MENSUALES'!F548</f>
        <v>14.241423999999999</v>
      </c>
      <c r="E23" s="1">
        <f>'DATOS MENSUALES'!F549</f>
        <v>36.336366</v>
      </c>
      <c r="F23" s="1">
        <f>'DATOS MENSUALES'!F550</f>
        <v>43.16</v>
      </c>
      <c r="G23" s="1">
        <f>'DATOS MENSUALES'!F551</f>
        <v>75.55</v>
      </c>
      <c r="H23" s="1">
        <f>'DATOS MENSUALES'!F552</f>
        <v>37.136286</v>
      </c>
      <c r="I23" s="1">
        <f>'DATOS MENSUALES'!F553</f>
        <v>48.33</v>
      </c>
      <c r="J23" s="1">
        <f>'DATOS MENSUALES'!F554</f>
        <v>15.72</v>
      </c>
      <c r="K23" s="1">
        <f>'DATOS MENSUALES'!F555</f>
        <v>6.03</v>
      </c>
      <c r="L23" s="1">
        <f>'DATOS MENSUALES'!F556</f>
        <v>8.580858000000001</v>
      </c>
      <c r="M23" s="1">
        <f>'DATOS MENSUALES'!F557</f>
        <v>9.769023</v>
      </c>
      <c r="N23" s="1">
        <f t="shared" si="11"/>
        <v>306.9136889999999</v>
      </c>
      <c r="O23" s="10"/>
      <c r="P23" s="60">
        <f t="shared" si="13"/>
        <v>-2393.297585126133</v>
      </c>
      <c r="Q23" s="60">
        <f t="shared" si="14"/>
        <v>-16210.78725441672</v>
      </c>
      <c r="R23" s="60">
        <f t="shared" si="15"/>
        <v>-75309.20040081069</v>
      </c>
      <c r="S23" s="60">
        <f t="shared" si="16"/>
        <v>-4303.618605987312</v>
      </c>
      <c r="T23" s="60">
        <f t="shared" si="17"/>
        <v>28.46915898071532</v>
      </c>
      <c r="U23" s="60">
        <f t="shared" si="18"/>
        <v>6367.768972576923</v>
      </c>
      <c r="V23" s="60">
        <f t="shared" si="19"/>
        <v>-4374.396421343513</v>
      </c>
      <c r="W23" s="60">
        <f t="shared" si="20"/>
        <v>446.89464698599176</v>
      </c>
      <c r="X23" s="60">
        <f t="shared" si="21"/>
        <v>-101.68645173763868</v>
      </c>
      <c r="Y23" s="60">
        <f t="shared" si="22"/>
        <v>-97.84591198531506</v>
      </c>
      <c r="Z23" s="60">
        <f t="shared" si="23"/>
        <v>0.23145135909895473</v>
      </c>
      <c r="AA23" s="60">
        <f t="shared" si="24"/>
        <v>27.76356883748268</v>
      </c>
      <c r="AB23" s="60">
        <f t="shared" si="25"/>
        <v>-727404.6598349652</v>
      </c>
    </row>
    <row r="24" spans="1:28" ht="12.75">
      <c r="A24" s="12" t="s">
        <v>74</v>
      </c>
      <c r="B24" s="1">
        <f>'DATOS MENSUALES'!F558</f>
        <v>9.2</v>
      </c>
      <c r="C24" s="1">
        <f>'DATOS MENSUALES'!F559</f>
        <v>15.928406999999998</v>
      </c>
      <c r="D24" s="1">
        <f>'DATOS MENSUALES'!F560</f>
        <v>19.141914</v>
      </c>
      <c r="E24" s="1">
        <f>'DATOS MENSUALES'!F561</f>
        <v>29.125824</v>
      </c>
      <c r="F24" s="1">
        <f>'DATOS MENSUALES'!F562</f>
        <v>41.27</v>
      </c>
      <c r="G24" s="1">
        <f>'DATOS MENSUALES'!F563</f>
        <v>49.03</v>
      </c>
      <c r="H24" s="1">
        <f>'DATOS MENSUALES'!F564</f>
        <v>49.78</v>
      </c>
      <c r="I24" s="1">
        <f>'DATOS MENSUALES'!F565</f>
        <v>21.22</v>
      </c>
      <c r="J24" s="1">
        <f>'DATOS MENSUALES'!F566</f>
        <v>13.1</v>
      </c>
      <c r="K24" s="1">
        <f>'DATOS MENSUALES'!F567</f>
        <v>15.30153</v>
      </c>
      <c r="L24" s="1">
        <f>'DATOS MENSUALES'!F568</f>
        <v>10.018998</v>
      </c>
      <c r="M24" s="1">
        <f>'DATOS MENSUALES'!F569</f>
        <v>8.440844</v>
      </c>
      <c r="N24" s="1">
        <f t="shared" si="11"/>
        <v>281.557517</v>
      </c>
      <c r="O24" s="10"/>
      <c r="P24" s="60">
        <f t="shared" si="13"/>
        <v>-697.0744063057097</v>
      </c>
      <c r="Q24" s="60">
        <f t="shared" si="14"/>
        <v>-4698.959771337263</v>
      </c>
      <c r="R24" s="60">
        <f t="shared" si="15"/>
        <v>-52016.32475005432</v>
      </c>
      <c r="S24" s="60">
        <f t="shared" si="16"/>
        <v>-12938.87371277243</v>
      </c>
      <c r="T24" s="60">
        <f t="shared" si="17"/>
        <v>1.5748853508406626</v>
      </c>
      <c r="U24" s="60">
        <f t="shared" si="18"/>
        <v>-509.09947117665325</v>
      </c>
      <c r="V24" s="60">
        <f t="shared" si="19"/>
        <v>-51.100553056953125</v>
      </c>
      <c r="W24" s="60">
        <f t="shared" si="20"/>
        <v>-7374.535595322225</v>
      </c>
      <c r="X24" s="60">
        <f t="shared" si="21"/>
        <v>-387.0278173442869</v>
      </c>
      <c r="Y24" s="60">
        <f t="shared" si="22"/>
        <v>101.42362137604285</v>
      </c>
      <c r="Z24" s="60">
        <f t="shared" si="23"/>
        <v>8.641863057437547</v>
      </c>
      <c r="AA24" s="60">
        <f t="shared" si="24"/>
        <v>4.911602928599528</v>
      </c>
      <c r="AB24" s="60">
        <f t="shared" si="25"/>
        <v>-1532428.6178007391</v>
      </c>
    </row>
    <row r="25" spans="1:28" ht="12.75">
      <c r="A25" s="12" t="s">
        <v>75</v>
      </c>
      <c r="B25" s="1">
        <f>'DATOS MENSUALES'!F570</f>
        <v>59.124087</v>
      </c>
      <c r="C25" s="1">
        <f>'DATOS MENSUALES'!F571</f>
        <v>41.675832</v>
      </c>
      <c r="D25" s="1">
        <f>'DATOS MENSUALES'!F572</f>
        <v>112.13878499999998</v>
      </c>
      <c r="E25" s="1">
        <f>'DATOS MENSUALES'!F573</f>
        <v>80.70807</v>
      </c>
      <c r="F25" s="1">
        <f>'DATOS MENSUALES'!F574</f>
        <v>81.64816400000001</v>
      </c>
      <c r="G25" s="1">
        <f>'DATOS MENSUALES'!F575</f>
        <v>45.530892</v>
      </c>
      <c r="H25" s="1">
        <f>'DATOS MENSUALES'!F576</f>
        <v>91.78917799999999</v>
      </c>
      <c r="I25" s="1">
        <f>'DATOS MENSUALES'!F577</f>
        <v>61.97</v>
      </c>
      <c r="J25" s="1">
        <f>'DATOS MENSUALES'!F578</f>
        <v>32.246775</v>
      </c>
      <c r="K25" s="1">
        <f>'DATOS MENSUALES'!F579</f>
        <v>22.592259</v>
      </c>
      <c r="L25" s="1">
        <f>'DATOS MENSUALES'!F580</f>
        <v>17.518248</v>
      </c>
      <c r="M25" s="1">
        <f>'DATOS MENSUALES'!F581</f>
        <v>8.459154</v>
      </c>
      <c r="N25" s="1">
        <f t="shared" si="11"/>
        <v>655.401444</v>
      </c>
      <c r="O25" s="10"/>
      <c r="P25" s="60">
        <f t="shared" si="13"/>
        <v>69211.04558717128</v>
      </c>
      <c r="Q25" s="60">
        <f t="shared" si="14"/>
        <v>728.5078021598817</v>
      </c>
      <c r="R25" s="60">
        <f t="shared" si="15"/>
        <v>172509.6669963725</v>
      </c>
      <c r="S25" s="60">
        <f t="shared" si="16"/>
        <v>22201.80784189371</v>
      </c>
      <c r="T25" s="60">
        <f t="shared" si="17"/>
        <v>71688.62648839428</v>
      </c>
      <c r="U25" s="60">
        <f t="shared" si="18"/>
        <v>-1514.5249324268193</v>
      </c>
      <c r="V25" s="60">
        <f t="shared" si="19"/>
        <v>56174.461704290785</v>
      </c>
      <c r="W25" s="60">
        <f t="shared" si="20"/>
        <v>9643.775014782823</v>
      </c>
      <c r="X25" s="60">
        <f t="shared" si="21"/>
        <v>1667.9016533706604</v>
      </c>
      <c r="Y25" s="60">
        <f t="shared" si="22"/>
        <v>1708.3071157733434</v>
      </c>
      <c r="Z25" s="60">
        <f t="shared" si="23"/>
        <v>871.3583921009557</v>
      </c>
      <c r="AA25" s="60">
        <f t="shared" si="24"/>
        <v>5.072036315177233</v>
      </c>
      <c r="AB25" s="60">
        <f t="shared" si="25"/>
        <v>17284269.75264916</v>
      </c>
    </row>
    <row r="26" spans="1:28" ht="12.75">
      <c r="A26" s="12" t="s">
        <v>76</v>
      </c>
      <c r="B26" s="1">
        <f>'DATOS MENSUALES'!F582</f>
        <v>8.929107000000002</v>
      </c>
      <c r="C26" s="1">
        <f>'DATOS MENSUALES'!F583</f>
        <v>11.29</v>
      </c>
      <c r="D26" s="1">
        <f>'DATOS MENSUALES'!F584</f>
        <v>12.87</v>
      </c>
      <c r="E26" s="1">
        <f>'DATOS MENSUALES'!F585</f>
        <v>11.6</v>
      </c>
      <c r="F26" s="1">
        <f>'DATOS MENSUALES'!F586</f>
        <v>10.878912</v>
      </c>
      <c r="G26" s="1">
        <f>'DATOS MENSUALES'!F587</f>
        <v>49.60496</v>
      </c>
      <c r="H26" s="1">
        <f>'DATOS MENSUALES'!F588</f>
        <v>61.18</v>
      </c>
      <c r="I26" s="1">
        <f>'DATOS MENSUALES'!F589</f>
        <v>40.75</v>
      </c>
      <c r="J26" s="1">
        <f>'DATOS MENSUALES'!F590</f>
        <v>25.96</v>
      </c>
      <c r="K26" s="1">
        <f>'DATOS MENSUALES'!F591</f>
        <v>6.71</v>
      </c>
      <c r="L26" s="1">
        <f>'DATOS MENSUALES'!F592</f>
        <v>4.549545</v>
      </c>
      <c r="M26" s="1">
        <f>'DATOS MENSUALES'!F593</f>
        <v>2.609739</v>
      </c>
      <c r="N26" s="1">
        <f t="shared" si="11"/>
        <v>246.932263</v>
      </c>
      <c r="O26" s="10"/>
      <c r="P26" s="60">
        <f t="shared" si="13"/>
        <v>-762.9370905764425</v>
      </c>
      <c r="Q26" s="60">
        <f t="shared" si="14"/>
        <v>-9783.671759356468</v>
      </c>
      <c r="R26" s="60">
        <f t="shared" si="15"/>
        <v>-82887.16593335499</v>
      </c>
      <c r="S26" s="60">
        <f t="shared" si="16"/>
        <v>-68932.39548045126</v>
      </c>
      <c r="T26" s="60">
        <f t="shared" si="17"/>
        <v>-24967.83752003233</v>
      </c>
      <c r="U26" s="60">
        <f t="shared" si="18"/>
        <v>-406.8532836967042</v>
      </c>
      <c r="V26" s="60">
        <f t="shared" si="19"/>
        <v>454.60309986279657</v>
      </c>
      <c r="W26" s="60">
        <f t="shared" si="20"/>
        <v>0.0002800664360199805</v>
      </c>
      <c r="X26" s="60">
        <f t="shared" si="21"/>
        <v>173.03810902933276</v>
      </c>
      <c r="Y26" s="60">
        <f t="shared" si="22"/>
        <v>-60.60669819697441</v>
      </c>
      <c r="Z26" s="60">
        <f t="shared" si="23"/>
        <v>-39.90822657219085</v>
      </c>
      <c r="AA26" s="60">
        <f t="shared" si="24"/>
        <v>-70.50980684361872</v>
      </c>
      <c r="AB26" s="60">
        <f t="shared" si="25"/>
        <v>-3369314.7133158483</v>
      </c>
    </row>
    <row r="27" spans="1:28" ht="12.75">
      <c r="A27" s="12" t="s">
        <v>77</v>
      </c>
      <c r="B27" s="1">
        <f>'DATOS MENSUALES'!F594</f>
        <v>6.18</v>
      </c>
      <c r="C27" s="1">
        <f>'DATOS MENSUALES'!F595</f>
        <v>41.35</v>
      </c>
      <c r="D27" s="1">
        <f>'DATOS MENSUALES'!F596</f>
        <v>138.56</v>
      </c>
      <c r="E27" s="1">
        <f>'DATOS MENSUALES'!F597</f>
        <v>39.623962000000006</v>
      </c>
      <c r="F27" s="1">
        <f>'DATOS MENSUALES'!F598</f>
        <v>42.075792</v>
      </c>
      <c r="G27" s="1">
        <f>'DATOS MENSUALES'!F599</f>
        <v>19.858014</v>
      </c>
      <c r="H27" s="1">
        <f>'DATOS MENSUALES'!F600</f>
        <v>37.4</v>
      </c>
      <c r="I27" s="1">
        <f>'DATOS MENSUALES'!F601</f>
        <v>28.732872999999998</v>
      </c>
      <c r="J27" s="1">
        <f>'DATOS MENSUALES'!F602</f>
        <v>10.018998</v>
      </c>
      <c r="K27" s="1">
        <f>'DATOS MENSUALES'!F603</f>
        <v>4.31</v>
      </c>
      <c r="L27" s="1">
        <f>'DATOS MENSUALES'!F604</f>
        <v>3.9503950000000003</v>
      </c>
      <c r="M27" s="1">
        <f>'DATOS MENSUALES'!F605</f>
        <v>2.67</v>
      </c>
      <c r="N27" s="1">
        <f t="shared" si="11"/>
        <v>374.73003400000005</v>
      </c>
      <c r="O27" s="10"/>
      <c r="P27" s="60">
        <f t="shared" si="13"/>
        <v>-1679.4951512963355</v>
      </c>
      <c r="Q27" s="60">
        <f t="shared" si="14"/>
        <v>652.197526376994</v>
      </c>
      <c r="R27" s="60">
        <f t="shared" si="15"/>
        <v>553166.650608088</v>
      </c>
      <c r="S27" s="60">
        <f t="shared" si="16"/>
        <v>-2186.015210654839</v>
      </c>
      <c r="T27" s="60">
        <f t="shared" si="17"/>
        <v>7.636611187311875</v>
      </c>
      <c r="U27" s="60">
        <f t="shared" si="18"/>
        <v>-51299.91953385265</v>
      </c>
      <c r="V27" s="60">
        <f t="shared" si="19"/>
        <v>-4166.181678486127</v>
      </c>
      <c r="W27" s="60">
        <f t="shared" si="20"/>
        <v>-1707.218485626125</v>
      </c>
      <c r="X27" s="60">
        <f t="shared" si="21"/>
        <v>-1114.6861370769914</v>
      </c>
      <c r="Y27" s="60">
        <f t="shared" si="22"/>
        <v>-253.3980404591723</v>
      </c>
      <c r="Z27" s="60">
        <f t="shared" si="23"/>
        <v>-64.7945157601555</v>
      </c>
      <c r="AA27" s="60">
        <f t="shared" si="24"/>
        <v>-67.46910615603525</v>
      </c>
      <c r="AB27" s="60">
        <f t="shared" si="25"/>
        <v>-10820.190866599602</v>
      </c>
    </row>
    <row r="28" spans="1:28" ht="12.75">
      <c r="A28" s="12" t="s">
        <v>78</v>
      </c>
      <c r="B28" s="1">
        <f>'DATOS MENSUALES'!F606</f>
        <v>18.161816</v>
      </c>
      <c r="C28" s="1">
        <f>'DATOS MENSUALES'!F607</f>
        <v>35.03</v>
      </c>
      <c r="D28" s="1">
        <f>'DATOS MENSUALES'!F608</f>
        <v>42.115788</v>
      </c>
      <c r="E28" s="1">
        <f>'DATOS MENSUALES'!F609</f>
        <v>76.72</v>
      </c>
      <c r="F28" s="1">
        <f>'DATOS MENSUALES'!F610</f>
        <v>17.578242</v>
      </c>
      <c r="G28" s="1">
        <f>'DATOS MENSUALES'!F611</f>
        <v>113.91860700000001</v>
      </c>
      <c r="H28" s="1">
        <f>'DATOS MENSUALES'!F612</f>
        <v>59.515951</v>
      </c>
      <c r="I28" s="1">
        <f>'DATOS MENSUALES'!F613</f>
        <v>65.86</v>
      </c>
      <c r="J28" s="1">
        <f>'DATOS MENSUALES'!F614</f>
        <v>20.08</v>
      </c>
      <c r="K28" s="1">
        <f>'DATOS MENSUALES'!F615</f>
        <v>9.15</v>
      </c>
      <c r="L28" s="1">
        <f>'DATOS MENSUALES'!F616</f>
        <v>8.640863999999999</v>
      </c>
      <c r="M28" s="1">
        <f>'DATOS MENSUALES'!F617</f>
        <v>9.48</v>
      </c>
      <c r="N28" s="1">
        <f t="shared" si="11"/>
        <v>476.251268</v>
      </c>
      <c r="O28" s="10"/>
      <c r="P28" s="60">
        <f t="shared" si="13"/>
        <v>0.0008617958014957319</v>
      </c>
      <c r="Q28" s="60">
        <f t="shared" si="14"/>
        <v>13.01339557975772</v>
      </c>
      <c r="R28" s="60">
        <f t="shared" si="15"/>
        <v>-2958.1662396350102</v>
      </c>
      <c r="S28" s="60">
        <f t="shared" si="16"/>
        <v>14028.455272525258</v>
      </c>
      <c r="T28" s="60">
        <f t="shared" si="17"/>
        <v>-11433.664041217467</v>
      </c>
      <c r="U28" s="60">
        <f t="shared" si="18"/>
        <v>184256.36203082363</v>
      </c>
      <c r="V28" s="60">
        <f t="shared" si="19"/>
        <v>218.72058943340485</v>
      </c>
      <c r="W28" s="60">
        <f t="shared" si="20"/>
        <v>15956.238170422921</v>
      </c>
      <c r="X28" s="60">
        <f t="shared" si="21"/>
        <v>-0.029086325623003447</v>
      </c>
      <c r="Y28" s="60">
        <f t="shared" si="22"/>
        <v>-3.294770180457957</v>
      </c>
      <c r="Z28" s="60">
        <f t="shared" si="23"/>
        <v>0.306161057893957</v>
      </c>
      <c r="AA28" s="60">
        <f t="shared" si="24"/>
        <v>20.548193424885884</v>
      </c>
      <c r="AB28" s="60">
        <f t="shared" si="25"/>
        <v>500628.1989130122</v>
      </c>
    </row>
    <row r="29" spans="1:28" ht="12.75">
      <c r="A29" s="12" t="s">
        <v>79</v>
      </c>
      <c r="B29" s="1">
        <f>'DATOS MENSUALES'!F618</f>
        <v>14.59</v>
      </c>
      <c r="C29" s="1">
        <f>'DATOS MENSUALES'!F619</f>
        <v>36.26</v>
      </c>
      <c r="D29" s="1">
        <f>'DATOS MENSUALES'!F620</f>
        <v>28.127187</v>
      </c>
      <c r="E29" s="1">
        <f>'DATOS MENSUALES'!F621</f>
        <v>18.58</v>
      </c>
      <c r="F29" s="1">
        <f>'DATOS MENSUALES'!F622</f>
        <v>11.89881</v>
      </c>
      <c r="G29" s="1">
        <f>'DATOS MENSUALES'!F623</f>
        <v>12.141214</v>
      </c>
      <c r="H29" s="1">
        <f>'DATOS MENSUALES'!F624</f>
        <v>90.200979</v>
      </c>
      <c r="I29" s="1">
        <f>'DATOS MENSUALES'!F625</f>
        <v>48.92</v>
      </c>
      <c r="J29" s="1">
        <f>'DATOS MENSUALES'!F626</f>
        <v>31.176882</v>
      </c>
      <c r="K29" s="1">
        <f>'DATOS MENSUALES'!F627</f>
        <v>15.87</v>
      </c>
      <c r="L29" s="1">
        <f>'DATOS MENSUALES'!F628</f>
        <v>13.64</v>
      </c>
      <c r="M29" s="1">
        <f>'DATOS MENSUALES'!F629</f>
        <v>12.921292000000001</v>
      </c>
      <c r="N29" s="1">
        <f t="shared" si="11"/>
        <v>334.32636399999996</v>
      </c>
      <c r="O29" s="10"/>
      <c r="P29" s="60">
        <f t="shared" si="13"/>
        <v>-42.022708389255584</v>
      </c>
      <c r="Q29" s="60">
        <f t="shared" si="14"/>
        <v>45.96512095369458</v>
      </c>
      <c r="R29" s="60">
        <f t="shared" si="15"/>
        <v>-22770.452124915173</v>
      </c>
      <c r="S29" s="60">
        <f t="shared" si="16"/>
        <v>-39381.24663009327</v>
      </c>
      <c r="T29" s="60">
        <f t="shared" si="17"/>
        <v>-22444.22623906462</v>
      </c>
      <c r="U29" s="60">
        <f t="shared" si="18"/>
        <v>-90359.57970456843</v>
      </c>
      <c r="V29" s="60">
        <f t="shared" si="19"/>
        <v>49471.74004491298</v>
      </c>
      <c r="W29" s="60">
        <f t="shared" si="20"/>
        <v>558.5451519493593</v>
      </c>
      <c r="X29" s="60">
        <f t="shared" si="21"/>
        <v>1255.98754816916</v>
      </c>
      <c r="Y29" s="60">
        <f t="shared" si="22"/>
        <v>143.21831529215677</v>
      </c>
      <c r="Z29" s="60">
        <f t="shared" si="23"/>
        <v>182.58540173367342</v>
      </c>
      <c r="AA29" s="60">
        <f t="shared" si="24"/>
        <v>236.06189955464666</v>
      </c>
      <c r="AB29" s="60">
        <f t="shared" si="25"/>
        <v>-244394.132916646</v>
      </c>
    </row>
    <row r="30" spans="1:28" ht="12.75">
      <c r="A30" s="12" t="s">
        <v>80</v>
      </c>
      <c r="B30" s="1">
        <f>'DATOS MENSUALES'!F630</f>
        <v>23.447655</v>
      </c>
      <c r="C30" s="1">
        <f>'DATOS MENSUALES'!F631</f>
        <v>30.31</v>
      </c>
      <c r="D30" s="1">
        <f>'DATOS MENSUALES'!F632</f>
        <v>69.26</v>
      </c>
      <c r="E30" s="1">
        <f>'DATOS MENSUALES'!F633</f>
        <v>29.89701</v>
      </c>
      <c r="F30" s="1">
        <f>'DATOS MENSUALES'!F634</f>
        <v>13.681367999999999</v>
      </c>
      <c r="G30" s="1">
        <f>'DATOS MENSUALES'!F635</f>
        <v>46.79</v>
      </c>
      <c r="H30" s="1">
        <f>'DATOS MENSUALES'!F636</f>
        <v>31.46</v>
      </c>
      <c r="I30" s="1">
        <f>'DATOS MENSUALES'!F637</f>
        <v>69.54</v>
      </c>
      <c r="J30" s="1">
        <f>'DATOS MENSUALES'!F638</f>
        <v>35.79</v>
      </c>
      <c r="K30" s="1">
        <f>'DATOS MENSUALES'!F639</f>
        <v>8.509148999999999</v>
      </c>
      <c r="L30" s="1">
        <f>'DATOS MENSUALES'!F640</f>
        <v>7.010700999999999</v>
      </c>
      <c r="M30" s="1">
        <f>'DATOS MENSUALES'!F641</f>
        <v>6.94</v>
      </c>
      <c r="N30" s="1">
        <f t="shared" si="11"/>
        <v>372.635883</v>
      </c>
      <c r="O30" s="10"/>
      <c r="P30" s="60">
        <f t="shared" si="13"/>
        <v>155.80789507203048</v>
      </c>
      <c r="Q30" s="60">
        <f t="shared" si="14"/>
        <v>-13.275990765685407</v>
      </c>
      <c r="R30" s="60">
        <f t="shared" si="15"/>
        <v>2091.7837441208326</v>
      </c>
      <c r="S30" s="60">
        <f t="shared" si="16"/>
        <v>-11705.199980842432</v>
      </c>
      <c r="T30" s="60">
        <f t="shared" si="17"/>
        <v>-18452.43598283282</v>
      </c>
      <c r="U30" s="60">
        <f t="shared" si="18"/>
        <v>-1068.9876292959189</v>
      </c>
      <c r="V30" s="60">
        <f t="shared" si="19"/>
        <v>-10692.879444215961</v>
      </c>
      <c r="W30" s="60">
        <f t="shared" si="20"/>
        <v>24026.056467927934</v>
      </c>
      <c r="X30" s="60">
        <f t="shared" si="21"/>
        <v>3654.0172029886016</v>
      </c>
      <c r="Y30" s="60">
        <f t="shared" si="22"/>
        <v>-9.648220360550386</v>
      </c>
      <c r="Z30" s="60">
        <f t="shared" si="23"/>
        <v>-0.8742120036340533</v>
      </c>
      <c r="AA30" s="60">
        <f t="shared" si="24"/>
        <v>0.007879986723472872</v>
      </c>
      <c r="AB30" s="60">
        <f t="shared" si="25"/>
        <v>-14193.768253411727</v>
      </c>
    </row>
    <row r="31" spans="1:28" ht="12.75">
      <c r="A31" s="12" t="s">
        <v>81</v>
      </c>
      <c r="B31" s="1">
        <f>'DATOS MENSUALES'!F642</f>
        <v>75.17</v>
      </c>
      <c r="C31" s="1">
        <f>'DATOS MENSUALES'!F643</f>
        <v>33.84</v>
      </c>
      <c r="D31" s="1">
        <f>'DATOS MENSUALES'!F644</f>
        <v>37.69623</v>
      </c>
      <c r="E31" s="1">
        <f>'DATOS MENSUALES'!F645</f>
        <v>72.54</v>
      </c>
      <c r="F31" s="1">
        <f>'DATOS MENSUALES'!F646</f>
        <v>36.25</v>
      </c>
      <c r="G31" s="1">
        <f>'DATOS MENSUALES'!F647</f>
        <v>40.834083</v>
      </c>
      <c r="H31" s="1">
        <f>'DATOS MENSUALES'!F648</f>
        <v>22.252225000000003</v>
      </c>
      <c r="I31" s="1">
        <f>'DATOS MENSUALES'!F649</f>
        <v>40.115988</v>
      </c>
      <c r="J31" s="1">
        <f>'DATOS MENSUALES'!F650</f>
        <v>16.8</v>
      </c>
      <c r="K31" s="1">
        <f>'DATOS MENSUALES'!F651</f>
        <v>5.54</v>
      </c>
      <c r="L31" s="1">
        <f>'DATOS MENSUALES'!F652</f>
        <v>5.48</v>
      </c>
      <c r="M31" s="1">
        <f>'DATOS MENSUALES'!F653</f>
        <v>6.19876</v>
      </c>
      <c r="N31" s="1">
        <f t="shared" si="11"/>
        <v>392.7172860000001</v>
      </c>
      <c r="O31" s="10"/>
      <c r="P31" s="60">
        <f t="shared" si="13"/>
        <v>186202.15069582014</v>
      </c>
      <c r="Q31" s="60">
        <f t="shared" si="14"/>
        <v>1.5695589580740397</v>
      </c>
      <c r="R31" s="60">
        <f t="shared" si="15"/>
        <v>-6617.88312769357</v>
      </c>
      <c r="S31" s="60">
        <f t="shared" si="16"/>
        <v>7925.5208875203925</v>
      </c>
      <c r="T31" s="60">
        <f t="shared" si="17"/>
        <v>-57.35815297107409</v>
      </c>
      <c r="U31" s="60">
        <f t="shared" si="18"/>
        <v>-4236.414803717965</v>
      </c>
      <c r="V31" s="60">
        <f t="shared" si="19"/>
        <v>-30484.31009791778</v>
      </c>
      <c r="W31" s="60">
        <f t="shared" si="20"/>
        <v>-0.1838177054053859</v>
      </c>
      <c r="X31" s="60">
        <f t="shared" si="21"/>
        <v>-46.1730844479857</v>
      </c>
      <c r="Y31" s="60">
        <f t="shared" si="22"/>
        <v>-132.49645561554584</v>
      </c>
      <c r="Z31" s="60">
        <f t="shared" si="23"/>
        <v>-15.380277331927887</v>
      </c>
      <c r="AA31" s="60">
        <f t="shared" si="24"/>
        <v>-0.1594362378613824</v>
      </c>
      <c r="AB31" s="60">
        <f t="shared" si="25"/>
        <v>-70.48098596956113</v>
      </c>
    </row>
    <row r="32" spans="1:28" ht="12.75">
      <c r="A32" s="12" t="s">
        <v>82</v>
      </c>
      <c r="B32" s="1">
        <f>'DATOS MENSUALES'!F654</f>
        <v>7.50075</v>
      </c>
      <c r="C32" s="1">
        <f>'DATOS MENSUALES'!F655</f>
        <v>20.45</v>
      </c>
      <c r="D32" s="1">
        <f>'DATOS MENSUALES'!F656</f>
        <v>14.83</v>
      </c>
      <c r="E32" s="1">
        <f>'DATOS MENSUALES'!F657</f>
        <v>61.69382999999999</v>
      </c>
      <c r="F32" s="1">
        <f>'DATOS MENSUALES'!F658</f>
        <v>38.926107</v>
      </c>
      <c r="G32" s="1">
        <f>'DATOS MENSUALES'!F659</f>
        <v>59.13</v>
      </c>
      <c r="H32" s="1">
        <f>'DATOS MENSUALES'!F660</f>
        <v>15.291529</v>
      </c>
      <c r="I32" s="1">
        <f>'DATOS MENSUALES'!F661</f>
        <v>14.72</v>
      </c>
      <c r="J32" s="1">
        <f>'DATOS MENSUALES'!F662</f>
        <v>6.639336</v>
      </c>
      <c r="K32" s="1">
        <f>'DATOS MENSUALES'!F663</f>
        <v>7.10071</v>
      </c>
      <c r="L32" s="1">
        <f>'DATOS MENSUALES'!F664</f>
        <v>5.450545</v>
      </c>
      <c r="M32" s="1">
        <f>'DATOS MENSUALES'!F665</f>
        <v>5.709429</v>
      </c>
      <c r="N32" s="1">
        <f t="shared" si="11"/>
        <v>257.442236</v>
      </c>
      <c r="O32" s="10"/>
      <c r="P32" s="60">
        <f t="shared" si="13"/>
        <v>-1179.5595144506503</v>
      </c>
      <c r="Q32" s="60">
        <f t="shared" si="14"/>
        <v>-1828.3155626221444</v>
      </c>
      <c r="R32" s="60">
        <f t="shared" si="15"/>
        <v>-72204.00620607568</v>
      </c>
      <c r="S32" s="60">
        <f t="shared" si="16"/>
        <v>751.4787890203606</v>
      </c>
      <c r="T32" s="60">
        <f t="shared" si="17"/>
        <v>-1.6448616496885644</v>
      </c>
      <c r="U32" s="60">
        <f t="shared" si="18"/>
        <v>9.462689873668438</v>
      </c>
      <c r="V32" s="60">
        <f t="shared" si="19"/>
        <v>-55740.06292812631</v>
      </c>
      <c r="W32" s="60">
        <f t="shared" si="20"/>
        <v>-17504.252906416827</v>
      </c>
      <c r="X32" s="60">
        <f t="shared" si="21"/>
        <v>-2598.5887019993247</v>
      </c>
      <c r="Y32" s="60">
        <f t="shared" si="22"/>
        <v>-44.26076028443568</v>
      </c>
      <c r="Z32" s="60">
        <f t="shared" si="23"/>
        <v>-15.933275160656018</v>
      </c>
      <c r="AA32" s="60">
        <f t="shared" si="24"/>
        <v>-1.0977511051280568</v>
      </c>
      <c r="AB32" s="60">
        <f t="shared" si="25"/>
        <v>-2709206.392154503</v>
      </c>
    </row>
    <row r="33" spans="1:28" ht="12.75">
      <c r="A33" s="12" t="s">
        <v>83</v>
      </c>
      <c r="B33" s="1">
        <f>'DATOS MENSUALES'!F666</f>
        <v>5.09</v>
      </c>
      <c r="C33" s="1">
        <f>'DATOS MENSUALES'!F667</f>
        <v>29.9</v>
      </c>
      <c r="D33" s="1">
        <f>'DATOS MENSUALES'!F668</f>
        <v>77.47</v>
      </c>
      <c r="E33" s="1">
        <f>'DATOS MENSUALES'!F669</f>
        <v>138.22382100000002</v>
      </c>
      <c r="F33" s="1">
        <f>'DATOS MENSUALES'!F670</f>
        <v>62.62</v>
      </c>
      <c r="G33" s="1">
        <f>'DATOS MENSUALES'!F671</f>
        <v>75.07249200000001</v>
      </c>
      <c r="H33" s="1">
        <f>'DATOS MENSUALES'!F672</f>
        <v>78.96</v>
      </c>
      <c r="I33" s="1">
        <f>'DATOS MENSUALES'!F673</f>
        <v>44.444444</v>
      </c>
      <c r="J33" s="1">
        <f>'DATOS MENSUALES'!F674</f>
        <v>15.77</v>
      </c>
      <c r="K33" s="1">
        <f>'DATOS MENSUALES'!F675</f>
        <v>12.008799</v>
      </c>
      <c r="L33" s="1">
        <f>'DATOS MENSUALES'!F676</f>
        <v>9.08</v>
      </c>
      <c r="M33" s="1">
        <f>'DATOS MENSUALES'!F677</f>
        <v>8.839116</v>
      </c>
      <c r="N33" s="1">
        <f t="shared" si="11"/>
        <v>557.478672</v>
      </c>
      <c r="O33" s="10"/>
      <c r="P33" s="60">
        <f t="shared" si="13"/>
        <v>-2185.1843164879133</v>
      </c>
      <c r="Q33" s="60">
        <f t="shared" si="14"/>
        <v>-21.435326666695207</v>
      </c>
      <c r="R33" s="60">
        <f t="shared" si="15"/>
        <v>9259.768239844925</v>
      </c>
      <c r="S33" s="60">
        <f t="shared" si="16"/>
        <v>627696.1011679325</v>
      </c>
      <c r="T33" s="60">
        <f t="shared" si="17"/>
        <v>11411.07223761841</v>
      </c>
      <c r="U33" s="60">
        <f t="shared" si="18"/>
        <v>5888.193489154054</v>
      </c>
      <c r="V33" s="60">
        <f t="shared" si="19"/>
        <v>16521.237200962467</v>
      </c>
      <c r="W33" s="60">
        <f t="shared" si="20"/>
        <v>53.15188373156587</v>
      </c>
      <c r="X33" s="60">
        <f t="shared" si="21"/>
        <v>-98.453449089538</v>
      </c>
      <c r="Y33" s="60">
        <f t="shared" si="22"/>
        <v>2.5757493983075217</v>
      </c>
      <c r="Z33" s="60">
        <f t="shared" si="23"/>
        <v>1.379198189375912</v>
      </c>
      <c r="AA33" s="60">
        <f t="shared" si="24"/>
        <v>9.236028971957388</v>
      </c>
      <c r="AB33" s="60">
        <f t="shared" si="25"/>
        <v>4144627.615677548</v>
      </c>
    </row>
    <row r="34" spans="1:28" s="24" customFormat="1" ht="12.75">
      <c r="A34" s="21" t="s">
        <v>84</v>
      </c>
      <c r="B34" s="22">
        <f>'DATOS MENSUALES'!F678</f>
        <v>9.99</v>
      </c>
      <c r="C34" s="22">
        <f>'DATOS MENSUALES'!F679</f>
        <v>30.7</v>
      </c>
      <c r="D34" s="22">
        <f>'DATOS MENSUALES'!F680</f>
        <v>86.66133300000001</v>
      </c>
      <c r="E34" s="22">
        <f>'DATOS MENSUALES'!F681</f>
        <v>50.11</v>
      </c>
      <c r="F34" s="22">
        <f>'DATOS MENSUALES'!F682</f>
        <v>47.56</v>
      </c>
      <c r="G34" s="22">
        <f>'DATOS MENSUALES'!F683</f>
        <v>22.03</v>
      </c>
      <c r="H34" s="22">
        <f>'DATOS MENSUALES'!F684</f>
        <v>9.919008</v>
      </c>
      <c r="I34" s="22">
        <f>'DATOS MENSUALES'!F685</f>
        <v>17.931793</v>
      </c>
      <c r="J34" s="22">
        <f>'DATOS MENSUALES'!F686</f>
        <v>38.69</v>
      </c>
      <c r="K34" s="22">
        <f>'DATOS MENSUALES'!F687</f>
        <v>12.911291</v>
      </c>
      <c r="L34" s="22">
        <f>'DATOS MENSUALES'!F688</f>
        <v>8.05</v>
      </c>
      <c r="M34" s="22">
        <f>'DATOS MENSUALES'!F689</f>
        <v>6.51</v>
      </c>
      <c r="N34" s="22">
        <f t="shared" si="11"/>
        <v>341.06342500000005</v>
      </c>
      <c r="O34" s="23"/>
      <c r="P34" s="60">
        <f t="shared" si="13"/>
        <v>-526.8588427665001</v>
      </c>
      <c r="Q34" s="60">
        <f t="shared" si="14"/>
        <v>-7.737226302090717</v>
      </c>
      <c r="R34" s="60">
        <f t="shared" si="15"/>
        <v>27517.35485523616</v>
      </c>
      <c r="S34" s="60">
        <f t="shared" si="16"/>
        <v>-15.480315242972162</v>
      </c>
      <c r="T34" s="60">
        <f t="shared" si="17"/>
        <v>414.0692008865548</v>
      </c>
      <c r="U34" s="60">
        <f t="shared" si="18"/>
        <v>-42819.40094656156</v>
      </c>
      <c r="V34" s="60">
        <f t="shared" si="19"/>
        <v>-82721.46561377573</v>
      </c>
      <c r="W34" s="60">
        <f t="shared" si="20"/>
        <v>-11778.86465026831</v>
      </c>
      <c r="X34" s="60">
        <f t="shared" si="21"/>
        <v>6130.962608299752</v>
      </c>
      <c r="Y34" s="60">
        <f t="shared" si="22"/>
        <v>11.7477421757076</v>
      </c>
      <c r="Z34" s="60">
        <f t="shared" si="23"/>
        <v>0.0005742833823782287</v>
      </c>
      <c r="AA34" s="60">
        <f t="shared" si="24"/>
        <v>-0.01232721606156159</v>
      </c>
      <c r="AB34" s="60">
        <f t="shared" si="25"/>
        <v>-173596.9672369527</v>
      </c>
    </row>
    <row r="35" spans="1:28" s="24" customFormat="1" ht="12.75">
      <c r="A35" s="21" t="s">
        <v>85</v>
      </c>
      <c r="B35" s="22">
        <f>'DATOS MENSUALES'!F690</f>
        <v>13.481348</v>
      </c>
      <c r="C35" s="22">
        <f>'DATOS MENSUALES'!F691</f>
        <v>52.89</v>
      </c>
      <c r="D35" s="22">
        <f>'DATOS MENSUALES'!F692</f>
        <v>57.80578</v>
      </c>
      <c r="E35" s="22">
        <f>'DATOS MENSUALES'!F693</f>
        <v>47.695229999999995</v>
      </c>
      <c r="F35" s="22">
        <f>'DATOS MENSUALES'!F694</f>
        <v>22.332233000000002</v>
      </c>
      <c r="G35" s="22">
        <f>'DATOS MENSUALES'!F695</f>
        <v>22.482248</v>
      </c>
      <c r="H35" s="22">
        <f>'DATOS MENSUALES'!F696</f>
        <v>83.74</v>
      </c>
      <c r="I35" s="22">
        <f>'DATOS MENSUALES'!F697</f>
        <v>69.46</v>
      </c>
      <c r="J35" s="22">
        <f>'DATOS MENSUALES'!F698</f>
        <v>20.987901</v>
      </c>
      <c r="K35" s="22">
        <f>'DATOS MENSUALES'!F699</f>
        <v>14.648535000000003</v>
      </c>
      <c r="L35" s="22">
        <f>'DATOS MENSUALES'!F700</f>
        <v>11.8</v>
      </c>
      <c r="M35" s="22">
        <f>'DATOS MENSUALES'!F701</f>
        <v>11.95</v>
      </c>
      <c r="N35" s="22">
        <f t="shared" si="11"/>
        <v>429.27327499999996</v>
      </c>
      <c r="O35" s="23"/>
      <c r="P35" s="60">
        <f t="shared" si="13"/>
        <v>-96.40613824046237</v>
      </c>
      <c r="Q35" s="60">
        <f t="shared" si="14"/>
        <v>8257.280248114965</v>
      </c>
      <c r="R35" s="60">
        <f t="shared" si="15"/>
        <v>2.378462707199905</v>
      </c>
      <c r="S35" s="60">
        <f t="shared" si="16"/>
        <v>-118.1560643945864</v>
      </c>
      <c r="T35" s="60">
        <f t="shared" si="17"/>
        <v>-5615.370116713671</v>
      </c>
      <c r="U35" s="60">
        <f t="shared" si="18"/>
        <v>-41180.20037151071</v>
      </c>
      <c r="V35" s="60">
        <f t="shared" si="19"/>
        <v>27678.26504993233</v>
      </c>
      <c r="W35" s="60">
        <f t="shared" si="20"/>
        <v>23826.77742687745</v>
      </c>
      <c r="X35" s="60">
        <f t="shared" si="21"/>
        <v>0.21639419031963414</v>
      </c>
      <c r="Y35" s="60">
        <f t="shared" si="22"/>
        <v>64.50611290086165</v>
      </c>
      <c r="Z35" s="60">
        <f t="shared" si="23"/>
        <v>56.31932690781737</v>
      </c>
      <c r="AA35" s="60">
        <f t="shared" si="24"/>
        <v>141.33892480096264</v>
      </c>
      <c r="AB35" s="60">
        <f t="shared" si="25"/>
        <v>34091.91825158139</v>
      </c>
    </row>
    <row r="36" spans="1:28" s="24" customFormat="1" ht="12.75">
      <c r="A36" s="21" t="s">
        <v>86</v>
      </c>
      <c r="B36" s="22">
        <f>'DATOS MENSUALES'!F702</f>
        <v>13.298670000000001</v>
      </c>
      <c r="C36" s="22">
        <f>'DATOS MENSUALES'!F703</f>
        <v>9.609039</v>
      </c>
      <c r="D36" s="22">
        <f>'DATOS MENSUALES'!F704</f>
        <v>17.97</v>
      </c>
      <c r="E36" s="22">
        <f>'DATOS MENSUALES'!F705</f>
        <v>24.7</v>
      </c>
      <c r="F36" s="22">
        <f>'DATOS MENSUALES'!F706</f>
        <v>23.15</v>
      </c>
      <c r="G36" s="22">
        <f>'DATOS MENSUALES'!F707</f>
        <v>50.475047</v>
      </c>
      <c r="H36" s="22">
        <f>'DATOS MENSUALES'!F708</f>
        <v>34.67</v>
      </c>
      <c r="I36" s="22">
        <f>'DATOS MENSUALES'!F709</f>
        <v>34.84</v>
      </c>
      <c r="J36" s="22">
        <f>'DATOS MENSUALES'!F710</f>
        <v>13.988601</v>
      </c>
      <c r="K36" s="22">
        <f>'DATOS MENSUALES'!F711</f>
        <v>7.909209</v>
      </c>
      <c r="L36" s="22">
        <f>'DATOS MENSUALES'!F712</f>
        <v>5.60056</v>
      </c>
      <c r="M36" s="22">
        <f>'DATOS MENSUALES'!F713</f>
        <v>10.27</v>
      </c>
      <c r="N36" s="22">
        <f t="shared" si="11"/>
        <v>246.48112600000005</v>
      </c>
      <c r="O36" s="23"/>
      <c r="P36" s="60">
        <f t="shared" si="13"/>
        <v>-108.39371341110991</v>
      </c>
      <c r="Q36" s="60">
        <f t="shared" si="14"/>
        <v>-12276.542805304789</v>
      </c>
      <c r="R36" s="60">
        <f t="shared" si="15"/>
        <v>-57070.76536643596</v>
      </c>
      <c r="S36" s="60">
        <f t="shared" si="16"/>
        <v>-21722.915969344587</v>
      </c>
      <c r="T36" s="60">
        <f t="shared" si="17"/>
        <v>-4875.42060542702</v>
      </c>
      <c r="U36" s="60">
        <f t="shared" si="18"/>
        <v>-279.7028422675516</v>
      </c>
      <c r="V36" s="60">
        <f t="shared" si="19"/>
        <v>-6666.820548244535</v>
      </c>
      <c r="W36" s="60">
        <f t="shared" si="20"/>
        <v>-199.64501644459114</v>
      </c>
      <c r="X36" s="60">
        <f t="shared" si="21"/>
        <v>-262.0131829233992</v>
      </c>
      <c r="Y36" s="60">
        <f t="shared" si="22"/>
        <v>-20.319814010370717</v>
      </c>
      <c r="Z36" s="60">
        <f t="shared" si="23"/>
        <v>-13.250128323146978</v>
      </c>
      <c r="AA36" s="60">
        <f t="shared" si="24"/>
        <v>43.94941233373958</v>
      </c>
      <c r="AB36" s="60">
        <f t="shared" si="25"/>
        <v>-3399823.8797272122</v>
      </c>
    </row>
    <row r="37" spans="1:28" s="24" customFormat="1" ht="12.75">
      <c r="A37" s="21" t="s">
        <v>87</v>
      </c>
      <c r="B37" s="22">
        <f>'DATOS MENSUALES'!F714</f>
        <v>36.53</v>
      </c>
      <c r="C37" s="22">
        <f>'DATOS MENSUALES'!F715</f>
        <v>47.595240000000004</v>
      </c>
      <c r="D37" s="22">
        <f>'DATOS MENSUALES'!F716</f>
        <v>67.31</v>
      </c>
      <c r="E37" s="22">
        <f>'DATOS MENSUALES'!F717</f>
        <v>28.017198</v>
      </c>
      <c r="F37" s="22">
        <f>'DATOS MENSUALES'!F718</f>
        <v>19.22</v>
      </c>
      <c r="G37" s="22">
        <f>'DATOS MENSUALES'!F719</f>
        <v>13.4</v>
      </c>
      <c r="H37" s="22">
        <f>'DATOS MENSUALES'!F720</f>
        <v>79.25207400000001</v>
      </c>
      <c r="I37" s="22">
        <f>'DATOS MENSUALES'!F721</f>
        <v>61.98</v>
      </c>
      <c r="J37" s="22">
        <f>'DATOS MENSUALES'!F722</f>
        <v>11.09</v>
      </c>
      <c r="K37" s="22">
        <f>'DATOS MENSUALES'!F723</f>
        <v>8.75</v>
      </c>
      <c r="L37" s="22">
        <f>'DATOS MENSUALES'!F724</f>
        <v>7.04</v>
      </c>
      <c r="M37" s="22">
        <f>'DATOS MENSUALES'!F725</f>
        <v>5.31</v>
      </c>
      <c r="N37" s="22">
        <f t="shared" si="11"/>
        <v>385.49451200000004</v>
      </c>
      <c r="O37" s="23"/>
      <c r="P37" s="60">
        <f t="shared" si="13"/>
        <v>6294.066044062503</v>
      </c>
      <c r="Q37" s="60">
        <f t="shared" si="14"/>
        <v>3319.5394697744364</v>
      </c>
      <c r="R37" s="60">
        <f t="shared" si="15"/>
        <v>1273.4325119334417</v>
      </c>
      <c r="S37" s="60">
        <f t="shared" si="16"/>
        <v>-14859.831987545833</v>
      </c>
      <c r="T37" s="60">
        <f t="shared" si="17"/>
        <v>-9111.708311590504</v>
      </c>
      <c r="U37" s="60">
        <f t="shared" si="18"/>
        <v>-82966.65514425271</v>
      </c>
      <c r="V37" s="60">
        <f t="shared" si="19"/>
        <v>17096.165119177385</v>
      </c>
      <c r="W37" s="60">
        <f t="shared" si="20"/>
        <v>9657.373482849378</v>
      </c>
      <c r="X37" s="60">
        <f t="shared" si="21"/>
        <v>-803.7178951401675</v>
      </c>
      <c r="Y37" s="60">
        <f t="shared" si="22"/>
        <v>-6.730058551337068</v>
      </c>
      <c r="Z37" s="60">
        <f t="shared" si="23"/>
        <v>-0.7962870785628964</v>
      </c>
      <c r="AA37" s="60">
        <f t="shared" si="24"/>
        <v>-2.930377652649496</v>
      </c>
      <c r="AB37" s="60">
        <f t="shared" si="25"/>
        <v>-1463.4796085541982</v>
      </c>
    </row>
    <row r="38" spans="1:28" s="24" customFormat="1" ht="12.75">
      <c r="A38" s="21" t="s">
        <v>88</v>
      </c>
      <c r="B38" s="22">
        <f>'DATOS MENSUALES'!F726</f>
        <v>5.66</v>
      </c>
      <c r="C38" s="22">
        <f>'DATOS MENSUALES'!F727</f>
        <v>49.334933</v>
      </c>
      <c r="D38" s="22">
        <f>'DATOS MENSUALES'!F728</f>
        <v>145.25</v>
      </c>
      <c r="E38" s="22">
        <f>'DATOS MENSUALES'!F729</f>
        <v>134.36343499999998</v>
      </c>
      <c r="F38" s="22">
        <f>'DATOS MENSUALES'!F730</f>
        <v>106.68</v>
      </c>
      <c r="G38" s="22">
        <f>'DATOS MENSUALES'!F731</f>
        <v>172.73</v>
      </c>
      <c r="H38" s="22">
        <f>'DATOS MENSUALES'!F732</f>
        <v>49.545045</v>
      </c>
      <c r="I38" s="22">
        <f>'DATOS MENSUALES'!F733</f>
        <v>26.76</v>
      </c>
      <c r="J38" s="22">
        <f>'DATOS MENSUALES'!F734</f>
        <v>10.97</v>
      </c>
      <c r="K38" s="22">
        <f>'DATOS MENSUALES'!F735</f>
        <v>10.048995</v>
      </c>
      <c r="L38" s="22">
        <f>'DATOS MENSUALES'!F736</f>
        <v>7.3</v>
      </c>
      <c r="M38" s="22">
        <f>'DATOS MENSUALES'!F737</f>
        <v>5.03</v>
      </c>
      <c r="N38" s="22">
        <f t="shared" si="11"/>
        <v>723.6724079999999</v>
      </c>
      <c r="O38" s="23"/>
      <c r="P38" s="60">
        <f t="shared" si="13"/>
        <v>-1909.6945426960938</v>
      </c>
      <c r="Q38" s="60">
        <f t="shared" si="14"/>
        <v>4621.641205209511</v>
      </c>
      <c r="R38" s="60">
        <f t="shared" si="15"/>
        <v>699732.0364496919</v>
      </c>
      <c r="S38" s="60">
        <f t="shared" si="16"/>
        <v>546564.4489296821</v>
      </c>
      <c r="T38" s="60">
        <f t="shared" si="17"/>
        <v>295055.212992723</v>
      </c>
      <c r="U38" s="60">
        <f t="shared" si="18"/>
        <v>1549424.8077214858</v>
      </c>
      <c r="V38" s="60">
        <f t="shared" si="19"/>
        <v>-61.43444458970908</v>
      </c>
      <c r="W38" s="60">
        <f t="shared" si="20"/>
        <v>-2699.887733476704</v>
      </c>
      <c r="X38" s="60">
        <f t="shared" si="21"/>
        <v>-835.2411814918244</v>
      </c>
      <c r="Y38" s="60">
        <f t="shared" si="22"/>
        <v>-0.20436108803654532</v>
      </c>
      <c r="Z38" s="60">
        <f t="shared" si="23"/>
        <v>-0.2965800107353993</v>
      </c>
      <c r="AA38" s="60">
        <f t="shared" si="24"/>
        <v>-5.009033695114881</v>
      </c>
      <c r="AB38" s="60">
        <f t="shared" si="25"/>
        <v>34909489.07365896</v>
      </c>
    </row>
    <row r="39" spans="1:28" s="24" customFormat="1" ht="12.75">
      <c r="A39" s="21" t="s">
        <v>89</v>
      </c>
      <c r="B39" s="22">
        <f>'DATOS MENSUALES'!F738</f>
        <v>10.19</v>
      </c>
      <c r="C39" s="22">
        <f>'DATOS MENSUALES'!F739</f>
        <v>13.91</v>
      </c>
      <c r="D39" s="22">
        <f>'DATOS MENSUALES'!F740</f>
        <v>13.23</v>
      </c>
      <c r="E39" s="22">
        <f>'DATOS MENSUALES'!F741</f>
        <v>28.527147</v>
      </c>
      <c r="F39" s="22">
        <f>'DATOS MENSUALES'!F742</f>
        <v>30.1</v>
      </c>
      <c r="G39" s="22">
        <f>'DATOS MENSUALES'!F743</f>
        <v>52.57</v>
      </c>
      <c r="H39" s="22">
        <f>'DATOS MENSUALES'!F744</f>
        <v>26.017398</v>
      </c>
      <c r="I39" s="22">
        <f>'DATOS MENSUALES'!F745</f>
        <v>30.176981999999995</v>
      </c>
      <c r="J39" s="22">
        <f>'DATOS MENSUALES'!F746</f>
        <v>19.7</v>
      </c>
      <c r="K39" s="22">
        <f>'DATOS MENSUALES'!F747</f>
        <v>9.8</v>
      </c>
      <c r="L39" s="22">
        <f>'DATOS MENSUALES'!F748</f>
        <v>6.22</v>
      </c>
      <c r="M39" s="22">
        <f>'DATOS MENSUALES'!F749</f>
        <v>7.54</v>
      </c>
      <c r="N39" s="22">
        <f t="shared" si="11"/>
        <v>247.98152699999997</v>
      </c>
      <c r="O39" s="23"/>
      <c r="P39" s="60">
        <f t="shared" si="13"/>
        <v>-488.68064691705484</v>
      </c>
      <c r="Q39" s="60">
        <f t="shared" si="14"/>
        <v>-6610.64938801208</v>
      </c>
      <c r="R39" s="60">
        <f t="shared" si="15"/>
        <v>-80850.9468333211</v>
      </c>
      <c r="S39" s="60">
        <f t="shared" si="16"/>
        <v>-13954.201106565723</v>
      </c>
      <c r="T39" s="60">
        <f t="shared" si="17"/>
        <v>-1001.9647391768391</v>
      </c>
      <c r="U39" s="60">
        <f t="shared" si="18"/>
        <v>-87.81638745303522</v>
      </c>
      <c r="V39" s="60">
        <f t="shared" si="19"/>
        <v>-20736.73718849124</v>
      </c>
      <c r="W39" s="60">
        <f t="shared" si="20"/>
        <v>-1160.1377044349842</v>
      </c>
      <c r="X39" s="60">
        <f t="shared" si="21"/>
        <v>-0.3250025486809821</v>
      </c>
      <c r="Y39" s="60">
        <f t="shared" si="22"/>
        <v>-0.5885197715294125</v>
      </c>
      <c r="Z39" s="60">
        <f t="shared" si="23"/>
        <v>-5.330755441526549</v>
      </c>
      <c r="AA39" s="60">
        <f t="shared" si="24"/>
        <v>0.5100725284020537</v>
      </c>
      <c r="AB39" s="60">
        <f t="shared" si="25"/>
        <v>-3299062.950071678</v>
      </c>
    </row>
    <row r="40" spans="1:28" s="24" customFormat="1" ht="12.75">
      <c r="A40" s="21" t="s">
        <v>90</v>
      </c>
      <c r="B40" s="22">
        <f>'DATOS MENSUALES'!F750</f>
        <v>17.42</v>
      </c>
      <c r="C40" s="22">
        <f>'DATOS MENSUALES'!F751</f>
        <v>30.89691</v>
      </c>
      <c r="D40" s="22">
        <f>'DATOS MENSUALES'!F752</f>
        <v>108.88911</v>
      </c>
      <c r="E40" s="22">
        <f>'DATOS MENSUALES'!F753</f>
        <v>80.82</v>
      </c>
      <c r="F40" s="22">
        <f>'DATOS MENSUALES'!F754</f>
        <v>62.06</v>
      </c>
      <c r="G40" s="22">
        <f>'DATOS MENSUALES'!F755</f>
        <v>74.97</v>
      </c>
      <c r="H40" s="22">
        <f>'DATOS MENSUALES'!F756</f>
        <v>62.3</v>
      </c>
      <c r="I40" s="22">
        <f>'DATOS MENSUALES'!F757</f>
        <v>28.175633999999995</v>
      </c>
      <c r="J40" s="22">
        <f>'DATOS MENSUALES'!F758</f>
        <v>11.011101</v>
      </c>
      <c r="K40" s="22">
        <f>'DATOS MENSUALES'!F759</f>
        <v>10.408959</v>
      </c>
      <c r="L40" s="22">
        <f>'DATOS MENSUALES'!F760</f>
        <v>7.62</v>
      </c>
      <c r="M40" s="22">
        <f>'DATOS MENSUALES'!F761</f>
        <v>4.88</v>
      </c>
      <c r="N40" s="22">
        <f t="shared" si="11"/>
        <v>499.451714</v>
      </c>
      <c r="O40" s="23"/>
      <c r="P40" s="60">
        <f t="shared" si="13"/>
        <v>-0.2704044847030878</v>
      </c>
      <c r="Q40" s="60">
        <f t="shared" si="14"/>
        <v>-5.648767363557254</v>
      </c>
      <c r="R40" s="60">
        <f t="shared" si="15"/>
        <v>144027.6208358847</v>
      </c>
      <c r="S40" s="60">
        <f t="shared" si="16"/>
        <v>22468.118405133224</v>
      </c>
      <c r="T40" s="60">
        <f t="shared" si="17"/>
        <v>10580.55976644723</v>
      </c>
      <c r="U40" s="60">
        <f t="shared" si="18"/>
        <v>5788.500345355636</v>
      </c>
      <c r="V40" s="60">
        <f t="shared" si="19"/>
        <v>683.5963574559918</v>
      </c>
      <c r="W40" s="60">
        <f t="shared" si="20"/>
        <v>-1957.3183881391617</v>
      </c>
      <c r="X40" s="60">
        <f t="shared" si="21"/>
        <v>-824.3530973002686</v>
      </c>
      <c r="Y40" s="60">
        <f t="shared" si="22"/>
        <v>-0.012018376366996656</v>
      </c>
      <c r="Z40" s="60">
        <f t="shared" si="23"/>
        <v>-0.04173836860924929</v>
      </c>
      <c r="AA40" s="60">
        <f t="shared" si="24"/>
        <v>-6.445293929419145</v>
      </c>
      <c r="AB40" s="60">
        <f t="shared" si="25"/>
        <v>1080163.2107403968</v>
      </c>
    </row>
    <row r="41" spans="1:28" s="24" customFormat="1" ht="12.75">
      <c r="A41" s="21" t="s">
        <v>91</v>
      </c>
      <c r="B41" s="22">
        <f>'DATOS MENSUALES'!F762</f>
        <v>9.81</v>
      </c>
      <c r="C41" s="22">
        <f>'DATOS MENSUALES'!F763</f>
        <v>59.864013</v>
      </c>
      <c r="D41" s="22">
        <f>'DATOS MENSUALES'!F764</f>
        <v>65.27</v>
      </c>
      <c r="E41" s="22">
        <f>'DATOS MENSUALES'!F765</f>
        <v>69.85</v>
      </c>
      <c r="F41" s="22">
        <f>'DATOS MENSUALES'!F766</f>
        <v>25.712571</v>
      </c>
      <c r="G41" s="22">
        <f>'DATOS MENSUALES'!F767</f>
        <v>41.025897</v>
      </c>
      <c r="H41" s="22">
        <f>'DATOS MENSUALES'!F768</f>
        <v>32.443244</v>
      </c>
      <c r="I41" s="22">
        <f>'DATOS MENSUALES'!F769</f>
        <v>26.717328</v>
      </c>
      <c r="J41" s="22">
        <f>'DATOS MENSUALES'!F770</f>
        <v>8.831766</v>
      </c>
      <c r="K41" s="22">
        <f>'DATOS MENSUALES'!F771</f>
        <v>7.49</v>
      </c>
      <c r="L41" s="22">
        <f>'DATOS MENSUALES'!F772</f>
        <v>8.0008</v>
      </c>
      <c r="M41" s="22">
        <f>'DATOS MENSUALES'!F773</f>
        <v>10.64</v>
      </c>
      <c r="N41" s="22">
        <f t="shared" si="11"/>
        <v>365.655619</v>
      </c>
      <c r="O41" s="23"/>
      <c r="P41" s="60">
        <f t="shared" si="13"/>
        <v>-562.875180226601</v>
      </c>
      <c r="Q41" s="60">
        <f t="shared" si="14"/>
        <v>20092.93446964184</v>
      </c>
      <c r="R41" s="60">
        <f t="shared" si="15"/>
        <v>681.2557150946939</v>
      </c>
      <c r="S41" s="60">
        <f t="shared" si="16"/>
        <v>5130.936327458433</v>
      </c>
      <c r="T41" s="60">
        <f t="shared" si="17"/>
        <v>-2982.236818784255</v>
      </c>
      <c r="U41" s="60">
        <f t="shared" si="18"/>
        <v>-4087.5328515301194</v>
      </c>
      <c r="V41" s="60">
        <f t="shared" si="19"/>
        <v>-9324.14607100692</v>
      </c>
      <c r="W41" s="60">
        <f t="shared" si="20"/>
        <v>-2724.7853788644516</v>
      </c>
      <c r="X41" s="60">
        <f t="shared" si="21"/>
        <v>-1543.1093185139614</v>
      </c>
      <c r="Y41" s="60">
        <f t="shared" si="22"/>
        <v>-31.196932368760116</v>
      </c>
      <c r="Z41" s="60">
        <f t="shared" si="23"/>
        <v>3.902933644911523E-05</v>
      </c>
      <c r="AA41" s="60">
        <f t="shared" si="24"/>
        <v>59.27314664989525</v>
      </c>
      <c r="AB41" s="60">
        <f t="shared" si="25"/>
        <v>-30349.051968383</v>
      </c>
    </row>
    <row r="42" spans="1:28" s="24" customFormat="1" ht="12.75">
      <c r="A42" s="21" t="s">
        <v>92</v>
      </c>
      <c r="B42" s="22">
        <f>'DATOS MENSUALES'!F774</f>
        <v>28.87</v>
      </c>
      <c r="C42" s="22">
        <f>'DATOS MENSUALES'!F775</f>
        <v>39.58</v>
      </c>
      <c r="D42" s="22">
        <f>'DATOS MENSUALES'!F776</f>
        <v>26.8</v>
      </c>
      <c r="E42" s="22">
        <f>'DATOS MENSUALES'!F777</f>
        <v>37.12</v>
      </c>
      <c r="F42" s="22">
        <f>'DATOS MENSUALES'!F778</f>
        <v>19.131913</v>
      </c>
      <c r="G42" s="22">
        <f>'DATOS MENSUALES'!F779</f>
        <v>72.59</v>
      </c>
      <c r="H42" s="22">
        <f>'DATOS MENSUALES'!F780</f>
        <v>66.72332700000001</v>
      </c>
      <c r="I42" s="22">
        <f>'DATOS MENSUALES'!F781</f>
        <v>27.84</v>
      </c>
      <c r="J42" s="22">
        <f>'DATOS MENSUALES'!F782</f>
        <v>9.520952000000001</v>
      </c>
      <c r="K42" s="22">
        <f>'DATOS MENSUALES'!F783</f>
        <v>7.72</v>
      </c>
      <c r="L42" s="22">
        <f>'DATOS MENSUALES'!F784</f>
        <v>5.569443000000001</v>
      </c>
      <c r="M42" s="22">
        <f>'DATOS MENSUALES'!F785</f>
        <v>4.58</v>
      </c>
      <c r="N42" s="22">
        <f>SUM(B42:M42)</f>
        <v>346.045635</v>
      </c>
      <c r="O42" s="23"/>
      <c r="P42" s="60">
        <f t="shared" si="13"/>
        <v>1260.8835452355456</v>
      </c>
      <c r="Q42" s="60">
        <f t="shared" si="14"/>
        <v>328.81504234169483</v>
      </c>
      <c r="R42" s="60">
        <f t="shared" si="15"/>
        <v>-26121.224046069867</v>
      </c>
      <c r="S42" s="60">
        <f t="shared" si="16"/>
        <v>-3711.1031914276673</v>
      </c>
      <c r="T42" s="60">
        <f t="shared" si="17"/>
        <v>-9227.478459359505</v>
      </c>
      <c r="U42" s="60">
        <f t="shared" si="18"/>
        <v>3778.291872247517</v>
      </c>
      <c r="V42" s="60">
        <f t="shared" si="19"/>
        <v>2316.9780985568405</v>
      </c>
      <c r="W42" s="60">
        <f t="shared" si="20"/>
        <v>-2119.137148279541</v>
      </c>
      <c r="X42" s="60">
        <f t="shared" si="21"/>
        <v>-1283.1550933263807</v>
      </c>
      <c r="Y42" s="60">
        <f t="shared" si="22"/>
        <v>-24.84644113210079</v>
      </c>
      <c r="Z42" s="60">
        <f t="shared" si="23"/>
        <v>-13.779748028597115</v>
      </c>
      <c r="AA42" s="60">
        <f t="shared" si="24"/>
        <v>-10.091771485335356</v>
      </c>
      <c r="AB42" s="60">
        <f t="shared" si="25"/>
        <v>-131114.73881315833</v>
      </c>
    </row>
    <row r="43" spans="1:28" s="24" customFormat="1" ht="12.75">
      <c r="A43" s="21" t="s">
        <v>93</v>
      </c>
      <c r="B43" s="22">
        <f>'DATOS MENSUALES'!F786</f>
        <v>9.239076</v>
      </c>
      <c r="C43" s="22">
        <f>'DATOS MENSUALES'!F787</f>
        <v>18.27</v>
      </c>
      <c r="D43" s="22">
        <f>'DATOS MENSUALES'!F788</f>
        <v>24.432443</v>
      </c>
      <c r="E43" s="22">
        <f>'DATOS MENSUALES'!F789</f>
        <v>22.73</v>
      </c>
      <c r="F43" s="22">
        <f>'DATOS MENSUALES'!F790</f>
        <v>14.401440000000001</v>
      </c>
      <c r="G43" s="22">
        <f>'DATOS MENSUALES'!F791</f>
        <v>109.550954</v>
      </c>
      <c r="H43" s="22">
        <f>'DATOS MENSUALES'!F792</f>
        <v>45.464546</v>
      </c>
      <c r="I43" s="22">
        <f>'DATOS MENSUALES'!F793</f>
        <v>17.341734000000002</v>
      </c>
      <c r="J43" s="22">
        <f>'DATOS MENSUALES'!F794</f>
        <v>6.59934</v>
      </c>
      <c r="K43" s="22">
        <f>'DATOS MENSUALES'!F795</f>
        <v>6.53</v>
      </c>
      <c r="L43" s="22">
        <f>'DATOS MENSUALES'!F796</f>
        <v>3.939606</v>
      </c>
      <c r="M43" s="22">
        <f>'DATOS MENSUALES'!F797</f>
        <v>4.82</v>
      </c>
      <c r="N43" s="22">
        <f>SUM(B43:M43)</f>
        <v>283.319139</v>
      </c>
      <c r="O43" s="23"/>
      <c r="P43" s="60">
        <f t="shared" si="13"/>
        <v>-687.8987865725843</v>
      </c>
      <c r="Q43" s="60">
        <f t="shared" si="14"/>
        <v>-2990.87494869363</v>
      </c>
      <c r="R43" s="60">
        <f t="shared" si="15"/>
        <v>-32886.377637199585</v>
      </c>
      <c r="S43" s="60">
        <f t="shared" si="16"/>
        <v>-26656.567255721384</v>
      </c>
      <c r="T43" s="60">
        <f t="shared" si="17"/>
        <v>-16984.710108825424</v>
      </c>
      <c r="U43" s="60">
        <f t="shared" si="18"/>
        <v>145001.7455547878</v>
      </c>
      <c r="V43" s="60">
        <f t="shared" si="19"/>
        <v>-517.0699651180103</v>
      </c>
      <c r="W43" s="60">
        <f t="shared" si="20"/>
        <v>-12719.236769155974</v>
      </c>
      <c r="X43" s="60">
        <f t="shared" si="21"/>
        <v>-2621.3340371377462</v>
      </c>
      <c r="Y43" s="60">
        <f t="shared" si="22"/>
        <v>-69.32617210440847</v>
      </c>
      <c r="Z43" s="60">
        <f t="shared" si="23"/>
        <v>-65.31806879860552</v>
      </c>
      <c r="AA43" s="60">
        <f t="shared" si="24"/>
        <v>-7.089010017956229</v>
      </c>
      <c r="AB43" s="60">
        <f t="shared" si="25"/>
        <v>-1463250.6246031695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247903.01121724013</v>
      </c>
      <c r="Q44" s="61">
        <f aca="true" t="shared" si="26" ref="Q44:AB44">SUM(Q18:Q43)</f>
        <v>86966.06357053047</v>
      </c>
      <c r="R44" s="61">
        <f t="shared" si="26"/>
        <v>1137250.8331658498</v>
      </c>
      <c r="S44" s="61">
        <f t="shared" si="26"/>
        <v>1034143.4570482401</v>
      </c>
      <c r="T44" s="61">
        <f t="shared" si="26"/>
        <v>528068.4860038897</v>
      </c>
      <c r="U44" s="61">
        <f t="shared" si="26"/>
        <v>1576389.7947182134</v>
      </c>
      <c r="V44" s="61">
        <f t="shared" si="26"/>
        <v>5277.320539654351</v>
      </c>
      <c r="W44" s="61">
        <f t="shared" si="26"/>
        <v>76336.26143635233</v>
      </c>
      <c r="X44" s="61">
        <f t="shared" si="26"/>
        <v>22071.80697871096</v>
      </c>
      <c r="Y44" s="61">
        <f t="shared" si="26"/>
        <v>1734.7835230390638</v>
      </c>
      <c r="Z44" s="61">
        <f t="shared" si="26"/>
        <v>1175.7937435935441</v>
      </c>
      <c r="AA44" s="61">
        <f t="shared" si="26"/>
        <v>210.21649316186597</v>
      </c>
      <c r="AB44" s="61">
        <f t="shared" si="26"/>
        <v>47930058.15499005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200647 - Embalse de Barrios de Luna.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24.29801139393939</v>
      </c>
      <c r="C5" s="43">
        <f>'ANUAL (Acum. S.LARGA)'!C6</f>
        <v>37.01142830303029</v>
      </c>
      <c r="D5" s="43">
        <f>'ANUAL (Acum. S.LARGA)'!D6</f>
        <v>48.86291187878789</v>
      </c>
      <c r="E5" s="43">
        <f>'ANUAL (Acum. S.LARGA)'!E6</f>
        <v>50.671978378787884</v>
      </c>
      <c r="F5" s="43">
        <f>'ANUAL (Acum. S.LARGA)'!F6</f>
        <v>47.62444677272728</v>
      </c>
      <c r="G5" s="43">
        <f>'ANUAL (Acum. S.LARGA)'!G6</f>
        <v>57.29091506060607</v>
      </c>
      <c r="H5" s="43">
        <f>'ANUAL (Acum. S.LARGA)'!H6</f>
        <v>55.81352321212122</v>
      </c>
      <c r="I5" s="43">
        <f>'ANUAL (Acum. S.LARGA)'!I6</f>
        <v>47.53162051515153</v>
      </c>
      <c r="J5" s="43">
        <f>'ANUAL (Acum. S.LARGA)'!J6</f>
        <v>27.60913463636364</v>
      </c>
      <c r="K5" s="43">
        <f>'ANUAL (Acum. S.LARGA)'!K6</f>
        <v>19.249991575757573</v>
      </c>
      <c r="L5" s="43">
        <f>'ANUAL (Acum. S.LARGA)'!L6</f>
        <v>16.08719546969697</v>
      </c>
      <c r="M5" s="43">
        <f>'ANUAL (Acum. S.LARGA)'!M6</f>
        <v>15.832247818181813</v>
      </c>
      <c r="N5" s="43">
        <f>'ANUAL (Acum. S.LARGA)'!N6</f>
        <v>447.88340501515154</v>
      </c>
    </row>
    <row r="6" spans="1:14" ht="12.75">
      <c r="A6" s="13" t="s">
        <v>111</v>
      </c>
      <c r="B6" s="43">
        <f>'ANUAL (Acum. S.CORTA)'!B6</f>
        <v>18.066653000000002</v>
      </c>
      <c r="C6" s="43">
        <f>'ANUAL (Acum. S.CORTA)'!C6</f>
        <v>32.677857961538464</v>
      </c>
      <c r="D6" s="43">
        <f>'ANUAL (Acum. S.CORTA)'!D6</f>
        <v>56.47093107692308</v>
      </c>
      <c r="E6" s="43">
        <f>'ANUAL (Acum. S.CORTA)'!E6</f>
        <v>52.60225953846153</v>
      </c>
      <c r="F6" s="43">
        <f>'ANUAL (Acum. S.CORTA)'!F6</f>
        <v>40.10654484615385</v>
      </c>
      <c r="G6" s="43">
        <f>'ANUAL (Acum. S.CORTA)'!G6</f>
        <v>57.01486446153845</v>
      </c>
      <c r="H6" s="43">
        <f>'ANUAL (Acum. S.CORTA)'!H6</f>
        <v>53.490865384615375</v>
      </c>
      <c r="I6" s="43">
        <f>'ANUAL (Acum. S.CORTA)'!I6</f>
        <v>40.684573500000006</v>
      </c>
      <c r="J6" s="43">
        <f>'ANUAL (Acum. S.CORTA)'!J6</f>
        <v>20.38753623076923</v>
      </c>
      <c r="K6" s="43">
        <f>'ANUAL (Acum. S.CORTA)'!K6</f>
        <v>10.638018653846157</v>
      </c>
      <c r="L6" s="43">
        <f>'ANUAL (Acum. S.CORTA)'!L6</f>
        <v>7.966879384615386</v>
      </c>
      <c r="M6" s="43">
        <f>'ANUAL (Acum. S.CORTA)'!M6</f>
        <v>6.741005153846154</v>
      </c>
      <c r="N6" s="43">
        <f>'ANUAL (Acum. S.CORTA)'!N6</f>
        <v>396.8479891923077</v>
      </c>
    </row>
    <row r="7" spans="1:14" ht="12.75">
      <c r="A7" s="13" t="s">
        <v>116</v>
      </c>
      <c r="B7" s="44">
        <f>(B5-B6)/B5*100</f>
        <v>25.645548900737058</v>
      </c>
      <c r="C7" s="44">
        <f aca="true" t="shared" si="0" ref="C7:N7">(C5-C6)/C5*100</f>
        <v>11.708735761318941</v>
      </c>
      <c r="D7" s="44">
        <f t="shared" si="0"/>
        <v>-15.570130607459646</v>
      </c>
      <c r="E7" s="44">
        <f t="shared" si="0"/>
        <v>-3.809366086408213</v>
      </c>
      <c r="F7" s="44">
        <f t="shared" si="0"/>
        <v>15.78580421616288</v>
      </c>
      <c r="G7" s="44">
        <f t="shared" si="0"/>
        <v>0.4818400941503416</v>
      </c>
      <c r="H7" s="44">
        <f t="shared" si="0"/>
        <v>4.161460688798487</v>
      </c>
      <c r="I7" s="44">
        <f t="shared" si="0"/>
        <v>14.405246320118433</v>
      </c>
      <c r="J7" s="44">
        <f t="shared" si="0"/>
        <v>26.156554708103506</v>
      </c>
      <c r="K7" s="44">
        <f t="shared" si="0"/>
        <v>44.737541250443364</v>
      </c>
      <c r="L7" s="44">
        <f t="shared" si="0"/>
        <v>50.47689076929295</v>
      </c>
      <c r="M7" s="44">
        <f t="shared" si="0"/>
        <v>57.42231152985897</v>
      </c>
      <c r="N7" s="44">
        <f t="shared" si="0"/>
        <v>11.394799461506585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22.840130710303026</v>
      </c>
      <c r="C10" s="43">
        <f aca="true" t="shared" si="1" ref="C10:M10">0.94*C5</f>
        <v>34.790742604848475</v>
      </c>
      <c r="D10" s="43">
        <f t="shared" si="1"/>
        <v>45.931137166060616</v>
      </c>
      <c r="E10" s="43">
        <f t="shared" si="1"/>
        <v>47.63165967606061</v>
      </c>
      <c r="F10" s="43">
        <f t="shared" si="1"/>
        <v>44.76697996636364</v>
      </c>
      <c r="G10" s="43">
        <f t="shared" si="1"/>
        <v>53.8534601569697</v>
      </c>
      <c r="H10" s="43">
        <f t="shared" si="1"/>
        <v>52.46471181939394</v>
      </c>
      <c r="I10" s="43">
        <f t="shared" si="1"/>
        <v>44.679723284242435</v>
      </c>
      <c r="J10" s="43">
        <f t="shared" si="1"/>
        <v>25.952586558181817</v>
      </c>
      <c r="K10" s="43">
        <f t="shared" si="1"/>
        <v>18.094992081212116</v>
      </c>
      <c r="L10" s="43">
        <f t="shared" si="1"/>
        <v>15.12196374151515</v>
      </c>
      <c r="M10" s="43">
        <f t="shared" si="1"/>
        <v>14.882312949090903</v>
      </c>
      <c r="N10" s="43">
        <f>SUM(B10:M10)</f>
        <v>421.01040071424245</v>
      </c>
    </row>
    <row r="11" spans="1:14" ht="12.75">
      <c r="A11" s="13" t="s">
        <v>111</v>
      </c>
      <c r="B11" s="43">
        <f>0.94*B6</f>
        <v>16.98265382</v>
      </c>
      <c r="C11" s="43">
        <f aca="true" t="shared" si="2" ref="C11:M11">0.94*C6</f>
        <v>30.717186483846156</v>
      </c>
      <c r="D11" s="43">
        <f t="shared" si="2"/>
        <v>53.08267521230769</v>
      </c>
      <c r="E11" s="43">
        <f t="shared" si="2"/>
        <v>49.446123966153834</v>
      </c>
      <c r="F11" s="43">
        <f t="shared" si="2"/>
        <v>37.70015215538462</v>
      </c>
      <c r="G11" s="43">
        <f t="shared" si="2"/>
        <v>53.59397259384614</v>
      </c>
      <c r="H11" s="43">
        <f t="shared" si="2"/>
        <v>50.28141346153845</v>
      </c>
      <c r="I11" s="43">
        <f t="shared" si="2"/>
        <v>38.24349909</v>
      </c>
      <c r="J11" s="43">
        <f t="shared" si="2"/>
        <v>19.164284056923073</v>
      </c>
      <c r="K11" s="43">
        <f t="shared" si="2"/>
        <v>9.999737534615386</v>
      </c>
      <c r="L11" s="43">
        <f t="shared" si="2"/>
        <v>7.488866621538462</v>
      </c>
      <c r="M11" s="43">
        <f t="shared" si="2"/>
        <v>6.336544844615385</v>
      </c>
      <c r="N11" s="43">
        <f>SUM(B11:M11)</f>
        <v>373.03710984076923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4.690469</v>
      </c>
      <c r="C14" s="43">
        <f>'ANUAL (Acum. S.LARGA)'!C4</f>
        <v>7.369263</v>
      </c>
      <c r="D14" s="43">
        <f>'ANUAL (Acum. S.LARGA)'!D4</f>
        <v>12.87</v>
      </c>
      <c r="E14" s="43">
        <f>'ANUAL (Acum. S.LARGA)'!E4</f>
        <v>11.6</v>
      </c>
      <c r="F14" s="43">
        <f>'ANUAL (Acum. S.LARGA)'!F4</f>
        <v>10.878912</v>
      </c>
      <c r="G14" s="43">
        <f>'ANUAL (Acum. S.LARGA)'!G4</f>
        <v>12.141214</v>
      </c>
      <c r="H14" s="43">
        <f>'ANUAL (Acum. S.LARGA)'!H4</f>
        <v>9.919008</v>
      </c>
      <c r="I14" s="43">
        <f>'ANUAL (Acum. S.LARGA)'!I4</f>
        <v>13.25</v>
      </c>
      <c r="J14" s="43">
        <f>'ANUAL (Acum. S.LARGA)'!J4</f>
        <v>6.59934</v>
      </c>
      <c r="K14" s="43">
        <f>'ANUAL (Acum. S.LARGA)'!K4</f>
        <v>4.31</v>
      </c>
      <c r="L14" s="43">
        <f>'ANUAL (Acum. S.LARGA)'!L4</f>
        <v>2.429757</v>
      </c>
      <c r="M14" s="43">
        <f>'ANUAL (Acum. S.LARGA)'!M4</f>
        <v>0.79</v>
      </c>
      <c r="N14" s="43">
        <f>'ANUAL (Acum. S.LARGA)'!N4</f>
        <v>246.48112600000005</v>
      </c>
    </row>
    <row r="15" spans="1:14" ht="12.75">
      <c r="A15" s="13" t="s">
        <v>111</v>
      </c>
      <c r="B15" s="43">
        <f>'ANUAL (Acum. S.CORTA)'!B4</f>
        <v>4.690469</v>
      </c>
      <c r="C15" s="43">
        <f>'ANUAL (Acum. S.CORTA)'!C4</f>
        <v>7.369263</v>
      </c>
      <c r="D15" s="43">
        <f>'ANUAL (Acum. S.CORTA)'!D4</f>
        <v>12.87</v>
      </c>
      <c r="E15" s="43">
        <f>'ANUAL (Acum. S.CORTA)'!E4</f>
        <v>11.6</v>
      </c>
      <c r="F15" s="43">
        <f>'ANUAL (Acum. S.CORTA)'!F4</f>
        <v>10.878912</v>
      </c>
      <c r="G15" s="43">
        <f>'ANUAL (Acum. S.CORTA)'!G4</f>
        <v>12.141214</v>
      </c>
      <c r="H15" s="43">
        <f>'ANUAL (Acum. S.CORTA)'!H4</f>
        <v>9.919008</v>
      </c>
      <c r="I15" s="43">
        <f>'ANUAL (Acum. S.CORTA)'!I4</f>
        <v>13.25</v>
      </c>
      <c r="J15" s="43">
        <f>'ANUAL (Acum. S.CORTA)'!J4</f>
        <v>6.59934</v>
      </c>
      <c r="K15" s="43">
        <f>'ANUAL (Acum. S.CORTA)'!K4</f>
        <v>4.31</v>
      </c>
      <c r="L15" s="43">
        <f>'ANUAL (Acum. S.CORTA)'!L4</f>
        <v>3.77</v>
      </c>
      <c r="M15" s="43">
        <f>'ANUAL (Acum. S.CORTA)'!M4</f>
        <v>2.07</v>
      </c>
      <c r="N15" s="43">
        <f>'ANUAL (Acum. S.CORTA)'!N4</f>
        <v>246.48112600000005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75.17</v>
      </c>
      <c r="C18" s="43">
        <f>'ANUAL (Acum. S.LARGA)'!C5</f>
        <v>83.33</v>
      </c>
      <c r="D18" s="43">
        <f>'ANUAL (Acum. S.LARGA)'!D5</f>
        <v>154.57</v>
      </c>
      <c r="E18" s="43">
        <f>'ANUAL (Acum. S.LARGA)'!E5</f>
        <v>138.22382100000002</v>
      </c>
      <c r="F18" s="43">
        <f>'ANUAL (Acum. S.LARGA)'!F5</f>
        <v>158.69</v>
      </c>
      <c r="G18" s="43">
        <f>'ANUAL (Acum. S.LARGA)'!G5</f>
        <v>172.73</v>
      </c>
      <c r="H18" s="43">
        <f>'ANUAL (Acum. S.LARGA)'!H5</f>
        <v>121.39213799999999</v>
      </c>
      <c r="I18" s="43">
        <f>'ANUAL (Acum. S.LARGA)'!I5</f>
        <v>123.29</v>
      </c>
      <c r="J18" s="43">
        <f>'ANUAL (Acum. S.LARGA)'!J5</f>
        <v>74.65</v>
      </c>
      <c r="K18" s="43">
        <f>'ANUAL (Acum. S.LARGA)'!K5</f>
        <v>77.252274</v>
      </c>
      <c r="L18" s="43">
        <f>'ANUAL (Acum. S.LARGA)'!L5</f>
        <v>47.315268</v>
      </c>
      <c r="M18" s="43">
        <f>'ANUAL (Acum. S.LARGA)'!M5</f>
        <v>44.52</v>
      </c>
      <c r="N18" s="43">
        <f>'ANUAL (Acum. S.LARGA)'!N5</f>
        <v>835.5700489999999</v>
      </c>
    </row>
    <row r="19" spans="1:14" ht="12.75">
      <c r="A19" s="13" t="s">
        <v>111</v>
      </c>
      <c r="B19" s="43">
        <f>'ANUAL (Acum. S.CORTA)'!B5</f>
        <v>75.17</v>
      </c>
      <c r="C19" s="43">
        <f>'ANUAL (Acum. S.CORTA)'!C5</f>
        <v>76.97</v>
      </c>
      <c r="D19" s="43">
        <f>'ANUAL (Acum. S.CORTA)'!D5</f>
        <v>145.25</v>
      </c>
      <c r="E19" s="43">
        <f>'ANUAL (Acum. S.CORTA)'!E5</f>
        <v>138.22382100000002</v>
      </c>
      <c r="F19" s="43">
        <f>'ANUAL (Acum. S.CORTA)'!F5</f>
        <v>106.68</v>
      </c>
      <c r="G19" s="43">
        <f>'ANUAL (Acum. S.CORTA)'!G5</f>
        <v>172.73</v>
      </c>
      <c r="H19" s="43">
        <f>'ANUAL (Acum. S.CORTA)'!H5</f>
        <v>91.78917799999999</v>
      </c>
      <c r="I19" s="43">
        <f>'ANUAL (Acum. S.CORTA)'!I5</f>
        <v>82.64826400000001</v>
      </c>
      <c r="J19" s="43">
        <f>'ANUAL (Acum. S.CORTA)'!J5</f>
        <v>42.904289999999996</v>
      </c>
      <c r="K19" s="43">
        <f>'ANUAL (Acum. S.CORTA)'!K5</f>
        <v>22.592259</v>
      </c>
      <c r="L19" s="43">
        <f>'ANUAL (Acum. S.CORTA)'!L5</f>
        <v>17.518248</v>
      </c>
      <c r="M19" s="43">
        <f>'ANUAL (Acum. S.CORTA)'!M5</f>
        <v>12.921292000000001</v>
      </c>
      <c r="N19" s="43">
        <f>'ANUAL (Acum. S.CORTA)'!N5</f>
        <v>723.6724079999999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24.2</v>
      </c>
      <c r="C22" s="43">
        <f>'ANUAL (Acum. S.LARGA)'!C9</f>
        <v>34.17</v>
      </c>
      <c r="D22" s="43">
        <f>'ANUAL (Acum. S.LARGA)'!D9</f>
        <v>40.725</v>
      </c>
      <c r="E22" s="43">
        <f>'ANUAL (Acum. S.LARGA)'!E9</f>
        <v>40.052016</v>
      </c>
      <c r="F22" s="43">
        <f>'ANUAL (Acum. S.LARGA)'!F9</f>
        <v>39.3510645</v>
      </c>
      <c r="G22" s="43">
        <f>'ANUAL (Acum. S.LARGA)'!G9</f>
        <v>50.925</v>
      </c>
      <c r="H22" s="43">
        <f>'ANUAL (Acum. S.LARGA)'!H9</f>
        <v>49.620037499999995</v>
      </c>
      <c r="I22" s="43">
        <f>'ANUAL (Acum. S.LARGA)'!I9</f>
        <v>43.756528</v>
      </c>
      <c r="J22" s="43">
        <f>'ANUAL (Acum. S.LARGA)'!J9</f>
        <v>28.4135765</v>
      </c>
      <c r="K22" s="43">
        <f>'ANUAL (Acum. S.LARGA)'!K9</f>
        <v>16.945850999999998</v>
      </c>
      <c r="L22" s="43">
        <f>'ANUAL (Acum. S.LARGA)'!L9</f>
        <v>13.700688</v>
      </c>
      <c r="M22" s="43">
        <f>'ANUAL (Acum. S.LARGA)'!M9</f>
        <v>11.944403</v>
      </c>
      <c r="N22" s="43">
        <f>'ANUAL (Acum. S.LARGA)'!N9</f>
        <v>420.03141800000003</v>
      </c>
    </row>
    <row r="23" spans="1:14" ht="12.75">
      <c r="A23" s="13" t="s">
        <v>111</v>
      </c>
      <c r="B23" s="43">
        <f>'ANUAL (Acum. S.CORTA)'!B9</f>
        <v>11.744335</v>
      </c>
      <c r="C23" s="43">
        <f>'ANUAL (Acum. S.CORTA)'!C9</f>
        <v>30.798454999999997</v>
      </c>
      <c r="D23" s="43">
        <f>'ANUAL (Acum. S.CORTA)'!D9</f>
        <v>50.91</v>
      </c>
      <c r="E23" s="43">
        <f>'ANUAL (Acum. S.CORTA)'!E9</f>
        <v>41.336981</v>
      </c>
      <c r="F23" s="43">
        <f>'ANUAL (Acum. S.CORTA)'!F9</f>
        <v>34.073405</v>
      </c>
      <c r="G23" s="43">
        <f>'ANUAL (Acum. S.CORTA)'!G9</f>
        <v>50.0400035</v>
      </c>
      <c r="H23" s="43">
        <f>'ANUAL (Acum. S.CORTA)'!H9</f>
        <v>51.3276435</v>
      </c>
      <c r="I23" s="43">
        <f>'ANUAL (Acum. S.CORTA)'!I9</f>
        <v>39.869975</v>
      </c>
      <c r="J23" s="43">
        <f>'ANUAL (Acum. S.CORTA)'!J9</f>
        <v>17.375</v>
      </c>
      <c r="K23" s="43">
        <f>'ANUAL (Acum. S.CORTA)'!K9</f>
        <v>9.475000000000001</v>
      </c>
      <c r="L23" s="43">
        <f>'ANUAL (Acum. S.CORTA)'!L9</f>
        <v>7.17</v>
      </c>
      <c r="M23" s="43">
        <f>'ANUAL (Acum. S.CORTA)'!M9</f>
        <v>6.29906</v>
      </c>
      <c r="N23" s="43">
        <f>'ANUAL (Acum. S.CORTA)'!N9</f>
        <v>369.145751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14.468965376886851</v>
      </c>
      <c r="C26" s="43">
        <f>'ANUAL (Acum. S.LARGA)'!C12</f>
        <v>17.760737223144243</v>
      </c>
      <c r="D26" s="43">
        <f>'ANUAL (Acum. S.LARGA)'!D12</f>
        <v>29.936390144268618</v>
      </c>
      <c r="E26" s="43">
        <f>'ANUAL (Acum. S.LARGA)'!E12</f>
        <v>26.37453461245739</v>
      </c>
      <c r="F26" s="43">
        <f>'ANUAL (Acum. S.LARGA)'!F12</f>
        <v>29.752098673974483</v>
      </c>
      <c r="G26" s="43">
        <f>'ANUAL (Acum. S.LARGA)'!G12</f>
        <v>26.007697300941977</v>
      </c>
      <c r="H26" s="43">
        <f>'ANUAL (Acum. S.LARGA)'!H12</f>
        <v>24.64758345015606</v>
      </c>
      <c r="I26" s="43">
        <f>'ANUAL (Acum. S.LARGA)'!I12</f>
        <v>23.03059015108235</v>
      </c>
      <c r="J26" s="43">
        <f>'ANUAL (Acum. S.LARGA)'!J12</f>
        <v>12.962814575573647</v>
      </c>
      <c r="K26" s="43">
        <f>'ANUAL (Acum. S.LARGA)'!K12</f>
        <v>11.724479745543578</v>
      </c>
      <c r="L26" s="43">
        <f>'ANUAL (Acum. S.LARGA)'!L12</f>
        <v>10.363837277242757</v>
      </c>
      <c r="M26" s="43">
        <f>'ANUAL (Acum. S.LARGA)'!M12</f>
        <v>10.833301379069</v>
      </c>
      <c r="N26" s="43">
        <f>'ANUAL (Acum. S.LARGA)'!N12</f>
        <v>120.65108147091821</v>
      </c>
    </row>
    <row r="27" spans="1:14" ht="12.75">
      <c r="A27" s="13" t="s">
        <v>111</v>
      </c>
      <c r="B27" s="43">
        <f>'ANUAL (Acum. S.CORTA)'!B12</f>
        <v>16.725922429136762</v>
      </c>
      <c r="C27" s="43">
        <f>'ANUAL (Acum. S.CORTA)'!C12</f>
        <v>18.138130405558222</v>
      </c>
      <c r="D27" s="43">
        <f>'ANUAL (Acum. S.CORTA)'!D12</f>
        <v>38.736640806243464</v>
      </c>
      <c r="E27" s="43">
        <f>'ANUAL (Acum. S.CORTA)'!E12</f>
        <v>32.22315180167633</v>
      </c>
      <c r="F27" s="43">
        <f>'ANUAL (Acum. S.CORTA)'!F12</f>
        <v>26.206375966502225</v>
      </c>
      <c r="G27" s="43">
        <f>'ANUAL (Acum. S.CORTA)'!G12</f>
        <v>34.4488053712906</v>
      </c>
      <c r="H27" s="43">
        <f>'ANUAL (Acum. S.CORTA)'!H12</f>
        <v>25.358910672034675</v>
      </c>
      <c r="I27" s="43">
        <f>'ANUAL (Acum. S.CORTA)'!I12</f>
        <v>19.062077946372714</v>
      </c>
      <c r="J27" s="43">
        <f>'ANUAL (Acum. S.CORTA)'!J12</f>
        <v>11.065910713652595</v>
      </c>
      <c r="K27" s="43">
        <f>'ANUAL (Acum. S.CORTA)'!K12</f>
        <v>4.453368568317386</v>
      </c>
      <c r="L27" s="43">
        <f>'ANUAL (Acum. S.CORTA)'!L12</f>
        <v>3.527306103132891</v>
      </c>
      <c r="M27" s="43">
        <f>'ANUAL (Acum. S.CORTA)'!M12</f>
        <v>2.930136815139262</v>
      </c>
      <c r="N27" s="43">
        <f>'ANUAL (Acum. S.CORTA)'!N12</f>
        <v>127.8069778068437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</v>
      </c>
      <c r="C30" s="43">
        <f>'ANUAL (Acum. S.LARGA)'!C13</f>
        <v>0.48</v>
      </c>
      <c r="D30" s="43">
        <f>'ANUAL (Acum. S.LARGA)'!D13</f>
        <v>0.61</v>
      </c>
      <c r="E30" s="43">
        <f>'ANUAL (Acum. S.LARGA)'!E13</f>
        <v>0.52</v>
      </c>
      <c r="F30" s="43">
        <f>'ANUAL (Acum. S.LARGA)'!F13</f>
        <v>0.62</v>
      </c>
      <c r="G30" s="43">
        <f>'ANUAL (Acum. S.LARGA)'!G13</f>
        <v>0.45</v>
      </c>
      <c r="H30" s="43">
        <f>'ANUAL (Acum. S.LARGA)'!H13</f>
        <v>0.44</v>
      </c>
      <c r="I30" s="43">
        <f>'ANUAL (Acum. S.LARGA)'!I13</f>
        <v>0.48</v>
      </c>
      <c r="J30" s="43">
        <f>'ANUAL (Acum. S.LARGA)'!J13</f>
        <v>0.47</v>
      </c>
      <c r="K30" s="43">
        <f>'ANUAL (Acum. S.LARGA)'!K13</f>
        <v>0.61</v>
      </c>
      <c r="L30" s="43">
        <f>'ANUAL (Acum. S.LARGA)'!L13</f>
        <v>0.64</v>
      </c>
      <c r="M30" s="43">
        <f>'ANUAL (Acum. S.LARGA)'!M13</f>
        <v>0.68</v>
      </c>
      <c r="N30" s="43">
        <f>'ANUAL (Acum. S.LARGA)'!N13</f>
        <v>0.27</v>
      </c>
    </row>
    <row r="31" spans="1:14" ht="12.75">
      <c r="A31" s="13" t="s">
        <v>111</v>
      </c>
      <c r="B31" s="43">
        <f>'ANUAL (Acum. S.CORTA)'!B13</f>
        <v>0.93</v>
      </c>
      <c r="C31" s="43">
        <f>'ANUAL (Acum. S.CORTA)'!C13</f>
        <v>0.56</v>
      </c>
      <c r="D31" s="43">
        <f>'ANUAL (Acum. S.CORTA)'!D13</f>
        <v>0.69</v>
      </c>
      <c r="E31" s="43">
        <f>'ANUAL (Acum. S.CORTA)'!E13</f>
        <v>0.61</v>
      </c>
      <c r="F31" s="43">
        <f>'ANUAL (Acum. S.CORTA)'!F13</f>
        <v>0.65</v>
      </c>
      <c r="G31" s="43">
        <f>'ANUAL (Acum. S.CORTA)'!G13</f>
        <v>0.6</v>
      </c>
      <c r="H31" s="43">
        <f>'ANUAL (Acum. S.CORTA)'!H13</f>
        <v>0.47</v>
      </c>
      <c r="I31" s="43">
        <f>'ANUAL (Acum. S.CORTA)'!I13</f>
        <v>0.47</v>
      </c>
      <c r="J31" s="43">
        <f>'ANUAL (Acum. S.CORTA)'!J13</f>
        <v>0.54</v>
      </c>
      <c r="K31" s="43">
        <f>'ANUAL (Acum. S.CORTA)'!K13</f>
        <v>0.42</v>
      </c>
      <c r="L31" s="43">
        <f>'ANUAL (Acum. S.CORTA)'!L13</f>
        <v>0.44</v>
      </c>
      <c r="M31" s="43">
        <f>'ANUAL (Acum. S.CORTA)'!M13</f>
        <v>0.43</v>
      </c>
      <c r="N31" s="43">
        <f>'ANUAL (Acum. S.CORTA)'!N13</f>
        <v>0.32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1.1444728162598465</v>
      </c>
      <c r="C34" s="43">
        <f>'ANUAL (Acum. S.LARGA)'!C14</f>
        <v>0.5376711925180857</v>
      </c>
      <c r="D34" s="43">
        <f>'ANUAL (Acum. S.LARGA)'!D14</f>
        <v>1.8755980158945573</v>
      </c>
      <c r="E34" s="43">
        <f>'ANUAL (Acum. S.LARGA)'!E14</f>
        <v>1.4415514140958756</v>
      </c>
      <c r="F34" s="43">
        <f>'ANUAL (Acum. S.LARGA)'!F14</f>
        <v>1.8992105123376095</v>
      </c>
      <c r="G34" s="43">
        <f>'ANUAL (Acum. S.LARGA)'!G14</f>
        <v>1.7624722986335726</v>
      </c>
      <c r="H34" s="43">
        <f>'ANUAL (Acum. S.LARGA)'!H14</f>
        <v>0.6566366453032403</v>
      </c>
      <c r="I34" s="43">
        <f>'ANUAL (Acum. S.LARGA)'!I14</f>
        <v>1.2466625379128402</v>
      </c>
      <c r="J34" s="43">
        <f>'ANUAL (Acum. S.LARGA)'!J14</f>
        <v>1.0107212733468944</v>
      </c>
      <c r="K34" s="43">
        <f>'ANUAL (Acum. S.LARGA)'!K14</f>
        <v>2.014431150436557</v>
      </c>
      <c r="L34" s="43">
        <f>'ANUAL (Acum. S.LARGA)'!L14</f>
        <v>0.8402285439371434</v>
      </c>
      <c r="M34" s="43">
        <f>'ANUAL (Acum. S.LARGA)'!M14</f>
        <v>0.6809247832724173</v>
      </c>
      <c r="N34" s="43">
        <f>'ANUAL (Acum. S.LARGA)'!N14</f>
        <v>0.8437651349740017</v>
      </c>
    </row>
    <row r="35" spans="1:14" ht="12.75">
      <c r="A35" s="13" t="s">
        <v>111</v>
      </c>
      <c r="B35" s="43">
        <f>'ANUAL (Acum. S.CORTA)'!B14</f>
        <v>2.295797955331805</v>
      </c>
      <c r="C35" s="43">
        <f>'ANUAL (Acum. S.CORTA)'!C14</f>
        <v>0.6315305298074562</v>
      </c>
      <c r="D35" s="43">
        <f>'ANUAL (Acum. S.CORTA)'!D14</f>
        <v>0.8478372463698572</v>
      </c>
      <c r="E35" s="43">
        <f>'ANUAL (Acum. S.CORTA)'!E14</f>
        <v>1.3393646562362298</v>
      </c>
      <c r="F35" s="43">
        <f>'ANUAL (Acum. S.CORTA)'!F14</f>
        <v>1.2714270479513177</v>
      </c>
      <c r="G35" s="43">
        <f>'ANUAL (Acum. S.CORTA)'!G14</f>
        <v>1.6709490764444979</v>
      </c>
      <c r="H35" s="43">
        <f>'ANUAL (Acum. S.CORTA)'!H14</f>
        <v>0.014023092203822491</v>
      </c>
      <c r="I35" s="43">
        <f>'ANUAL (Acum. S.CORTA)'!I14</f>
        <v>0.4775757440076986</v>
      </c>
      <c r="J35" s="43">
        <f>'ANUAL (Acum. S.CORTA)'!J14</f>
        <v>0.7058273810461195</v>
      </c>
      <c r="K35" s="43">
        <f>'ANUAL (Acum. S.CORTA)'!K14</f>
        <v>0.8511409141681852</v>
      </c>
      <c r="L35" s="43">
        <f>'ANUAL (Acum. S.CORTA)'!L14</f>
        <v>1.1609774733607032</v>
      </c>
      <c r="M35" s="43">
        <f>'ANUAL (Acum. S.CORTA)'!M14</f>
        <v>0.36209721725121513</v>
      </c>
      <c r="N35" s="43">
        <f>'ANUAL (Acum. S.CORTA)'!N14</f>
        <v>0.994870050993426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0.5507976636585508</v>
      </c>
      <c r="C38" s="52">
        <f>'ANUAL (Acum. S.LARGA)'!N15</f>
        <v>0.18101501278339174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0.5342145295403427</v>
      </c>
      <c r="C39" s="52">
        <f>'ANUAL (Acum. S.CORTA)'!N15</f>
        <v>-0.44217949505344284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200647 - Embalse de Barrios de Luna.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1.019932</v>
      </c>
      <c r="C4" s="1">
        <f t="shared" si="0"/>
        <v>1.229316</v>
      </c>
      <c r="D4" s="1">
        <f t="shared" si="0"/>
        <v>2.52048</v>
      </c>
      <c r="E4" s="1">
        <f t="shared" si="0"/>
        <v>2.88956</v>
      </c>
      <c r="F4" s="1">
        <f>MIN(F18:F83)</f>
        <v>1.620032</v>
      </c>
      <c r="G4" s="1">
        <f t="shared" si="0"/>
        <v>2.72543</v>
      </c>
      <c r="H4" s="1">
        <f t="shared" si="0"/>
        <v>2.738912</v>
      </c>
      <c r="I4" s="1">
        <f t="shared" si="0"/>
        <v>2.982272</v>
      </c>
      <c r="J4" s="1">
        <f t="shared" si="0"/>
        <v>1.43424</v>
      </c>
      <c r="K4" s="1">
        <f t="shared" si="0"/>
        <v>1.099912</v>
      </c>
      <c r="L4" s="1">
        <f t="shared" si="0"/>
        <v>0.554769</v>
      </c>
      <c r="M4" s="1">
        <f t="shared" si="0"/>
        <v>0.200502</v>
      </c>
      <c r="N4" s="1">
        <f t="shared" si="0"/>
        <v>54.314423000000005</v>
      </c>
    </row>
    <row r="5" spans="1:14" ht="12.75">
      <c r="A5" s="13" t="s">
        <v>94</v>
      </c>
      <c r="B5" s="1">
        <f aca="true" t="shared" si="1" ref="B5:N5">MAX(B18:B83)</f>
        <v>14.853592</v>
      </c>
      <c r="C5" s="1">
        <f t="shared" si="1"/>
        <v>17.299308</v>
      </c>
      <c r="D5" s="1">
        <f t="shared" si="1"/>
        <v>34.64</v>
      </c>
      <c r="E5" s="1">
        <f t="shared" si="1"/>
        <v>34.524858</v>
      </c>
      <c r="F5" s="1">
        <f>MAX(F18:F83)</f>
        <v>33.674018</v>
      </c>
      <c r="G5" s="1">
        <f t="shared" si="1"/>
        <v>39.658808</v>
      </c>
      <c r="H5" s="1">
        <f t="shared" si="1"/>
        <v>29.89935</v>
      </c>
      <c r="I5" s="1">
        <f t="shared" si="1"/>
        <v>32.79514</v>
      </c>
      <c r="J5" s="1">
        <f t="shared" si="1"/>
        <v>17.729375</v>
      </c>
      <c r="K5" s="1">
        <f t="shared" si="1"/>
        <v>19.608588</v>
      </c>
      <c r="L5" s="1">
        <f t="shared" si="1"/>
        <v>12.094992</v>
      </c>
      <c r="M5" s="1">
        <f t="shared" si="1"/>
        <v>11.17452</v>
      </c>
      <c r="N5" s="1">
        <f t="shared" si="1"/>
        <v>204.504869</v>
      </c>
    </row>
    <row r="6" spans="1:14" ht="12.75">
      <c r="A6" s="13" t="s">
        <v>16</v>
      </c>
      <c r="B6" s="1">
        <f aca="true" t="shared" si="2" ref="B6:M6">AVERAGE(B18:B83)</f>
        <v>5.276786090909092</v>
      </c>
      <c r="C6" s="1">
        <f t="shared" si="2"/>
        <v>7.659132696969697</v>
      </c>
      <c r="D6" s="1">
        <f t="shared" si="2"/>
        <v>10.060982939393938</v>
      </c>
      <c r="E6" s="1">
        <f t="shared" si="2"/>
        <v>11.340307742424244</v>
      </c>
      <c r="F6" s="1">
        <f>AVERAGE(F18:F83)</f>
        <v>10.702251575757574</v>
      </c>
      <c r="G6" s="1">
        <f t="shared" si="2"/>
        <v>13.586166803030304</v>
      </c>
      <c r="H6" s="1">
        <f t="shared" si="2"/>
        <v>13.287111515151512</v>
      </c>
      <c r="I6" s="1">
        <f t="shared" si="2"/>
        <v>11.419715409090912</v>
      </c>
      <c r="J6" s="1">
        <f t="shared" si="2"/>
        <v>6.572420484848487</v>
      </c>
      <c r="K6" s="1">
        <f t="shared" si="2"/>
        <v>4.808458787878788</v>
      </c>
      <c r="L6" s="1">
        <f t="shared" si="2"/>
        <v>3.9655938030303033</v>
      </c>
      <c r="M6" s="1">
        <f t="shared" si="2"/>
        <v>3.6829532272727286</v>
      </c>
      <c r="N6" s="1">
        <f>SUM(B6:M6)</f>
        <v>102.3618810757576</v>
      </c>
    </row>
    <row r="7" spans="1:14" ht="12.75">
      <c r="A7" s="13" t="s">
        <v>17</v>
      </c>
      <c r="B7" s="1">
        <f aca="true" t="shared" si="3" ref="B7:M7">PERCENTILE(B18:B83,0.1)</f>
        <v>1.855169</v>
      </c>
      <c r="C7" s="1">
        <f t="shared" si="3"/>
        <v>3.3246045</v>
      </c>
      <c r="D7" s="1">
        <f t="shared" si="3"/>
        <v>4.5459575</v>
      </c>
      <c r="E7" s="1">
        <f t="shared" si="3"/>
        <v>6.100686</v>
      </c>
      <c r="F7" s="1">
        <f>PERCENTILE(F18:F83,0.1)</f>
        <v>4.519175000000001</v>
      </c>
      <c r="G7" s="1">
        <f t="shared" si="3"/>
        <v>7.950749</v>
      </c>
      <c r="H7" s="1">
        <f t="shared" si="3"/>
        <v>6.610882</v>
      </c>
      <c r="I7" s="1">
        <f t="shared" si="3"/>
        <v>5.6358955</v>
      </c>
      <c r="J7" s="1">
        <f t="shared" si="3"/>
        <v>2.8223909999999997</v>
      </c>
      <c r="K7" s="1">
        <f t="shared" si="3"/>
        <v>1.7811305</v>
      </c>
      <c r="L7" s="1">
        <f t="shared" si="3"/>
        <v>1.3266944999999999</v>
      </c>
      <c r="M7" s="1">
        <f t="shared" si="3"/>
        <v>1.0001185000000001</v>
      </c>
      <c r="N7" s="1">
        <f>PERCENTILE(N18:N83,0.1)</f>
        <v>68.530201</v>
      </c>
    </row>
    <row r="8" spans="1:14" ht="12.75">
      <c r="A8" s="13" t="s">
        <v>18</v>
      </c>
      <c r="B8" s="1">
        <f aca="true" t="shared" si="4" ref="B8:M8">PERCENTILE(B18:B83,0.25)</f>
        <v>2.86486</v>
      </c>
      <c r="C8" s="1">
        <f t="shared" si="4"/>
        <v>5.068301</v>
      </c>
      <c r="D8" s="1">
        <f t="shared" si="4"/>
        <v>6.626993000000001</v>
      </c>
      <c r="E8" s="1">
        <f t="shared" si="4"/>
        <v>7.61342625</v>
      </c>
      <c r="F8" s="1">
        <f>PERCENTILE(F18:F83,0.25)</f>
        <v>6.7013025</v>
      </c>
      <c r="G8" s="1">
        <f t="shared" si="4"/>
        <v>9.839580000000002</v>
      </c>
      <c r="H8" s="1">
        <f t="shared" si="4"/>
        <v>8.281078749999999</v>
      </c>
      <c r="I8" s="1">
        <f t="shared" si="4"/>
        <v>7.2783074999999995</v>
      </c>
      <c r="J8" s="1">
        <f t="shared" si="4"/>
        <v>4.1266995</v>
      </c>
      <c r="K8" s="1">
        <f t="shared" si="4"/>
        <v>2.580795</v>
      </c>
      <c r="L8" s="1">
        <f t="shared" si="4"/>
        <v>1.9196525</v>
      </c>
      <c r="M8" s="1">
        <f t="shared" si="4"/>
        <v>1.6317465</v>
      </c>
      <c r="N8" s="1">
        <f>PERCENTILE(N18:N83,0.25)</f>
        <v>85.19871725</v>
      </c>
    </row>
    <row r="9" spans="1:14" ht="12.75">
      <c r="A9" s="13" t="s">
        <v>19</v>
      </c>
      <c r="B9" s="1">
        <f aca="true" t="shared" si="5" ref="B9:M9">PERCENTILE(B18:B83,0.5)</f>
        <v>4.994603</v>
      </c>
      <c r="C9" s="1">
        <f t="shared" si="5"/>
        <v>7.100136</v>
      </c>
      <c r="D9" s="1">
        <f t="shared" si="5"/>
        <v>7.981949</v>
      </c>
      <c r="E9" s="1">
        <f t="shared" si="5"/>
        <v>9.210328</v>
      </c>
      <c r="F9" s="1">
        <f>PERCENTILE(F18:F83,0.5)</f>
        <v>8.5212465</v>
      </c>
      <c r="G9" s="1">
        <f t="shared" si="5"/>
        <v>12.216961999999999</v>
      </c>
      <c r="H9" s="1">
        <f t="shared" si="5"/>
        <v>12.409527</v>
      </c>
      <c r="I9" s="1">
        <f t="shared" si="5"/>
        <v>10.546151</v>
      </c>
      <c r="J9" s="1">
        <f t="shared" si="5"/>
        <v>6.536751000000001</v>
      </c>
      <c r="K9" s="1">
        <f t="shared" si="5"/>
        <v>4.361789</v>
      </c>
      <c r="L9" s="1">
        <f t="shared" si="5"/>
        <v>3.113884</v>
      </c>
      <c r="M9" s="1">
        <f t="shared" si="5"/>
        <v>2.693936</v>
      </c>
      <c r="N9" s="1">
        <f>PERCENTILE(N18:N83,0.5)</f>
        <v>96.70356049999998</v>
      </c>
    </row>
    <row r="10" spans="1:14" ht="12.75">
      <c r="A10" s="13" t="s">
        <v>20</v>
      </c>
      <c r="B10" s="1">
        <f aca="true" t="shared" si="6" ref="B10:M10">PERCENTILE(B18:B83,0.75)</f>
        <v>6.7423905</v>
      </c>
      <c r="C10" s="1">
        <f t="shared" si="6"/>
        <v>9.77210325</v>
      </c>
      <c r="D10" s="1">
        <f t="shared" si="6"/>
        <v>10.28559675</v>
      </c>
      <c r="E10" s="1">
        <f t="shared" si="6"/>
        <v>13.31594275</v>
      </c>
      <c r="F10" s="1">
        <f>PERCENTILE(F18:F83,0.75)</f>
        <v>12.848361</v>
      </c>
      <c r="G10" s="1">
        <f t="shared" si="6"/>
        <v>15.949221000000001</v>
      </c>
      <c r="H10" s="1">
        <f t="shared" si="6"/>
        <v>17.260977</v>
      </c>
      <c r="I10" s="1">
        <f t="shared" si="6"/>
        <v>14.337363</v>
      </c>
      <c r="J10" s="1">
        <f t="shared" si="6"/>
        <v>8.337305</v>
      </c>
      <c r="K10" s="1">
        <f t="shared" si="6"/>
        <v>6.68144725</v>
      </c>
      <c r="L10" s="1">
        <f t="shared" si="6"/>
        <v>6.10862875</v>
      </c>
      <c r="M10" s="1">
        <f t="shared" si="6"/>
        <v>6.33639</v>
      </c>
      <c r="N10" s="1">
        <f>PERCENTILE(N18:N83,0.75)</f>
        <v>121.80159824999998</v>
      </c>
    </row>
    <row r="11" spans="1:14" ht="12.75">
      <c r="A11" s="13" t="s">
        <v>21</v>
      </c>
      <c r="B11" s="1">
        <f aca="true" t="shared" si="7" ref="B11:M11">PERCENTILE(B18:B83,0.9)</f>
        <v>8.449297000000001</v>
      </c>
      <c r="C11" s="1">
        <f t="shared" si="7"/>
        <v>12.136396999999999</v>
      </c>
      <c r="D11" s="1">
        <f t="shared" si="7"/>
        <v>18.089951</v>
      </c>
      <c r="E11" s="1">
        <f t="shared" si="7"/>
        <v>20.171567</v>
      </c>
      <c r="F11" s="1">
        <f>PERCENTILE(F18:F83,0.9)</f>
        <v>19.9420465</v>
      </c>
      <c r="G11" s="1">
        <f t="shared" si="7"/>
        <v>21.5969855</v>
      </c>
      <c r="H11" s="1">
        <f t="shared" si="7"/>
        <v>20.9884415</v>
      </c>
      <c r="I11" s="1">
        <f t="shared" si="7"/>
        <v>17.814554</v>
      </c>
      <c r="J11" s="1">
        <f t="shared" si="7"/>
        <v>9.0963715</v>
      </c>
      <c r="K11" s="1">
        <f t="shared" si="7"/>
        <v>7.379077499999999</v>
      </c>
      <c r="L11" s="1">
        <f t="shared" si="7"/>
        <v>7.0666085</v>
      </c>
      <c r="M11" s="1">
        <f t="shared" si="7"/>
        <v>6.9408705</v>
      </c>
      <c r="N11" s="1">
        <f>PERCENTILE(N18:N83,0.9)</f>
        <v>134.049418</v>
      </c>
    </row>
    <row r="12" spans="1:14" ht="12.75">
      <c r="A12" s="13" t="s">
        <v>25</v>
      </c>
      <c r="B12" s="1">
        <f aca="true" t="shared" si="8" ref="B12:M12">STDEV(B18:B83)</f>
        <v>3.216466074135229</v>
      </c>
      <c r="C12" s="1">
        <f t="shared" si="8"/>
        <v>3.6216831754515035</v>
      </c>
      <c r="D12" s="1">
        <f t="shared" si="8"/>
        <v>6.746448828637154</v>
      </c>
      <c r="E12" s="1">
        <f t="shared" si="8"/>
        <v>6.194917122317198</v>
      </c>
      <c r="F12" s="1">
        <f>STDEV(F18:F83)</f>
        <v>6.618092874984904</v>
      </c>
      <c r="G12" s="1">
        <f t="shared" si="8"/>
        <v>6.083070380517594</v>
      </c>
      <c r="H12" s="1">
        <f t="shared" si="8"/>
        <v>6.151974875181238</v>
      </c>
      <c r="I12" s="1">
        <f t="shared" si="8"/>
        <v>5.742678384400116</v>
      </c>
      <c r="J12" s="1">
        <f t="shared" si="8"/>
        <v>3.061430466210471</v>
      </c>
      <c r="K12" s="1">
        <f t="shared" si="8"/>
        <v>2.970437801410148</v>
      </c>
      <c r="L12" s="1">
        <f t="shared" si="8"/>
        <v>2.535497507835816</v>
      </c>
      <c r="M12" s="1">
        <f t="shared" si="8"/>
        <v>2.654356900468214</v>
      </c>
      <c r="N12" s="1">
        <f>STDEV(N18:N83)</f>
        <v>29.145310346429824</v>
      </c>
    </row>
    <row r="13" spans="1:14" ht="12.75">
      <c r="A13" s="13" t="s">
        <v>127</v>
      </c>
      <c r="B13" s="1">
        <f>ROUND(B12/B6,2)</f>
        <v>0.61</v>
      </c>
      <c r="C13" s="1">
        <f aca="true" t="shared" si="9" ref="C13:N13">ROUND(C12/C6,2)</f>
        <v>0.47</v>
      </c>
      <c r="D13" s="1">
        <f t="shared" si="9"/>
        <v>0.67</v>
      </c>
      <c r="E13" s="1">
        <f t="shared" si="9"/>
        <v>0.55</v>
      </c>
      <c r="F13" s="1">
        <f t="shared" si="9"/>
        <v>0.62</v>
      </c>
      <c r="G13" s="1">
        <f t="shared" si="9"/>
        <v>0.45</v>
      </c>
      <c r="H13" s="1">
        <f t="shared" si="9"/>
        <v>0.46</v>
      </c>
      <c r="I13" s="1">
        <f t="shared" si="9"/>
        <v>0.5</v>
      </c>
      <c r="J13" s="1">
        <f t="shared" si="9"/>
        <v>0.47</v>
      </c>
      <c r="K13" s="1">
        <f t="shared" si="9"/>
        <v>0.62</v>
      </c>
      <c r="L13" s="1">
        <f t="shared" si="9"/>
        <v>0.64</v>
      </c>
      <c r="M13" s="1">
        <f t="shared" si="9"/>
        <v>0.72</v>
      </c>
      <c r="N13" s="1">
        <f t="shared" si="9"/>
        <v>0.28</v>
      </c>
    </row>
    <row r="14" spans="1:14" ht="12.75">
      <c r="A14" s="13" t="s">
        <v>126</v>
      </c>
      <c r="B14" s="53">
        <f aca="true" t="shared" si="10" ref="B14:N14">66*P84/(65*64*B12^3)</f>
        <v>1.1792429450787916</v>
      </c>
      <c r="C14" s="53">
        <f t="shared" si="10"/>
        <v>0.6320243803793195</v>
      </c>
      <c r="D14" s="53">
        <f t="shared" si="10"/>
        <v>2.1953763790308525</v>
      </c>
      <c r="E14" s="53">
        <f t="shared" si="10"/>
        <v>1.6492515345081697</v>
      </c>
      <c r="F14" s="53">
        <f t="shared" si="10"/>
        <v>1.542159197443349</v>
      </c>
      <c r="G14" s="53">
        <f t="shared" si="10"/>
        <v>1.4933919467180548</v>
      </c>
      <c r="H14" s="53">
        <f t="shared" si="10"/>
        <v>0.7884580062978361</v>
      </c>
      <c r="I14" s="53">
        <f t="shared" si="10"/>
        <v>1.327199954371487</v>
      </c>
      <c r="J14" s="53">
        <f t="shared" si="10"/>
        <v>0.9101090015025607</v>
      </c>
      <c r="K14" s="53">
        <f t="shared" si="10"/>
        <v>2.066864887188173</v>
      </c>
      <c r="L14" s="53">
        <f t="shared" si="10"/>
        <v>0.9166650954227524</v>
      </c>
      <c r="M14" s="53">
        <f t="shared" si="10"/>
        <v>0.8091699457063137</v>
      </c>
      <c r="N14" s="53">
        <f t="shared" si="10"/>
        <v>0.9646460870406608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0.1656931086640687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8.218641</v>
      </c>
      <c r="C18" s="1">
        <f>'DATOS MENSUALES'!E7</f>
        <v>7.144632</v>
      </c>
      <c r="D18" s="1">
        <f>'DATOS MENSUALES'!E8</f>
        <v>7.572144</v>
      </c>
      <c r="E18" s="1">
        <f>'DATOS MENSUALES'!E9</f>
        <v>8.60228</v>
      </c>
      <c r="F18" s="1">
        <f>'DATOS MENSUALES'!E10</f>
        <v>8.358525</v>
      </c>
      <c r="G18" s="1">
        <f>'DATOS MENSUALES'!E11</f>
        <v>12.274696</v>
      </c>
      <c r="H18" s="1">
        <f>'DATOS MENSUALES'!E12</f>
        <v>7.5008</v>
      </c>
      <c r="I18" s="1">
        <f>'DATOS MENSUALES'!E13</f>
        <v>14.746752</v>
      </c>
      <c r="J18" s="1">
        <f>'DATOS MENSUALES'!E14</f>
        <v>11.341178</v>
      </c>
      <c r="K18" s="1">
        <f>'DATOS MENSUALES'!E15</f>
        <v>7.20072</v>
      </c>
      <c r="L18" s="1">
        <f>'DATOS MENSUALES'!E16</f>
        <v>7.132102</v>
      </c>
      <c r="M18" s="1">
        <f>'DATOS MENSUALES'!E17</f>
        <v>7.359066</v>
      </c>
      <c r="N18" s="1">
        <f aca="true" t="shared" si="11" ref="N18:N49">SUM(B18:M18)</f>
        <v>107.451536</v>
      </c>
      <c r="O18" s="1"/>
      <c r="P18" s="60">
        <f aca="true" t="shared" si="12" ref="P18:P49">(B18-B$6)^3</f>
        <v>25.460313629902497</v>
      </c>
      <c r="Q18" s="60">
        <f aca="true" t="shared" si="13" ref="Q18:Q49">(C18-C$6)^3</f>
        <v>-0.13619397711081802</v>
      </c>
      <c r="R18" s="60">
        <f aca="true" t="shared" si="14" ref="R18:AB33">(D18-D$6)^3</f>
        <v>-15.416662992865016</v>
      </c>
      <c r="S18" s="60">
        <f t="shared" si="14"/>
        <v>-20.526435203556616</v>
      </c>
      <c r="T18" s="60">
        <f t="shared" si="14"/>
        <v>-12.874217255722307</v>
      </c>
      <c r="U18" s="60">
        <f t="shared" si="14"/>
        <v>-2.2556716400405503</v>
      </c>
      <c r="V18" s="60">
        <f t="shared" si="14"/>
        <v>-193.7338158625596</v>
      </c>
      <c r="W18" s="60">
        <f t="shared" si="14"/>
        <v>36.82754186288779</v>
      </c>
      <c r="X18" s="60">
        <f t="shared" si="14"/>
        <v>108.4465446888831</v>
      </c>
      <c r="Y18" s="60">
        <f t="shared" si="14"/>
        <v>13.690704481619923</v>
      </c>
      <c r="Z18" s="60">
        <f t="shared" si="14"/>
        <v>31.749862571478587</v>
      </c>
      <c r="AA18" s="60">
        <f t="shared" si="14"/>
        <v>49.67827160172334</v>
      </c>
      <c r="AB18" s="60">
        <f t="shared" si="14"/>
        <v>131.8454100465633</v>
      </c>
    </row>
    <row r="19" spans="1:28" ht="12.75">
      <c r="A19" s="12" t="s">
        <v>29</v>
      </c>
      <c r="B19" s="1">
        <f>'DATOS MENSUALES'!E18</f>
        <v>8.197926</v>
      </c>
      <c r="C19" s="1">
        <f>'DATOS MENSUALES'!E19</f>
        <v>9.732177</v>
      </c>
      <c r="D19" s="1">
        <f>'DATOS MENSUALES'!E20</f>
        <v>6.81075</v>
      </c>
      <c r="E19" s="1">
        <f>'DATOS MENSUALES'!E21</f>
        <v>6.858432</v>
      </c>
      <c r="F19" s="1">
        <f>'DATOS MENSUALES'!E22</f>
        <v>6.748527</v>
      </c>
      <c r="G19" s="1">
        <f>'DATOS MENSUALES'!E23</f>
        <v>15.978203</v>
      </c>
      <c r="H19" s="1">
        <f>'DATOS MENSUALES'!E24</f>
        <v>9.776719</v>
      </c>
      <c r="I19" s="1">
        <f>'DATOS MENSUALES'!E25</f>
        <v>10.355994</v>
      </c>
      <c r="J19" s="1">
        <f>'DATOS MENSUALES'!E26</f>
        <v>6.560022</v>
      </c>
      <c r="K19" s="1">
        <f>'DATOS MENSUALES'!E27</f>
        <v>6.807942</v>
      </c>
      <c r="L19" s="1">
        <f>'DATOS MENSUALES'!E28</f>
        <v>6.546365</v>
      </c>
      <c r="M19" s="1">
        <f>'DATOS MENSUALES'!E29</f>
        <v>4.610168</v>
      </c>
      <c r="N19" s="1">
        <f t="shared" si="11"/>
        <v>98.98322499999999</v>
      </c>
      <c r="O19" s="10"/>
      <c r="P19" s="60">
        <f t="shared" si="12"/>
        <v>24.926257346779717</v>
      </c>
      <c r="Q19" s="60">
        <f t="shared" si="13"/>
        <v>8.908934183297214</v>
      </c>
      <c r="R19" s="60">
        <f t="shared" si="14"/>
        <v>-34.33550679610048</v>
      </c>
      <c r="S19" s="60">
        <f t="shared" si="14"/>
        <v>-90.02837999627988</v>
      </c>
      <c r="T19" s="60">
        <f t="shared" si="14"/>
        <v>-61.804377520146865</v>
      </c>
      <c r="U19" s="60">
        <f t="shared" si="14"/>
        <v>13.686841618097457</v>
      </c>
      <c r="V19" s="60">
        <f t="shared" si="14"/>
        <v>-43.25806010015246</v>
      </c>
      <c r="W19" s="60">
        <f t="shared" si="14"/>
        <v>-1.2036042167572911</v>
      </c>
      <c r="X19" s="60">
        <f t="shared" si="14"/>
        <v>-1.9059251763059728E-06</v>
      </c>
      <c r="Y19" s="60">
        <f t="shared" si="14"/>
        <v>7.9938001477347935</v>
      </c>
      <c r="Z19" s="60">
        <f t="shared" si="14"/>
        <v>17.18891679031042</v>
      </c>
      <c r="AA19" s="60">
        <f t="shared" si="14"/>
        <v>0.7971517925888558</v>
      </c>
      <c r="AB19" s="60">
        <f t="shared" si="14"/>
        <v>-38.56842972741043</v>
      </c>
    </row>
    <row r="20" spans="1:28" ht="12.75">
      <c r="A20" s="12" t="s">
        <v>30</v>
      </c>
      <c r="B20" s="1">
        <f>'DATOS MENSUALES'!E30</f>
        <v>7.44732</v>
      </c>
      <c r="C20" s="1">
        <f>'DATOS MENSUALES'!E31</f>
        <v>8.189046</v>
      </c>
      <c r="D20" s="1">
        <f>'DATOS MENSUALES'!E32</f>
        <v>9.934353</v>
      </c>
      <c r="E20" s="1">
        <f>'DATOS MENSUALES'!E33</f>
        <v>15.938846</v>
      </c>
      <c r="F20" s="1">
        <f>'DATOS MENSUALES'!E34</f>
        <v>8.681553</v>
      </c>
      <c r="G20" s="1">
        <f>'DATOS MENSUALES'!E35</f>
        <v>10.214825</v>
      </c>
      <c r="H20" s="1">
        <f>'DATOS MENSUALES'!E36</f>
        <v>9.397938</v>
      </c>
      <c r="I20" s="1">
        <f>'DATOS MENSUALES'!E37</f>
        <v>8.226023</v>
      </c>
      <c r="J20" s="1">
        <f>'DATOS MENSUALES'!E38</f>
        <v>6.83975</v>
      </c>
      <c r="K20" s="1">
        <f>'DATOS MENSUALES'!E39</f>
        <v>6.75312</v>
      </c>
      <c r="L20" s="1">
        <f>'DATOS MENSUALES'!E40</f>
        <v>6.456456</v>
      </c>
      <c r="M20" s="1">
        <f>'DATOS MENSUALES'!E41</f>
        <v>6.71624</v>
      </c>
      <c r="N20" s="1">
        <f t="shared" si="11"/>
        <v>104.79546999999998</v>
      </c>
      <c r="O20" s="10"/>
      <c r="P20" s="60">
        <f t="shared" si="12"/>
        <v>10.22585722944028</v>
      </c>
      <c r="Q20" s="60">
        <f t="shared" si="13"/>
        <v>0.1488039524140041</v>
      </c>
      <c r="R20" s="60">
        <f t="shared" si="14"/>
        <v>-0.002030529002765259</v>
      </c>
      <c r="S20" s="60">
        <f t="shared" si="14"/>
        <v>97.24323807412031</v>
      </c>
      <c r="T20" s="60">
        <f t="shared" si="14"/>
        <v>-8.25096236323355</v>
      </c>
      <c r="U20" s="60">
        <f t="shared" si="14"/>
        <v>-38.31848737332204</v>
      </c>
      <c r="V20" s="60">
        <f t="shared" si="14"/>
        <v>-58.82635761681902</v>
      </c>
      <c r="W20" s="60">
        <f t="shared" si="14"/>
        <v>-32.57461249907043</v>
      </c>
      <c r="X20" s="60">
        <f t="shared" si="14"/>
        <v>0.01910472242545589</v>
      </c>
      <c r="Y20" s="60">
        <f t="shared" si="14"/>
        <v>7.354139365640778</v>
      </c>
      <c r="Z20" s="60">
        <f t="shared" si="14"/>
        <v>15.454291676011998</v>
      </c>
      <c r="AA20" s="60">
        <f t="shared" si="14"/>
        <v>27.908751828835406</v>
      </c>
      <c r="AB20" s="60">
        <f t="shared" si="14"/>
        <v>14.412577660453211</v>
      </c>
    </row>
    <row r="21" spans="1:28" ht="12.75">
      <c r="A21" s="12" t="s">
        <v>31</v>
      </c>
      <c r="B21" s="1">
        <f>'DATOS MENSUALES'!E42</f>
        <v>13.740494</v>
      </c>
      <c r="C21" s="1">
        <f>'DATOS MENSUALES'!E43</f>
        <v>7.73269</v>
      </c>
      <c r="D21" s="1">
        <f>'DATOS MENSUALES'!E44</f>
        <v>8.404256</v>
      </c>
      <c r="E21" s="1">
        <f>'DATOS MENSUALES'!E45</f>
        <v>7.856415</v>
      </c>
      <c r="F21" s="1">
        <f>'DATOS MENSUALES'!E46</f>
        <v>6.222612</v>
      </c>
      <c r="G21" s="1">
        <f>'DATOS MENSUALES'!E47</f>
        <v>7.647514</v>
      </c>
      <c r="H21" s="1">
        <f>'DATOS MENSUALES'!E48</f>
        <v>10.87436</v>
      </c>
      <c r="I21" s="1">
        <f>'DATOS MENSUALES'!E49</f>
        <v>6.322576</v>
      </c>
      <c r="J21" s="1">
        <f>'DATOS MENSUALES'!E50</f>
        <v>6.51348</v>
      </c>
      <c r="K21" s="1">
        <f>'DATOS MENSUALES'!E51</f>
        <v>6.470448</v>
      </c>
      <c r="L21" s="1">
        <f>'DATOS MENSUALES'!E52</f>
        <v>6.669294</v>
      </c>
      <c r="M21" s="1">
        <f>'DATOS MENSUALES'!E53</f>
        <v>6.502294</v>
      </c>
      <c r="N21" s="1">
        <f t="shared" si="11"/>
        <v>94.956433</v>
      </c>
      <c r="O21" s="10"/>
      <c r="P21" s="60">
        <f t="shared" si="12"/>
        <v>606.2922279490606</v>
      </c>
      <c r="Q21" s="60">
        <f t="shared" si="13"/>
        <v>0.0003979947951165489</v>
      </c>
      <c r="R21" s="60">
        <f t="shared" si="14"/>
        <v>-4.547291577887889</v>
      </c>
      <c r="S21" s="60">
        <f t="shared" si="14"/>
        <v>-42.285778264503136</v>
      </c>
      <c r="T21" s="60">
        <f t="shared" si="14"/>
        <v>-89.89369216973932</v>
      </c>
      <c r="U21" s="60">
        <f t="shared" si="14"/>
        <v>-209.44201446278</v>
      </c>
      <c r="V21" s="60">
        <f t="shared" si="14"/>
        <v>-14.045518983427367</v>
      </c>
      <c r="W21" s="60">
        <f t="shared" si="14"/>
        <v>-132.42791326755508</v>
      </c>
      <c r="X21" s="60">
        <f t="shared" si="14"/>
        <v>-0.00020475811000536526</v>
      </c>
      <c r="Y21" s="60">
        <f t="shared" si="14"/>
        <v>4.5907601323198985</v>
      </c>
      <c r="Z21" s="60">
        <f t="shared" si="14"/>
        <v>19.764034259195032</v>
      </c>
      <c r="AA21" s="60">
        <f t="shared" si="14"/>
        <v>22.410044359374425</v>
      </c>
      <c r="AB21" s="60">
        <f t="shared" si="14"/>
        <v>-406.1196689771182</v>
      </c>
    </row>
    <row r="22" spans="1:28" ht="12.75">
      <c r="A22" s="12" t="s">
        <v>32</v>
      </c>
      <c r="B22" s="1">
        <f>'DATOS MENSUALES'!E54</f>
        <v>6.390308</v>
      </c>
      <c r="C22" s="1">
        <f>'DATOS MENSUALES'!E55</f>
        <v>7.375848</v>
      </c>
      <c r="D22" s="1">
        <f>'DATOS MENSUALES'!E56</f>
        <v>7.256952</v>
      </c>
      <c r="E22" s="1">
        <f>'DATOS MENSUALES'!E57</f>
        <v>7.68565</v>
      </c>
      <c r="F22" s="1">
        <f>'DATOS MENSUALES'!E58</f>
        <v>6.65546</v>
      </c>
      <c r="G22" s="1">
        <f>'DATOS MENSUALES'!E59</f>
        <v>8.706252</v>
      </c>
      <c r="H22" s="1">
        <f>'DATOS MENSUALES'!E60</f>
        <v>8.05806</v>
      </c>
      <c r="I22" s="1">
        <f>'DATOS MENSUALES'!E61</f>
        <v>5.556846</v>
      </c>
      <c r="J22" s="1">
        <f>'DATOS MENSUALES'!E62</f>
        <v>6.507648</v>
      </c>
      <c r="K22" s="1">
        <f>'DATOS MENSUALES'!E63</f>
        <v>6.435968</v>
      </c>
      <c r="L22" s="1">
        <f>'DATOS MENSUALES'!E64</f>
        <v>5.36075</v>
      </c>
      <c r="M22" s="1">
        <f>'DATOS MENSUALES'!E65</f>
        <v>6.212712</v>
      </c>
      <c r="N22" s="1">
        <f t="shared" si="11"/>
        <v>82.20245399999999</v>
      </c>
      <c r="O22" s="10"/>
      <c r="P22" s="60">
        <f t="shared" si="12"/>
        <v>1.380690381057269</v>
      </c>
      <c r="Q22" s="60">
        <f t="shared" si="13"/>
        <v>-0.022733659123350885</v>
      </c>
      <c r="R22" s="60">
        <f t="shared" si="14"/>
        <v>-22.046944247210163</v>
      </c>
      <c r="S22" s="60">
        <f t="shared" si="14"/>
        <v>-48.813520976869846</v>
      </c>
      <c r="T22" s="60">
        <f t="shared" si="14"/>
        <v>-66.27237150299469</v>
      </c>
      <c r="U22" s="60">
        <f t="shared" si="14"/>
        <v>-116.20818536211884</v>
      </c>
      <c r="V22" s="60">
        <f t="shared" si="14"/>
        <v>-142.977849680603</v>
      </c>
      <c r="W22" s="60">
        <f t="shared" si="14"/>
        <v>-201.52580384996014</v>
      </c>
      <c r="X22" s="60">
        <f t="shared" si="14"/>
        <v>-0.00027175132749078827</v>
      </c>
      <c r="Y22" s="60">
        <f t="shared" si="14"/>
        <v>4.310923999280254</v>
      </c>
      <c r="Z22" s="60">
        <f t="shared" si="14"/>
        <v>2.715616866731185</v>
      </c>
      <c r="AA22" s="60">
        <f t="shared" si="14"/>
        <v>16.189645226702567</v>
      </c>
      <c r="AB22" s="60">
        <f t="shared" si="14"/>
        <v>-8192.84156261499</v>
      </c>
    </row>
    <row r="23" spans="1:28" ht="12.75">
      <c r="A23" s="12" t="s">
        <v>34</v>
      </c>
      <c r="B23" s="11">
        <f>'DATOS MENSUALES'!E66</f>
        <v>5.2632</v>
      </c>
      <c r="C23" s="1">
        <f>'DATOS MENSUALES'!E67</f>
        <v>7.166325</v>
      </c>
      <c r="D23" s="1">
        <f>'DATOS MENSUALES'!E68</f>
        <v>9.086404</v>
      </c>
      <c r="E23" s="1">
        <f>'DATOS MENSUALES'!E69</f>
        <v>7.656285</v>
      </c>
      <c r="F23" s="1">
        <f>'DATOS MENSUALES'!E70</f>
        <v>6.372975</v>
      </c>
      <c r="G23" s="1">
        <f>'DATOS MENSUALES'!E71</f>
        <v>9.719748</v>
      </c>
      <c r="H23" s="1">
        <f>'DATOS MENSUALES'!E72</f>
        <v>11.067264</v>
      </c>
      <c r="I23" s="1">
        <f>'DATOS MENSUALES'!E73</f>
        <v>13.09176</v>
      </c>
      <c r="J23" s="1">
        <f>'DATOS MENSUALES'!E74</f>
        <v>8.383245</v>
      </c>
      <c r="K23" s="1">
        <f>'DATOS MENSUALES'!E75</f>
        <v>6.803856</v>
      </c>
      <c r="L23" s="1">
        <f>'DATOS MENSUALES'!E76</f>
        <v>6.506512</v>
      </c>
      <c r="M23" s="1">
        <f>'DATOS MENSUALES'!E77</f>
        <v>6.908632</v>
      </c>
      <c r="N23" s="1">
        <f t="shared" si="11"/>
        <v>98.026206</v>
      </c>
      <c r="O23" s="10"/>
      <c r="P23" s="60">
        <f t="shared" si="12"/>
        <v>-2.5077460142286697E-06</v>
      </c>
      <c r="Q23" s="60">
        <f t="shared" si="13"/>
        <v>-0.11968299450934589</v>
      </c>
      <c r="R23" s="60">
        <f t="shared" si="14"/>
        <v>-0.9256590812886354</v>
      </c>
      <c r="S23" s="60">
        <f t="shared" si="14"/>
        <v>-49.99964348043711</v>
      </c>
      <c r="T23" s="60">
        <f t="shared" si="14"/>
        <v>-81.14205357150573</v>
      </c>
      <c r="U23" s="60">
        <f t="shared" si="14"/>
        <v>-57.79984616530682</v>
      </c>
      <c r="V23" s="60">
        <f t="shared" si="14"/>
        <v>-10.938793635870443</v>
      </c>
      <c r="W23" s="60">
        <f t="shared" si="14"/>
        <v>4.674590430869627</v>
      </c>
      <c r="X23" s="60">
        <f t="shared" si="14"/>
        <v>5.937848274275175</v>
      </c>
      <c r="Y23" s="60">
        <f t="shared" si="14"/>
        <v>7.944893561879002</v>
      </c>
      <c r="Z23" s="60">
        <f t="shared" si="14"/>
        <v>16.404841943796047</v>
      </c>
      <c r="AA23" s="60">
        <f t="shared" si="14"/>
        <v>33.56319906468858</v>
      </c>
      <c r="AB23" s="60">
        <f t="shared" si="14"/>
        <v>-81.50235982862706</v>
      </c>
    </row>
    <row r="24" spans="1:28" ht="12.75">
      <c r="A24" s="12" t="s">
        <v>33</v>
      </c>
      <c r="B24" s="1">
        <f>'DATOS MENSUALES'!E78</f>
        <v>5.060016</v>
      </c>
      <c r="C24" s="1">
        <f>'DATOS MENSUALES'!E79</f>
        <v>6.0858</v>
      </c>
      <c r="D24" s="1">
        <f>'DATOS MENSUALES'!E80</f>
        <v>7.562504</v>
      </c>
      <c r="E24" s="1">
        <f>'DATOS MENSUALES'!E81</f>
        <v>9.73228</v>
      </c>
      <c r="F24" s="1">
        <f>'DATOS MENSUALES'!E82</f>
        <v>8.43882</v>
      </c>
      <c r="G24" s="1">
        <f>'DATOS MENSUALES'!E83</f>
        <v>18.51813</v>
      </c>
      <c r="H24" s="1">
        <f>'DATOS MENSUALES'!E84</f>
        <v>7.816464</v>
      </c>
      <c r="I24" s="1">
        <f>'DATOS MENSUALES'!E85</f>
        <v>8.160858</v>
      </c>
      <c r="J24" s="1">
        <f>'DATOS MENSUALES'!E86</f>
        <v>6.60968</v>
      </c>
      <c r="K24" s="1">
        <f>'DATOS MENSUALES'!E87</f>
        <v>6.635134</v>
      </c>
      <c r="L24" s="1">
        <f>'DATOS MENSUALES'!E88</f>
        <v>6.0076</v>
      </c>
      <c r="M24" s="1">
        <f>'DATOS MENSUALES'!E89</f>
        <v>5.84257</v>
      </c>
      <c r="N24" s="1">
        <f t="shared" si="11"/>
        <v>96.46985599999998</v>
      </c>
      <c r="O24" s="10"/>
      <c r="P24" s="60">
        <f t="shared" si="12"/>
        <v>-0.010185868830983887</v>
      </c>
      <c r="Q24" s="60">
        <f t="shared" si="13"/>
        <v>-3.8945896446510684</v>
      </c>
      <c r="R24" s="60">
        <f t="shared" si="14"/>
        <v>-15.596497462307433</v>
      </c>
      <c r="S24" s="60">
        <f t="shared" si="14"/>
        <v>-4.157962913475702</v>
      </c>
      <c r="T24" s="60">
        <f t="shared" si="14"/>
        <v>-11.59583722875598</v>
      </c>
      <c r="U24" s="60">
        <f t="shared" si="14"/>
        <v>119.96635992841792</v>
      </c>
      <c r="V24" s="60">
        <f t="shared" si="14"/>
        <v>-163.72545258887916</v>
      </c>
      <c r="W24" s="60">
        <f t="shared" si="14"/>
        <v>-34.60955976899887</v>
      </c>
      <c r="X24" s="60">
        <f t="shared" si="14"/>
        <v>5.1726321845759515E-05</v>
      </c>
      <c r="Y24" s="60">
        <f t="shared" si="14"/>
        <v>6.095144504502532</v>
      </c>
      <c r="Z24" s="60">
        <f t="shared" si="14"/>
        <v>8.514735607938706</v>
      </c>
      <c r="AA24" s="60">
        <f t="shared" si="14"/>
        <v>10.072332996125958</v>
      </c>
      <c r="AB24" s="60">
        <f t="shared" si="14"/>
        <v>-204.54730386384236</v>
      </c>
    </row>
    <row r="25" spans="1:28" ht="12.75">
      <c r="A25" s="12" t="s">
        <v>35</v>
      </c>
      <c r="B25" s="1">
        <f>'DATOS MENSUALES'!E90</f>
        <v>5.2725</v>
      </c>
      <c r="C25" s="1">
        <f>'DATOS MENSUALES'!E91</f>
        <v>5.273765</v>
      </c>
      <c r="D25" s="1">
        <f>'DATOS MENSUALES'!E92</f>
        <v>7.818655</v>
      </c>
      <c r="E25" s="1">
        <f>'DATOS MENSUALES'!E93</f>
        <v>9.136944</v>
      </c>
      <c r="F25" s="1">
        <f>'DATOS MENSUALES'!E94</f>
        <v>9.710256</v>
      </c>
      <c r="G25" s="1">
        <f>'DATOS MENSUALES'!E95</f>
        <v>9.120822</v>
      </c>
      <c r="H25" s="1">
        <f>'DATOS MENSUALES'!E96</f>
        <v>7.375959</v>
      </c>
      <c r="I25" s="1">
        <f>'DATOS MENSUALES'!E97</f>
        <v>7.500128</v>
      </c>
      <c r="J25" s="1">
        <f>'DATOS MENSUALES'!E98</f>
        <v>7.214298</v>
      </c>
      <c r="K25" s="1">
        <f>'DATOS MENSUALES'!E99</f>
        <v>6.862598</v>
      </c>
      <c r="L25" s="1">
        <f>'DATOS MENSUALES'!E100</f>
        <v>6.69919</v>
      </c>
      <c r="M25" s="1">
        <f>'DATOS MENSUALES'!E101</f>
        <v>6.703611</v>
      </c>
      <c r="N25" s="1">
        <f t="shared" si="11"/>
        <v>88.688726</v>
      </c>
      <c r="O25" s="10"/>
      <c r="P25" s="60">
        <f t="shared" si="12"/>
        <v>-7.873795570670363E-08</v>
      </c>
      <c r="Q25" s="60">
        <f t="shared" si="13"/>
        <v>-13.572692221699667</v>
      </c>
      <c r="R25" s="60">
        <f t="shared" si="14"/>
        <v>-11.27450243643312</v>
      </c>
      <c r="S25" s="60">
        <f t="shared" si="14"/>
        <v>-10.696916255496413</v>
      </c>
      <c r="T25" s="60">
        <f t="shared" si="14"/>
        <v>-0.9761784268451565</v>
      </c>
      <c r="U25" s="60">
        <f t="shared" si="14"/>
        <v>-89.03586842993933</v>
      </c>
      <c r="V25" s="60">
        <f t="shared" si="14"/>
        <v>-206.545860045524</v>
      </c>
      <c r="W25" s="60">
        <f t="shared" si="14"/>
        <v>-60.21726989101314</v>
      </c>
      <c r="X25" s="60">
        <f t="shared" si="14"/>
        <v>0.264457865357776</v>
      </c>
      <c r="Y25" s="60">
        <f t="shared" si="14"/>
        <v>8.667415556159078</v>
      </c>
      <c r="Z25" s="60">
        <f t="shared" si="14"/>
        <v>20.426929253956008</v>
      </c>
      <c r="AA25" s="60">
        <f t="shared" si="14"/>
        <v>27.561609371374573</v>
      </c>
      <c r="AB25" s="60">
        <f t="shared" si="14"/>
        <v>-2556.2670278742903</v>
      </c>
    </row>
    <row r="26" spans="1:28" ht="12.75">
      <c r="A26" s="12" t="s">
        <v>36</v>
      </c>
      <c r="B26" s="1">
        <f>'DATOS MENSUALES'!E102</f>
        <v>5.698168</v>
      </c>
      <c r="C26" s="1">
        <f>'DATOS MENSUALES'!E103</f>
        <v>6.53718</v>
      </c>
      <c r="D26" s="1">
        <f>'DATOS MENSUALES'!E104</f>
        <v>7.578684</v>
      </c>
      <c r="E26" s="1">
        <f>'DATOS MENSUALES'!E105</f>
        <v>8.770652</v>
      </c>
      <c r="F26" s="1">
        <f>'DATOS MENSUALES'!E106</f>
        <v>6.72966</v>
      </c>
      <c r="G26" s="1">
        <f>'DATOS MENSUALES'!E107</f>
        <v>10.152528</v>
      </c>
      <c r="H26" s="1">
        <f>'DATOS MENSUALES'!E108</f>
        <v>7.246242</v>
      </c>
      <c r="I26" s="1">
        <f>'DATOS MENSUALES'!E109</f>
        <v>7.241413</v>
      </c>
      <c r="J26" s="1">
        <f>'DATOS MENSUALES'!E110</f>
        <v>6.092385</v>
      </c>
      <c r="K26" s="1">
        <f>'DATOS MENSUALES'!E111</f>
        <v>6.195718</v>
      </c>
      <c r="L26" s="1">
        <f>'DATOS MENSUALES'!E112</f>
        <v>6.234648</v>
      </c>
      <c r="M26" s="1">
        <f>'DATOS MENSUALES'!E113</f>
        <v>6.45216</v>
      </c>
      <c r="N26" s="1">
        <f t="shared" si="11"/>
        <v>84.92943800000002</v>
      </c>
      <c r="O26" s="10"/>
      <c r="P26" s="60">
        <f t="shared" si="12"/>
        <v>0.07482171511754923</v>
      </c>
      <c r="Q26" s="60">
        <f t="shared" si="13"/>
        <v>-1.4122892084475753</v>
      </c>
      <c r="R26" s="60">
        <f t="shared" si="14"/>
        <v>-15.29544952400579</v>
      </c>
      <c r="S26" s="60">
        <f t="shared" si="14"/>
        <v>-16.967772553110244</v>
      </c>
      <c r="T26" s="60">
        <f t="shared" si="14"/>
        <v>-62.69338970719338</v>
      </c>
      <c r="U26" s="60">
        <f t="shared" si="14"/>
        <v>-40.48217375822695</v>
      </c>
      <c r="V26" s="60">
        <f t="shared" si="14"/>
        <v>-220.44404161225722</v>
      </c>
      <c r="W26" s="60">
        <f t="shared" si="14"/>
        <v>-72.94568517086682</v>
      </c>
      <c r="X26" s="60">
        <f t="shared" si="14"/>
        <v>-0.11061652894052991</v>
      </c>
      <c r="Y26" s="60">
        <f t="shared" si="14"/>
        <v>2.6697638753284885</v>
      </c>
      <c r="Z26" s="60">
        <f t="shared" si="14"/>
        <v>11.682468205689752</v>
      </c>
      <c r="AA26" s="60">
        <f t="shared" si="14"/>
        <v>21.235679167609135</v>
      </c>
      <c r="AB26" s="60">
        <f t="shared" si="14"/>
        <v>-5297.546374272346</v>
      </c>
    </row>
    <row r="27" spans="1:28" ht="12.75">
      <c r="A27" s="12" t="s">
        <v>37</v>
      </c>
      <c r="B27" s="1">
        <f>'DATOS MENSUALES'!E114</f>
        <v>5.856294</v>
      </c>
      <c r="C27" s="1">
        <f>'DATOS MENSUALES'!E115</f>
        <v>5.691378</v>
      </c>
      <c r="D27" s="1">
        <f>'DATOS MENSUALES'!E116</f>
        <v>7.728116</v>
      </c>
      <c r="E27" s="1">
        <f>'DATOS MENSUALES'!E117</f>
        <v>8.28495</v>
      </c>
      <c r="F27" s="1">
        <f>'DATOS MENSUALES'!E118</f>
        <v>8.524365</v>
      </c>
      <c r="G27" s="1">
        <f>'DATOS MENSUALES'!E119</f>
        <v>9.60351</v>
      </c>
      <c r="H27" s="1">
        <f>'DATOS MENSUALES'!E120</f>
        <v>7.936146</v>
      </c>
      <c r="I27" s="1">
        <f>'DATOS MENSUALES'!E121</f>
        <v>12.0922</v>
      </c>
      <c r="J27" s="1">
        <f>'DATOS MENSUALES'!E122</f>
        <v>8.77164</v>
      </c>
      <c r="K27" s="1">
        <f>'DATOS MENSUALES'!E123</f>
        <v>6.876033</v>
      </c>
      <c r="L27" s="1">
        <f>'DATOS MENSUALES'!E124</f>
        <v>6.494546</v>
      </c>
      <c r="M27" s="1">
        <f>'DATOS MENSUALES'!E125</f>
        <v>6.393931</v>
      </c>
      <c r="N27" s="1">
        <f t="shared" si="11"/>
        <v>94.253109</v>
      </c>
      <c r="O27" s="10"/>
      <c r="P27" s="60">
        <f t="shared" si="12"/>
        <v>0.19461580308240803</v>
      </c>
      <c r="Q27" s="60">
        <f t="shared" si="13"/>
        <v>-7.61926139367912</v>
      </c>
      <c r="R27" s="60">
        <f t="shared" si="14"/>
        <v>-12.696087458588606</v>
      </c>
      <c r="S27" s="60">
        <f t="shared" si="14"/>
        <v>-28.522409004946287</v>
      </c>
      <c r="T27" s="60">
        <f t="shared" si="14"/>
        <v>-10.33012968976681</v>
      </c>
      <c r="U27" s="60">
        <f t="shared" si="14"/>
        <v>-63.17113076662896</v>
      </c>
      <c r="V27" s="60">
        <f t="shared" si="14"/>
        <v>-153.21329633529564</v>
      </c>
      <c r="W27" s="60">
        <f t="shared" si="14"/>
        <v>0.30412142203101605</v>
      </c>
      <c r="X27" s="60">
        <f t="shared" si="14"/>
        <v>10.636671379958079</v>
      </c>
      <c r="Y27" s="60">
        <f t="shared" si="14"/>
        <v>8.838596752694952</v>
      </c>
      <c r="Z27" s="60">
        <f t="shared" si="14"/>
        <v>16.174164684593748</v>
      </c>
      <c r="AA27" s="60">
        <f t="shared" si="14"/>
        <v>19.924061355595043</v>
      </c>
      <c r="AB27" s="60">
        <f t="shared" si="14"/>
        <v>-533.1694782146817</v>
      </c>
    </row>
    <row r="28" spans="1:28" ht="12.75">
      <c r="A28" s="12" t="s">
        <v>38</v>
      </c>
      <c r="B28" s="1">
        <f>'DATOS MENSUALES'!E126</f>
        <v>6.556626</v>
      </c>
      <c r="C28" s="1">
        <f>'DATOS MENSUALES'!E127</f>
        <v>6.696392</v>
      </c>
      <c r="D28" s="1">
        <f>'DATOS MENSUALES'!E128</f>
        <v>6.2411</v>
      </c>
      <c r="E28" s="1">
        <f>'DATOS MENSUALES'!E129</f>
        <v>6.86588</v>
      </c>
      <c r="F28" s="1">
        <f>'DATOS MENSUALES'!E130</f>
        <v>6.975542</v>
      </c>
      <c r="G28" s="1">
        <f>'DATOS MENSUALES'!E131</f>
        <v>14.767159</v>
      </c>
      <c r="H28" s="1">
        <f>'DATOS MENSUALES'!E132</f>
        <v>11.572925</v>
      </c>
      <c r="I28" s="1">
        <f>'DATOS MENSUALES'!E133</f>
        <v>11.408564</v>
      </c>
      <c r="J28" s="1">
        <f>'DATOS MENSUALES'!E134</f>
        <v>9.003868</v>
      </c>
      <c r="K28" s="1">
        <f>'DATOS MENSUALES'!E135</f>
        <v>7.002309</v>
      </c>
      <c r="L28" s="1">
        <f>'DATOS MENSUALES'!E136</f>
        <v>6.805211</v>
      </c>
      <c r="M28" s="1">
        <f>'DATOS MENSUALES'!E137</f>
        <v>6.656523</v>
      </c>
      <c r="N28" s="1">
        <f t="shared" si="11"/>
        <v>100.552099</v>
      </c>
      <c r="O28" s="10"/>
      <c r="P28" s="60">
        <f t="shared" si="12"/>
        <v>2.096365219575266</v>
      </c>
      <c r="Q28" s="60">
        <f t="shared" si="13"/>
        <v>-0.8923351324575957</v>
      </c>
      <c r="R28" s="60">
        <f t="shared" si="14"/>
        <v>-55.737843571473185</v>
      </c>
      <c r="S28" s="60">
        <f t="shared" si="14"/>
        <v>-89.58029682436812</v>
      </c>
      <c r="T28" s="60">
        <f t="shared" si="14"/>
        <v>-51.75790008696564</v>
      </c>
      <c r="U28" s="60">
        <f t="shared" si="14"/>
        <v>1.6471800911286714</v>
      </c>
      <c r="V28" s="60">
        <f t="shared" si="14"/>
        <v>-5.037026353284036</v>
      </c>
      <c r="W28" s="60">
        <f t="shared" si="14"/>
        <v>-1.386721486533801E-06</v>
      </c>
      <c r="X28" s="60">
        <f t="shared" si="14"/>
        <v>14.37456457442533</v>
      </c>
      <c r="Y28" s="60">
        <f t="shared" si="14"/>
        <v>10.558954458695993</v>
      </c>
      <c r="Z28" s="60">
        <f t="shared" si="14"/>
        <v>22.897042640085385</v>
      </c>
      <c r="AA28" s="60">
        <f t="shared" si="14"/>
        <v>26.292652412841527</v>
      </c>
      <c r="AB28" s="60">
        <f t="shared" si="14"/>
        <v>-5.927599433034027</v>
      </c>
    </row>
    <row r="29" spans="1:28" ht="12.75">
      <c r="A29" s="12" t="s">
        <v>39</v>
      </c>
      <c r="B29" s="1">
        <f>'DATOS MENSUALES'!E138</f>
        <v>6.451296</v>
      </c>
      <c r="C29" s="1">
        <f>'DATOS MENSUALES'!E139</f>
        <v>13.250258</v>
      </c>
      <c r="D29" s="1">
        <f>'DATOS MENSUALES'!E140</f>
        <v>6.304062</v>
      </c>
      <c r="E29" s="1">
        <f>'DATOS MENSUALES'!E141</f>
        <v>8.775468</v>
      </c>
      <c r="F29" s="1">
        <f>'DATOS MENSUALES'!E142</f>
        <v>8.135496</v>
      </c>
      <c r="G29" s="1">
        <f>'DATOS MENSUALES'!E143</f>
        <v>11.75427</v>
      </c>
      <c r="H29" s="1">
        <f>'DATOS MENSUALES'!E144</f>
        <v>9.811568</v>
      </c>
      <c r="I29" s="1">
        <f>'DATOS MENSUALES'!E145</f>
        <v>8.656488</v>
      </c>
      <c r="J29" s="1">
        <f>'DATOS MENSUALES'!E146</f>
        <v>7.025871</v>
      </c>
      <c r="K29" s="1">
        <f>'DATOS MENSUALES'!E147</f>
        <v>7.02298</v>
      </c>
      <c r="L29" s="1">
        <f>'DATOS MENSUALES'!E148</f>
        <v>7.07409</v>
      </c>
      <c r="M29" s="1">
        <f>'DATOS MENSUALES'!E149</f>
        <v>6.453312</v>
      </c>
      <c r="N29" s="1">
        <f t="shared" si="11"/>
        <v>100.715159</v>
      </c>
      <c r="O29" s="10"/>
      <c r="P29" s="60">
        <f t="shared" si="12"/>
        <v>1.6202053262647642</v>
      </c>
      <c r="Q29" s="60">
        <f t="shared" si="13"/>
        <v>174.78239098225558</v>
      </c>
      <c r="R29" s="60">
        <f t="shared" si="14"/>
        <v>-53.026891330464174</v>
      </c>
      <c r="S29" s="60">
        <f t="shared" si="14"/>
        <v>-16.872549210676087</v>
      </c>
      <c r="T29" s="60">
        <f t="shared" si="14"/>
        <v>-16.910386830497455</v>
      </c>
      <c r="U29" s="60">
        <f t="shared" si="14"/>
        <v>-6.1475633700899195</v>
      </c>
      <c r="V29" s="60">
        <f t="shared" si="14"/>
        <v>-41.98248981025092</v>
      </c>
      <c r="W29" s="60">
        <f t="shared" si="14"/>
        <v>-21.098417613973016</v>
      </c>
      <c r="X29" s="60">
        <f t="shared" si="14"/>
        <v>0.09323730221056163</v>
      </c>
      <c r="Y29" s="60">
        <f t="shared" si="14"/>
        <v>10.860242774993818</v>
      </c>
      <c r="Z29" s="60">
        <f t="shared" si="14"/>
        <v>30.036617295812835</v>
      </c>
      <c r="AA29" s="60">
        <f t="shared" si="14"/>
        <v>21.262192551468928</v>
      </c>
      <c r="AB29" s="60">
        <f t="shared" si="14"/>
        <v>-4.465405705226882</v>
      </c>
    </row>
    <row r="30" spans="1:28" ht="12.75">
      <c r="A30" s="12" t="s">
        <v>40</v>
      </c>
      <c r="B30" s="1">
        <f>'DATOS MENSUALES'!E150</f>
        <v>5.61348</v>
      </c>
      <c r="C30" s="1">
        <f>'DATOS MENSUALES'!E151</f>
        <v>8.655624</v>
      </c>
      <c r="D30" s="1">
        <f>'DATOS MENSUALES'!E152</f>
        <v>7.90628</v>
      </c>
      <c r="E30" s="1">
        <f>'DATOS MENSUALES'!E153</f>
        <v>7.691684</v>
      </c>
      <c r="F30" s="1">
        <f>'DATOS MENSUALES'!E154</f>
        <v>8.163264</v>
      </c>
      <c r="G30" s="1">
        <f>'DATOS MENSUALES'!E155</f>
        <v>8.253984</v>
      </c>
      <c r="H30" s="1">
        <f>'DATOS MENSUALES'!E156</f>
        <v>10.685064</v>
      </c>
      <c r="I30" s="1">
        <f>'DATOS MENSUALES'!E157</f>
        <v>8.1705</v>
      </c>
      <c r="J30" s="1">
        <f>'DATOS MENSUALES'!E158</f>
        <v>6.281412</v>
      </c>
      <c r="K30" s="1">
        <f>'DATOS MENSUALES'!E159</f>
        <v>6.413484</v>
      </c>
      <c r="L30" s="1">
        <f>'DATOS MENSUALES'!E160</f>
        <v>6.142305</v>
      </c>
      <c r="M30" s="1">
        <f>'DATOS MENSUALES'!E161</f>
        <v>6.863508</v>
      </c>
      <c r="N30" s="1">
        <f t="shared" si="11"/>
        <v>90.840589</v>
      </c>
      <c r="O30" s="10"/>
      <c r="P30" s="60">
        <f t="shared" si="12"/>
        <v>0.03816856037821048</v>
      </c>
      <c r="Q30" s="60">
        <f t="shared" si="13"/>
        <v>0.9895107987587756</v>
      </c>
      <c r="R30" s="60">
        <f t="shared" si="14"/>
        <v>-10.003735774834535</v>
      </c>
      <c r="S30" s="60">
        <f t="shared" si="14"/>
        <v>-48.572140162964025</v>
      </c>
      <c r="T30" s="60">
        <f t="shared" si="14"/>
        <v>-16.36747654075664</v>
      </c>
      <c r="U30" s="60">
        <f t="shared" si="14"/>
        <v>-151.6055462958418</v>
      </c>
      <c r="V30" s="60">
        <f t="shared" si="14"/>
        <v>-17.617556315939193</v>
      </c>
      <c r="W30" s="60">
        <f t="shared" si="14"/>
        <v>-34.30326927701851</v>
      </c>
      <c r="X30" s="60">
        <f t="shared" si="14"/>
        <v>-0.02464432657921423</v>
      </c>
      <c r="Y30" s="60">
        <f t="shared" si="14"/>
        <v>4.134714969224315</v>
      </c>
      <c r="Z30" s="60">
        <f t="shared" si="14"/>
        <v>10.313413579977864</v>
      </c>
      <c r="AA30" s="60">
        <f t="shared" si="14"/>
        <v>32.174265187504844</v>
      </c>
      <c r="AB30" s="60">
        <f t="shared" si="14"/>
        <v>-1529.3382813705507</v>
      </c>
    </row>
    <row r="31" spans="1:28" ht="12.75">
      <c r="A31" s="12" t="s">
        <v>41</v>
      </c>
      <c r="B31" s="1">
        <f>'DATOS MENSUALES'!E162</f>
        <v>6.035232</v>
      </c>
      <c r="C31" s="1">
        <f>'DATOS MENSUALES'!E163</f>
        <v>7.190404</v>
      </c>
      <c r="D31" s="1">
        <f>'DATOS MENSUALES'!E164</f>
        <v>8.31309</v>
      </c>
      <c r="E31" s="1">
        <f>'DATOS MENSUALES'!E165</f>
        <v>8.0958</v>
      </c>
      <c r="F31" s="1">
        <f>'DATOS MENSUALES'!E166</f>
        <v>9.222687</v>
      </c>
      <c r="G31" s="1">
        <f>'DATOS MENSUALES'!E167</f>
        <v>13.050795</v>
      </c>
      <c r="H31" s="1">
        <f>'DATOS MENSUALES'!E168</f>
        <v>9.20832</v>
      </c>
      <c r="I31" s="1">
        <f>'DATOS MENSUALES'!E169</f>
        <v>9.021696</v>
      </c>
      <c r="J31" s="1">
        <f>'DATOS MENSUALES'!E170</f>
        <v>6.338345</v>
      </c>
      <c r="K31" s="1">
        <f>'DATOS MENSUALES'!E171</f>
        <v>6.249424</v>
      </c>
      <c r="L31" s="1">
        <f>'DATOS MENSUALES'!E172</f>
        <v>5.906574</v>
      </c>
      <c r="M31" s="1">
        <f>'DATOS MENSUALES'!E173</f>
        <v>5.920732</v>
      </c>
      <c r="N31" s="1">
        <f t="shared" si="11"/>
        <v>94.55309900000002</v>
      </c>
      <c r="O31" s="10"/>
      <c r="P31" s="60">
        <f t="shared" si="12"/>
        <v>0.43628857417198885</v>
      </c>
      <c r="Q31" s="60">
        <f t="shared" si="13"/>
        <v>-0.10298278428519028</v>
      </c>
      <c r="R31" s="60">
        <f t="shared" si="14"/>
        <v>-5.340039679775158</v>
      </c>
      <c r="S31" s="60">
        <f t="shared" si="14"/>
        <v>-34.15438303010431</v>
      </c>
      <c r="T31" s="60">
        <f t="shared" si="14"/>
        <v>-3.238931581934173</v>
      </c>
      <c r="U31" s="60">
        <f t="shared" si="14"/>
        <v>-0.1534498548896195</v>
      </c>
      <c r="V31" s="60">
        <f t="shared" si="14"/>
        <v>-67.85697910742155</v>
      </c>
      <c r="W31" s="60">
        <f t="shared" si="14"/>
        <v>-13.789803625052128</v>
      </c>
      <c r="X31" s="60">
        <f t="shared" si="14"/>
        <v>-0.012825307745490861</v>
      </c>
      <c r="Y31" s="60">
        <f t="shared" si="14"/>
        <v>2.991992417123639</v>
      </c>
      <c r="Z31" s="60">
        <f t="shared" si="14"/>
        <v>7.31245680066231</v>
      </c>
      <c r="AA31" s="60">
        <f t="shared" si="14"/>
        <v>11.206021454625882</v>
      </c>
      <c r="AB31" s="60">
        <f t="shared" si="14"/>
        <v>-476.1567098661872</v>
      </c>
    </row>
    <row r="32" spans="1:28" ht="12.75">
      <c r="A32" s="12" t="s">
        <v>42</v>
      </c>
      <c r="B32" s="1">
        <f>'DATOS MENSUALES'!E174</f>
        <v>4.548636</v>
      </c>
      <c r="C32" s="1">
        <f>'DATOS MENSUALES'!E175</f>
        <v>6.44605</v>
      </c>
      <c r="D32" s="1">
        <f>'DATOS MENSUALES'!E176</f>
        <v>7.306376</v>
      </c>
      <c r="E32" s="1">
        <f>'DATOS MENSUALES'!E177</f>
        <v>7.814972</v>
      </c>
      <c r="F32" s="1">
        <f>'DATOS MENSUALES'!E178</f>
        <v>8.122741</v>
      </c>
      <c r="G32" s="1">
        <f>'DATOS MENSUALES'!E179</f>
        <v>14.28644</v>
      </c>
      <c r="H32" s="1">
        <f>'DATOS MENSUALES'!E180</f>
        <v>6.81564</v>
      </c>
      <c r="I32" s="1">
        <f>'DATOS MENSUALES'!E181</f>
        <v>6.117166</v>
      </c>
      <c r="J32" s="1">
        <f>'DATOS MENSUALES'!E182</f>
        <v>6.413043</v>
      </c>
      <c r="K32" s="1">
        <f>'DATOS MENSUALES'!E183</f>
        <v>7.557435</v>
      </c>
      <c r="L32" s="1">
        <f>'DATOS MENSUALES'!E184</f>
        <v>7.819372</v>
      </c>
      <c r="M32" s="1">
        <f>'DATOS MENSUALES'!E185</f>
        <v>7.905128</v>
      </c>
      <c r="N32" s="1">
        <f t="shared" si="11"/>
        <v>91.15299900000001</v>
      </c>
      <c r="O32" s="10"/>
      <c r="P32" s="60">
        <f t="shared" si="12"/>
        <v>-0.3860670385440556</v>
      </c>
      <c r="Q32" s="60">
        <f t="shared" si="13"/>
        <v>-1.7851356551597364</v>
      </c>
      <c r="R32" s="60">
        <f t="shared" si="14"/>
        <v>-20.901570132374417</v>
      </c>
      <c r="S32" s="60">
        <f t="shared" si="14"/>
        <v>-43.81284474546405</v>
      </c>
      <c r="T32" s="60">
        <f t="shared" si="14"/>
        <v>-17.163740443310243</v>
      </c>
      <c r="U32" s="60">
        <f t="shared" si="14"/>
        <v>0.34340175630267156</v>
      </c>
      <c r="V32" s="60">
        <f t="shared" si="14"/>
        <v>-271.0248618785804</v>
      </c>
      <c r="W32" s="60">
        <f t="shared" si="14"/>
        <v>-149.09194206249975</v>
      </c>
      <c r="X32" s="60">
        <f t="shared" si="14"/>
        <v>-0.0040483766071781856</v>
      </c>
      <c r="Y32" s="60">
        <f t="shared" si="14"/>
        <v>20.773656458595294</v>
      </c>
      <c r="Z32" s="60">
        <f t="shared" si="14"/>
        <v>57.234796901303454</v>
      </c>
      <c r="AA32" s="60">
        <f t="shared" si="14"/>
        <v>75.26769555539192</v>
      </c>
      <c r="AB32" s="60">
        <f t="shared" si="14"/>
        <v>-1408.273154196477</v>
      </c>
    </row>
    <row r="33" spans="1:28" ht="12.75">
      <c r="A33" s="12" t="s">
        <v>43</v>
      </c>
      <c r="B33" s="1">
        <f>'DATOS MENSUALES'!E186</f>
        <v>8.29917</v>
      </c>
      <c r="C33" s="1">
        <f>'DATOS MENSUALES'!E187</f>
        <v>11.922386</v>
      </c>
      <c r="D33" s="1">
        <f>'DATOS MENSUALES'!E188</f>
        <v>8.055298</v>
      </c>
      <c r="E33" s="1">
        <f>'DATOS MENSUALES'!E189</f>
        <v>17.42552</v>
      </c>
      <c r="F33" s="1">
        <f>'DATOS MENSUALES'!E190</f>
        <v>9.724262</v>
      </c>
      <c r="G33" s="1">
        <f>'DATOS MENSUALES'!E191</f>
        <v>13.793296</v>
      </c>
      <c r="H33" s="1">
        <f>'DATOS MENSUALES'!E192</f>
        <v>17.27234</v>
      </c>
      <c r="I33" s="1">
        <f>'DATOS MENSUALES'!E193</f>
        <v>12.565044</v>
      </c>
      <c r="J33" s="1">
        <f>'DATOS MENSUALES'!E194</f>
        <v>8.829879</v>
      </c>
      <c r="K33" s="1">
        <f>'DATOS MENSUALES'!E195</f>
        <v>7.720204</v>
      </c>
      <c r="L33" s="1">
        <f>'DATOS MENSUALES'!E196</f>
        <v>7.416036</v>
      </c>
      <c r="M33" s="1">
        <f>'DATOS MENSUALES'!E197</f>
        <v>9.79599</v>
      </c>
      <c r="N33" s="1">
        <f t="shared" si="11"/>
        <v>132.819425</v>
      </c>
      <c r="O33" s="10"/>
      <c r="P33" s="60">
        <f t="shared" si="12"/>
        <v>27.608886115150295</v>
      </c>
      <c r="Q33" s="60">
        <f t="shared" si="13"/>
        <v>77.48603022392324</v>
      </c>
      <c r="R33" s="60">
        <f t="shared" si="14"/>
        <v>-8.068413367671642</v>
      </c>
      <c r="S33" s="60">
        <f t="shared" si="14"/>
        <v>225.33424287450345</v>
      </c>
      <c r="T33" s="60">
        <f t="shared" si="14"/>
        <v>-0.9354114404555438</v>
      </c>
      <c r="U33" s="60">
        <f t="shared" si="14"/>
        <v>0.008886361250663204</v>
      </c>
      <c r="V33" s="60">
        <f t="shared" si="14"/>
        <v>63.29358242153583</v>
      </c>
      <c r="W33" s="60">
        <f t="shared" si="14"/>
        <v>1.5024163686090102</v>
      </c>
      <c r="X33" s="60">
        <f t="shared" si="14"/>
        <v>11.50427711255248</v>
      </c>
      <c r="Y33" s="60">
        <f t="shared" si="14"/>
        <v>24.6865334871379</v>
      </c>
      <c r="Z33" s="60">
        <f t="shared" si="14"/>
        <v>41.079416772201874</v>
      </c>
      <c r="AA33" s="60">
        <f t="shared" si="14"/>
        <v>228.4394073764514</v>
      </c>
      <c r="AB33" s="60">
        <f t="shared" si="14"/>
        <v>28254.305560482364</v>
      </c>
    </row>
    <row r="34" spans="1:28" ht="12.75">
      <c r="A34" s="12" t="s">
        <v>44</v>
      </c>
      <c r="B34" s="1">
        <f>'DATOS MENSUALES'!E198</f>
        <v>9.634248</v>
      </c>
      <c r="C34" s="1">
        <f>'DATOS MENSUALES'!E199</f>
        <v>13.81905</v>
      </c>
      <c r="D34" s="1">
        <f>'DATOS MENSUALES'!E200</f>
        <v>13.012216</v>
      </c>
      <c r="E34" s="1">
        <f>'DATOS MENSUALES'!E201</f>
        <v>13.453482</v>
      </c>
      <c r="F34" s="1">
        <f>'DATOS MENSUALES'!E202</f>
        <v>16.226143</v>
      </c>
      <c r="G34" s="1">
        <f>'DATOS MENSUALES'!E203</f>
        <v>17.362224</v>
      </c>
      <c r="H34" s="1">
        <f>'DATOS MENSUALES'!E204</f>
        <v>15.321274</v>
      </c>
      <c r="I34" s="1">
        <f>'DATOS MENSUALES'!E205</f>
        <v>14.838772</v>
      </c>
      <c r="J34" s="1">
        <f>'DATOS MENSUALES'!E206</f>
        <v>11.5005</v>
      </c>
      <c r="K34" s="1">
        <f>'DATOS MENSUALES'!E207</f>
        <v>11.830036</v>
      </c>
      <c r="L34" s="1">
        <f>'DATOS MENSUALES'!E208</f>
        <v>11.15586</v>
      </c>
      <c r="M34" s="1">
        <f>'DATOS MENSUALES'!E209</f>
        <v>11.17452</v>
      </c>
      <c r="N34" s="1">
        <f t="shared" si="11"/>
        <v>159.328325</v>
      </c>
      <c r="O34" s="10"/>
      <c r="P34" s="60">
        <f t="shared" si="12"/>
        <v>82.73719596493684</v>
      </c>
      <c r="Q34" s="60">
        <f t="shared" si="13"/>
        <v>233.73548216798036</v>
      </c>
      <c r="R34" s="60">
        <f aca="true" t="shared" si="15" ref="R34:R50">(D34-D$6)^3</f>
        <v>25.70458058752793</v>
      </c>
      <c r="S34" s="60">
        <f aca="true" t="shared" si="16" ref="S34:S50">(E34-E$6)^3</f>
        <v>9.436391148960222</v>
      </c>
      <c r="T34" s="60">
        <f aca="true" t="shared" si="17" ref="T34:T50">(F34-F$6)^3</f>
        <v>168.5525785897423</v>
      </c>
      <c r="U34" s="60">
        <f aca="true" t="shared" si="18" ref="U34:U50">(G34-G$6)^3</f>
        <v>53.841319186441496</v>
      </c>
      <c r="V34" s="60">
        <f aca="true" t="shared" si="19" ref="V34:V50">(H34-H$6)^3</f>
        <v>8.416992140602684</v>
      </c>
      <c r="W34" s="60">
        <f aca="true" t="shared" si="20" ref="W34:W50">(I34-I$6)^3</f>
        <v>39.96859366050004</v>
      </c>
      <c r="X34" s="60">
        <f aca="true" t="shared" si="21" ref="X34:X50">(J34-J$6)^3</f>
        <v>119.68317996573059</v>
      </c>
      <c r="Y34" s="60">
        <f aca="true" t="shared" si="22" ref="Y34:Y50">(K34-K$6)^3</f>
        <v>346.18163732539347</v>
      </c>
      <c r="Z34" s="60">
        <f aca="true" t="shared" si="23" ref="Z34:Z50">(L34-L$6)^3</f>
        <v>371.7362445639823</v>
      </c>
      <c r="AA34" s="60">
        <f aca="true" t="shared" si="24" ref="AA34:AA50">(M34-M$6)^3</f>
        <v>420.45349248271185</v>
      </c>
      <c r="AB34" s="60">
        <f aca="true" t="shared" si="25" ref="AB34:AB50">(N34-N$6)^3</f>
        <v>184866.12143955397</v>
      </c>
    </row>
    <row r="35" spans="1:28" ht="12.75">
      <c r="A35" s="12" t="s">
        <v>45</v>
      </c>
      <c r="B35" s="1">
        <f>'DATOS MENSUALES'!E210</f>
        <v>7.473592</v>
      </c>
      <c r="C35" s="1">
        <f>'DATOS MENSUALES'!E211</f>
        <v>12.21115</v>
      </c>
      <c r="D35" s="1">
        <f>'DATOS MENSUALES'!E212</f>
        <v>9.7848</v>
      </c>
      <c r="E35" s="1">
        <f>'DATOS MENSUALES'!E213</f>
        <v>21.965335</v>
      </c>
      <c r="F35" s="1">
        <f>'DATOS MENSUALES'!E214</f>
        <v>25.278363</v>
      </c>
      <c r="G35" s="1">
        <f>'DATOS MENSUALES'!E215</f>
        <v>22.326159</v>
      </c>
      <c r="H35" s="1">
        <f>'DATOS MENSUALES'!E216</f>
        <v>28.69125</v>
      </c>
      <c r="I35" s="1">
        <f>'DATOS MENSUALES'!E217</f>
        <v>19.56486</v>
      </c>
      <c r="J35" s="1">
        <f>'DATOS MENSUALES'!E218</f>
        <v>17.729375</v>
      </c>
      <c r="K35" s="1">
        <f>'DATOS MENSUALES'!E219</f>
        <v>19.608588</v>
      </c>
      <c r="L35" s="1">
        <f>'DATOS MENSUALES'!E220</f>
        <v>12.094992</v>
      </c>
      <c r="M35" s="1">
        <f>'DATOS MENSUALES'!E221</f>
        <v>7.776405</v>
      </c>
      <c r="N35" s="1">
        <f t="shared" si="11"/>
        <v>204.504869</v>
      </c>
      <c r="O35" s="10"/>
      <c r="P35" s="60">
        <f t="shared" si="12"/>
        <v>10.601689102043629</v>
      </c>
      <c r="Q35" s="60">
        <f t="shared" si="13"/>
        <v>94.3217202049962</v>
      </c>
      <c r="R35" s="60">
        <f t="shared" si="15"/>
        <v>-0.021066410490468583</v>
      </c>
      <c r="S35" s="60">
        <f t="shared" si="16"/>
        <v>1199.4721220229715</v>
      </c>
      <c r="T35" s="60">
        <f t="shared" si="17"/>
        <v>3096.88471502766</v>
      </c>
      <c r="U35" s="60">
        <f t="shared" si="18"/>
        <v>667.6258358373236</v>
      </c>
      <c r="V35" s="60">
        <f t="shared" si="19"/>
        <v>3655.2092405409085</v>
      </c>
      <c r="W35" s="60">
        <f t="shared" si="20"/>
        <v>540.3764260631976</v>
      </c>
      <c r="X35" s="60">
        <f t="shared" si="21"/>
        <v>1388.791301284779</v>
      </c>
      <c r="Y35" s="60">
        <f t="shared" si="22"/>
        <v>3241.876908610386</v>
      </c>
      <c r="Z35" s="60">
        <f t="shared" si="23"/>
        <v>537.2484738888913</v>
      </c>
      <c r="AA35" s="60">
        <f t="shared" si="24"/>
        <v>68.59130003300209</v>
      </c>
      <c r="AB35" s="60">
        <f t="shared" si="25"/>
        <v>1065677.1983521434</v>
      </c>
    </row>
    <row r="36" spans="1:28" ht="12.75">
      <c r="A36" s="12" t="s">
        <v>46</v>
      </c>
      <c r="B36" s="1">
        <f>'DATOS MENSUALES'!E222</f>
        <v>7.457208</v>
      </c>
      <c r="C36" s="1">
        <f>'DATOS MENSUALES'!E223</f>
        <v>9.785412</v>
      </c>
      <c r="D36" s="1">
        <f>'DATOS MENSUALES'!E224</f>
        <v>9.201456</v>
      </c>
      <c r="E36" s="1">
        <f>'DATOS MENSUALES'!E225</f>
        <v>9.73778</v>
      </c>
      <c r="F36" s="1">
        <f>'DATOS MENSUALES'!E226</f>
        <v>11.2972</v>
      </c>
      <c r="G36" s="1">
        <f>'DATOS MENSUALES'!E227</f>
        <v>11.683152</v>
      </c>
      <c r="H36" s="1">
        <f>'DATOS MENSUALES'!E228</f>
        <v>19.206034</v>
      </c>
      <c r="I36" s="1">
        <f>'DATOS MENSUALES'!E229</f>
        <v>15.666347</v>
      </c>
      <c r="J36" s="1">
        <f>'DATOS MENSUALES'!E230</f>
        <v>8.874</v>
      </c>
      <c r="K36" s="1">
        <f>'DATOS MENSUALES'!E231</f>
        <v>8.740039</v>
      </c>
      <c r="L36" s="1">
        <f>'DATOS MENSUALES'!E232</f>
        <v>7.059127</v>
      </c>
      <c r="M36" s="1">
        <f>'DATOS MENSUALES'!E233</f>
        <v>9.509856</v>
      </c>
      <c r="N36" s="1">
        <f t="shared" si="11"/>
        <v>128.21761099999998</v>
      </c>
      <c r="O36" s="10"/>
      <c r="P36" s="60">
        <f t="shared" si="12"/>
        <v>10.366248406533606</v>
      </c>
      <c r="Q36" s="60">
        <f t="shared" si="13"/>
        <v>9.613044118760932</v>
      </c>
      <c r="R36" s="60">
        <f t="shared" si="15"/>
        <v>-0.6350069503901536</v>
      </c>
      <c r="S36" s="60">
        <f t="shared" si="16"/>
        <v>-4.115443747481616</v>
      </c>
      <c r="T36" s="60">
        <f t="shared" si="17"/>
        <v>0.2105901024253429</v>
      </c>
      <c r="U36" s="60">
        <f t="shared" si="18"/>
        <v>-6.891702151732528</v>
      </c>
      <c r="V36" s="60">
        <f t="shared" si="19"/>
        <v>207.3614195377819</v>
      </c>
      <c r="W36" s="60">
        <f t="shared" si="20"/>
        <v>76.58324395796012</v>
      </c>
      <c r="X36" s="60">
        <f t="shared" si="21"/>
        <v>12.192084123985191</v>
      </c>
      <c r="Y36" s="60">
        <f t="shared" si="22"/>
        <v>60.771705098978</v>
      </c>
      <c r="Z36" s="60">
        <f t="shared" si="23"/>
        <v>29.604950719932944</v>
      </c>
      <c r="AA36" s="60">
        <f t="shared" si="24"/>
        <v>197.83964070450418</v>
      </c>
      <c r="AB36" s="60">
        <f t="shared" si="25"/>
        <v>17285.04076421836</v>
      </c>
    </row>
    <row r="37" spans="1:28" ht="12.75">
      <c r="A37" s="12" t="s">
        <v>47</v>
      </c>
      <c r="B37" s="1">
        <f>'DATOS MENSUALES'!E234</f>
        <v>8.599424</v>
      </c>
      <c r="C37" s="1">
        <f>'DATOS MENSUALES'!E235</f>
        <v>17.299308</v>
      </c>
      <c r="D37" s="1">
        <f>'DATOS MENSUALES'!E236</f>
        <v>10.63872</v>
      </c>
      <c r="E37" s="1">
        <f>'DATOS MENSUALES'!E237</f>
        <v>17.519216</v>
      </c>
      <c r="F37" s="1">
        <f>'DATOS MENSUALES'!E238</f>
        <v>12.960552</v>
      </c>
      <c r="G37" s="1">
        <f>'DATOS MENSUALES'!E239</f>
        <v>11.075408</v>
      </c>
      <c r="H37" s="1">
        <f>'DATOS MENSUALES'!E240</f>
        <v>11.478402</v>
      </c>
      <c r="I37" s="1">
        <f>'DATOS MENSUALES'!E241</f>
        <v>11.950223</v>
      </c>
      <c r="J37" s="1">
        <f>'DATOS MENSUALES'!E242</f>
        <v>7.976216</v>
      </c>
      <c r="K37" s="1">
        <f>'DATOS MENSUALES'!E243</f>
        <v>8.72258</v>
      </c>
      <c r="L37" s="1">
        <f>'DATOS MENSUALES'!E244</f>
        <v>7.329898</v>
      </c>
      <c r="M37" s="1">
        <f>'DATOS MENSUALES'!E245</f>
        <v>6.377616</v>
      </c>
      <c r="N37" s="1">
        <f t="shared" si="11"/>
        <v>131.927563</v>
      </c>
      <c r="O37" s="10"/>
      <c r="P37" s="60">
        <f t="shared" si="12"/>
        <v>36.6816655931481</v>
      </c>
      <c r="Q37" s="60">
        <f t="shared" si="13"/>
        <v>895.8902174102052</v>
      </c>
      <c r="R37" s="60">
        <f t="shared" si="15"/>
        <v>0.19283714033214197</v>
      </c>
      <c r="S37" s="60">
        <f t="shared" si="16"/>
        <v>235.90396530646186</v>
      </c>
      <c r="T37" s="60">
        <f t="shared" si="17"/>
        <v>11.51715332009411</v>
      </c>
      <c r="U37" s="60">
        <f t="shared" si="18"/>
        <v>-15.827596940989322</v>
      </c>
      <c r="V37" s="60">
        <f t="shared" si="19"/>
        <v>-5.917066768471199</v>
      </c>
      <c r="W37" s="60">
        <f t="shared" si="20"/>
        <v>0.14930515665103197</v>
      </c>
      <c r="X37" s="60">
        <f t="shared" si="21"/>
        <v>2.766378188696957</v>
      </c>
      <c r="Y37" s="60">
        <f t="shared" si="22"/>
        <v>59.96568680597426</v>
      </c>
      <c r="Z37" s="60">
        <f t="shared" si="23"/>
        <v>38.07902080927176</v>
      </c>
      <c r="AA37" s="60">
        <f t="shared" si="24"/>
        <v>19.566505424068374</v>
      </c>
      <c r="AB37" s="60">
        <f t="shared" si="25"/>
        <v>25844.236166267965</v>
      </c>
    </row>
    <row r="38" spans="1:28" ht="12.75">
      <c r="A38" s="12" t="s">
        <v>48</v>
      </c>
      <c r="B38" s="1">
        <f>'DATOS MENSUALES'!E246</f>
        <v>13.343317</v>
      </c>
      <c r="C38" s="1">
        <f>'DATOS MENSUALES'!E247</f>
        <v>10.858309</v>
      </c>
      <c r="D38" s="1">
        <f>'DATOS MENSUALES'!E248</f>
        <v>7.352449</v>
      </c>
      <c r="E38" s="1">
        <f>'DATOS MENSUALES'!E249</f>
        <v>9.349156</v>
      </c>
      <c r="F38" s="1">
        <f>'DATOS MENSUALES'!E250</f>
        <v>16.551264</v>
      </c>
      <c r="G38" s="1">
        <f>'DATOS MENSUALES'!E251</f>
        <v>14.7849</v>
      </c>
      <c r="H38" s="1">
        <f>'DATOS MENSUALES'!E252</f>
        <v>8.950135</v>
      </c>
      <c r="I38" s="1">
        <f>'DATOS MENSUALES'!E253</f>
        <v>6.342875</v>
      </c>
      <c r="J38" s="1">
        <f>'DATOS MENSUALES'!E254</f>
        <v>7.031805</v>
      </c>
      <c r="K38" s="1">
        <f>'DATOS MENSUALES'!E255</f>
        <v>5.577363</v>
      </c>
      <c r="L38" s="1">
        <f>'DATOS MENSUALES'!E256</f>
        <v>3.894311</v>
      </c>
      <c r="M38" s="1">
        <f>'DATOS MENSUALES'!E257</f>
        <v>3.929554</v>
      </c>
      <c r="N38" s="1">
        <f t="shared" si="11"/>
        <v>107.96543800000002</v>
      </c>
      <c r="O38" s="10"/>
      <c r="P38" s="60">
        <f t="shared" si="12"/>
        <v>524.8804617200801</v>
      </c>
      <c r="Q38" s="60">
        <f t="shared" si="13"/>
        <v>32.742702541908365</v>
      </c>
      <c r="R38" s="60">
        <f t="shared" si="15"/>
        <v>-19.87022778384099</v>
      </c>
      <c r="S38" s="60">
        <f t="shared" si="16"/>
        <v>-7.8942899663188895</v>
      </c>
      <c r="T38" s="60">
        <f t="shared" si="17"/>
        <v>200.10025018156423</v>
      </c>
      <c r="U38" s="60">
        <f t="shared" si="18"/>
        <v>1.722533186119839</v>
      </c>
      <c r="V38" s="60">
        <f t="shared" si="19"/>
        <v>-81.57577554054181</v>
      </c>
      <c r="W38" s="60">
        <f t="shared" si="20"/>
        <v>-130.8520511090931</v>
      </c>
      <c r="X38" s="60">
        <f t="shared" si="21"/>
        <v>0.09694581275882802</v>
      </c>
      <c r="Y38" s="60">
        <f t="shared" si="22"/>
        <v>0.4545866945192156</v>
      </c>
      <c r="Z38" s="60">
        <f t="shared" si="23"/>
        <v>-0.0003622048880641611</v>
      </c>
      <c r="AA38" s="60">
        <f t="shared" si="24"/>
        <v>0.014996271668694232</v>
      </c>
      <c r="AB38" s="60">
        <f t="shared" si="25"/>
        <v>175.95084802645772</v>
      </c>
    </row>
    <row r="39" spans="1:28" ht="12.75">
      <c r="A39" s="12" t="s">
        <v>49</v>
      </c>
      <c r="B39" s="1">
        <f>'DATOS MENSUALES'!E258</f>
        <v>11.741128</v>
      </c>
      <c r="C39" s="1">
        <f>'DATOS MENSUALES'!E259</f>
        <v>16.60245</v>
      </c>
      <c r="D39" s="1">
        <f>'DATOS MENSUALES'!E260</f>
        <v>10.0364</v>
      </c>
      <c r="E39" s="1">
        <f>'DATOS MENSUALES'!E261</f>
        <v>7.59914</v>
      </c>
      <c r="F39" s="1">
        <f>'DATOS MENSUALES'!E262</f>
        <v>6.69185</v>
      </c>
      <c r="G39" s="1">
        <f>'DATOS MENSUALES'!E263</f>
        <v>9.702927</v>
      </c>
      <c r="H39" s="1">
        <f>'DATOS MENSUALES'!E264</f>
        <v>11.18472</v>
      </c>
      <c r="I39" s="1">
        <f>'DATOS MENSUALES'!E265</f>
        <v>9.622692</v>
      </c>
      <c r="J39" s="1">
        <f>'DATOS MENSUALES'!E266</f>
        <v>6.222458</v>
      </c>
      <c r="K39" s="1">
        <f>'DATOS MENSUALES'!E267</f>
        <v>4.413286</v>
      </c>
      <c r="L39" s="1">
        <f>'DATOS MENSUALES'!E268</f>
        <v>3.889764</v>
      </c>
      <c r="M39" s="1">
        <f>'DATOS MENSUALES'!E269</f>
        <v>4.014159</v>
      </c>
      <c r="N39" s="1">
        <f t="shared" si="11"/>
        <v>101.72097400000001</v>
      </c>
      <c r="O39" s="10"/>
      <c r="P39" s="60">
        <f t="shared" si="12"/>
        <v>270.1300858772516</v>
      </c>
      <c r="Q39" s="60">
        <f t="shared" si="13"/>
        <v>715.3126715785977</v>
      </c>
      <c r="R39" s="60">
        <f t="shared" si="15"/>
        <v>-1.485598428648356E-05</v>
      </c>
      <c r="S39" s="60">
        <f t="shared" si="16"/>
        <v>-52.3626410432354</v>
      </c>
      <c r="T39" s="60">
        <f t="shared" si="17"/>
        <v>-64.50057507507782</v>
      </c>
      <c r="U39" s="60">
        <f t="shared" si="18"/>
        <v>-58.55751408343179</v>
      </c>
      <c r="V39" s="60">
        <f t="shared" si="19"/>
        <v>-9.292675791004134</v>
      </c>
      <c r="W39" s="60">
        <f t="shared" si="20"/>
        <v>-5.803115354495364</v>
      </c>
      <c r="X39" s="60">
        <f t="shared" si="21"/>
        <v>-0.04286121465952219</v>
      </c>
      <c r="Y39" s="60">
        <f t="shared" si="22"/>
        <v>-0.06171078807046871</v>
      </c>
      <c r="Z39" s="60">
        <f t="shared" si="23"/>
        <v>-0.000436033426456935</v>
      </c>
      <c r="AA39" s="60">
        <f t="shared" si="24"/>
        <v>0.03633236705204914</v>
      </c>
      <c r="AB39" s="60">
        <f t="shared" si="25"/>
        <v>-0.26326019518719185</v>
      </c>
    </row>
    <row r="40" spans="1:28" ht="12.75">
      <c r="A40" s="12" t="s">
        <v>50</v>
      </c>
      <c r="B40" s="1">
        <f>'DATOS MENSUALES'!E270</f>
        <v>3.921152</v>
      </c>
      <c r="C40" s="1">
        <f>'DATOS MENSUALES'!E271</f>
        <v>4.861064</v>
      </c>
      <c r="D40" s="1">
        <f>'DATOS MENSUALES'!E272</f>
        <v>9.3159</v>
      </c>
      <c r="E40" s="1">
        <f>'DATOS MENSUALES'!E273</f>
        <v>11.053601</v>
      </c>
      <c r="F40" s="1">
        <f>'DATOS MENSUALES'!E274</f>
        <v>3.885672</v>
      </c>
      <c r="G40" s="1">
        <f>'DATOS MENSUALES'!E275</f>
        <v>13.542384</v>
      </c>
      <c r="H40" s="1">
        <f>'DATOS MENSUALES'!E276</f>
        <v>14.358804</v>
      </c>
      <c r="I40" s="1">
        <f>'DATOS MENSUALES'!E277</f>
        <v>12.197232</v>
      </c>
      <c r="J40" s="1">
        <f>'DATOS MENSUALES'!E278</f>
        <v>8.542214</v>
      </c>
      <c r="K40" s="1">
        <f>'DATOS MENSUALES'!E279</f>
        <v>4.600659</v>
      </c>
      <c r="L40" s="1">
        <f>'DATOS MENSUALES'!E280</f>
        <v>4.914465</v>
      </c>
      <c r="M40" s="1">
        <f>'DATOS MENSUALES'!E281</f>
        <v>6.973109</v>
      </c>
      <c r="N40" s="1">
        <f t="shared" si="11"/>
        <v>98.166256</v>
      </c>
      <c r="O40" s="10"/>
      <c r="P40" s="60">
        <f t="shared" si="12"/>
        <v>-2.4913081299588042</v>
      </c>
      <c r="Q40" s="60">
        <f t="shared" si="13"/>
        <v>-21.90660707694736</v>
      </c>
      <c r="R40" s="60">
        <f t="shared" si="15"/>
        <v>-0.4136317406863707</v>
      </c>
      <c r="S40" s="60">
        <f t="shared" si="16"/>
        <v>-0.023567511021012337</v>
      </c>
      <c r="T40" s="60">
        <f t="shared" si="17"/>
        <v>-316.73753090610205</v>
      </c>
      <c r="U40" s="60">
        <f t="shared" si="18"/>
        <v>-8.392873679096204E-05</v>
      </c>
      <c r="V40" s="60">
        <f t="shared" si="19"/>
        <v>1.2308653776181595</v>
      </c>
      <c r="W40" s="60">
        <f t="shared" si="20"/>
        <v>0.47003369794175387</v>
      </c>
      <c r="X40" s="60">
        <f t="shared" si="21"/>
        <v>7.64296921082443</v>
      </c>
      <c r="Y40" s="60">
        <f t="shared" si="22"/>
        <v>-0.008972951073311652</v>
      </c>
      <c r="Z40" s="60">
        <f t="shared" si="23"/>
        <v>0.8543223958165383</v>
      </c>
      <c r="AA40" s="60">
        <f t="shared" si="24"/>
        <v>35.61634753823252</v>
      </c>
      <c r="AB40" s="60">
        <f t="shared" si="25"/>
        <v>-73.85672008887859</v>
      </c>
    </row>
    <row r="41" spans="1:28" ht="12.75">
      <c r="A41" s="12" t="s">
        <v>51</v>
      </c>
      <c r="B41" s="1">
        <f>'DATOS MENSUALES'!E282</f>
        <v>4.694217</v>
      </c>
      <c r="C41" s="1">
        <f>'DATOS MENSUALES'!E283</f>
        <v>12.061644</v>
      </c>
      <c r="D41" s="1">
        <f>'DATOS MENSUALES'!E284</f>
        <v>7.9086</v>
      </c>
      <c r="E41" s="1">
        <f>'DATOS MENSUALES'!E285</f>
        <v>6.67392</v>
      </c>
      <c r="F41" s="1">
        <f>'DATOS MENSUALES'!E286</f>
        <v>7.890219</v>
      </c>
      <c r="G41" s="1">
        <f>'DATOS MENSUALES'!E287</f>
        <v>14.271192</v>
      </c>
      <c r="H41" s="1">
        <f>'DATOS MENSUALES'!E288</f>
        <v>14.67477</v>
      </c>
      <c r="I41" s="1">
        <f>'DATOS MENSUALES'!E289</f>
        <v>9.45795</v>
      </c>
      <c r="J41" s="1">
        <f>'DATOS MENSUALES'!E290</f>
        <v>7.598556</v>
      </c>
      <c r="K41" s="1">
        <f>'DATOS MENSUALES'!E291</f>
        <v>4.338964</v>
      </c>
      <c r="L41" s="1">
        <f>'DATOS MENSUALES'!E292</f>
        <v>3.76761</v>
      </c>
      <c r="M41" s="1">
        <f>'DATOS MENSUALES'!E293</f>
        <v>3.599623</v>
      </c>
      <c r="N41" s="1">
        <f t="shared" si="11"/>
        <v>96.937265</v>
      </c>
      <c r="O41" s="10"/>
      <c r="P41" s="60">
        <f t="shared" si="12"/>
        <v>-0.1977162278989344</v>
      </c>
      <c r="Q41" s="60">
        <f t="shared" si="13"/>
        <v>85.32993974352428</v>
      </c>
      <c r="R41" s="60">
        <f t="shared" si="15"/>
        <v>-9.97145705125772</v>
      </c>
      <c r="S41" s="60">
        <f t="shared" si="16"/>
        <v>-101.61140766828525</v>
      </c>
      <c r="T41" s="60">
        <f t="shared" si="17"/>
        <v>-22.23622410011573</v>
      </c>
      <c r="U41" s="60">
        <f t="shared" si="18"/>
        <v>0.32145459544902505</v>
      </c>
      <c r="V41" s="60">
        <f t="shared" si="19"/>
        <v>2.6720697257201484</v>
      </c>
      <c r="W41" s="60">
        <f t="shared" si="20"/>
        <v>-7.549900318208378</v>
      </c>
      <c r="X41" s="60">
        <f t="shared" si="21"/>
        <v>1.080473593170881</v>
      </c>
      <c r="Y41" s="60">
        <f t="shared" si="22"/>
        <v>-0.10348855568571813</v>
      </c>
      <c r="Z41" s="60">
        <f t="shared" si="23"/>
        <v>-0.007760487197826838</v>
      </c>
      <c r="AA41" s="60">
        <f t="shared" si="24"/>
        <v>-0.0005786389965196483</v>
      </c>
      <c r="AB41" s="60">
        <f t="shared" si="25"/>
        <v>-159.62724563262336</v>
      </c>
    </row>
    <row r="42" spans="1:28" ht="12.75">
      <c r="A42" s="12" t="s">
        <v>52</v>
      </c>
      <c r="B42" s="1">
        <f>'DATOS MENSUALES'!E294</f>
        <v>2.866213</v>
      </c>
      <c r="C42" s="1">
        <f>'DATOS MENSUALES'!E295</f>
        <v>3.045669</v>
      </c>
      <c r="D42" s="1">
        <f>'DATOS MENSUALES'!E296</f>
        <v>4.127739</v>
      </c>
      <c r="E42" s="1">
        <f>'DATOS MENSUALES'!E297</f>
        <v>9.374331</v>
      </c>
      <c r="F42" s="1">
        <f>'DATOS MENSUALES'!E298</f>
        <v>9.858849</v>
      </c>
      <c r="G42" s="1">
        <f>'DATOS MENSUALES'!E299</f>
        <v>21.136908</v>
      </c>
      <c r="H42" s="1">
        <f>'DATOS MENSUALES'!E300</f>
        <v>7.806702</v>
      </c>
      <c r="I42" s="1">
        <f>'DATOS MENSUALES'!E301</f>
        <v>5.714945</v>
      </c>
      <c r="J42" s="1">
        <f>'DATOS MENSUALES'!E302</f>
        <v>3.327345</v>
      </c>
      <c r="K42" s="1">
        <f>'DATOS MENSUALES'!E303</f>
        <v>2.5781</v>
      </c>
      <c r="L42" s="1">
        <f>'DATOS MENSUALES'!E304</f>
        <v>2.444094</v>
      </c>
      <c r="M42" s="1">
        <f>'DATOS MENSUALES'!E305</f>
        <v>2.30027</v>
      </c>
      <c r="N42" s="1">
        <f t="shared" si="11"/>
        <v>74.58116500000001</v>
      </c>
      <c r="O42" s="10"/>
      <c r="P42" s="60">
        <f t="shared" si="12"/>
        <v>-14.00750908268748</v>
      </c>
      <c r="Q42" s="60">
        <f t="shared" si="13"/>
        <v>-98.19317946589403</v>
      </c>
      <c r="R42" s="60">
        <f t="shared" si="15"/>
        <v>-208.87026265402835</v>
      </c>
      <c r="S42" s="60">
        <f t="shared" si="16"/>
        <v>-7.598627016714869</v>
      </c>
      <c r="T42" s="60">
        <f t="shared" si="17"/>
        <v>-0.599935787111929</v>
      </c>
      <c r="U42" s="60">
        <f t="shared" si="18"/>
        <v>430.49563768449946</v>
      </c>
      <c r="V42" s="60">
        <f t="shared" si="19"/>
        <v>-164.60348846851835</v>
      </c>
      <c r="W42" s="60">
        <f t="shared" si="20"/>
        <v>-185.65836102397995</v>
      </c>
      <c r="X42" s="60">
        <f t="shared" si="21"/>
        <v>-34.172315752495145</v>
      </c>
      <c r="Y42" s="60">
        <f t="shared" si="22"/>
        <v>-11.094920509968743</v>
      </c>
      <c r="Z42" s="60">
        <f t="shared" si="23"/>
        <v>-3.5222136954429386</v>
      </c>
      <c r="AA42" s="60">
        <f t="shared" si="24"/>
        <v>-2.6434316401666007</v>
      </c>
      <c r="AB42" s="60">
        <f t="shared" si="25"/>
        <v>-21440.27284273019</v>
      </c>
    </row>
    <row r="43" spans="1:28" ht="12.75">
      <c r="A43" s="12" t="s">
        <v>53</v>
      </c>
      <c r="B43" s="1">
        <f>'DATOS MENSUALES'!E306</f>
        <v>4.124883</v>
      </c>
      <c r="C43" s="1">
        <f>'DATOS MENSUALES'!E307</f>
        <v>8.271691</v>
      </c>
      <c r="D43" s="1">
        <f>'DATOS MENSUALES'!E308</f>
        <v>5.996892</v>
      </c>
      <c r="E43" s="1">
        <f>'DATOS MENSUALES'!E309</f>
        <v>12.108646</v>
      </c>
      <c r="F43" s="1">
        <f>'DATOS MENSUALES'!E310</f>
        <v>21.217071</v>
      </c>
      <c r="G43" s="1">
        <f>'DATOS MENSUALES'!E311</f>
        <v>11.59344</v>
      </c>
      <c r="H43" s="1">
        <f>'DATOS MENSUALES'!E312</f>
        <v>17.424944</v>
      </c>
      <c r="I43" s="1">
        <f>'DATOS MENSUALES'!E313</f>
        <v>5.27144</v>
      </c>
      <c r="J43" s="1">
        <f>'DATOS MENSUALES'!E314</f>
        <v>5.5325</v>
      </c>
      <c r="K43" s="1">
        <f>'DATOS MENSUALES'!E315</f>
        <v>3.211494</v>
      </c>
      <c r="L43" s="1">
        <f>'DATOS MENSUALES'!E316</f>
        <v>2.522151</v>
      </c>
      <c r="M43" s="1">
        <f>'DATOS MENSUALES'!E317</f>
        <v>2.411103</v>
      </c>
      <c r="N43" s="1">
        <f t="shared" si="11"/>
        <v>99.68625499999999</v>
      </c>
      <c r="O43" s="10"/>
      <c r="P43" s="60">
        <f t="shared" si="12"/>
        <v>-1.5284380151291324</v>
      </c>
      <c r="Q43" s="60">
        <f t="shared" si="13"/>
        <v>0.22984882760994518</v>
      </c>
      <c r="R43" s="60">
        <f t="shared" si="15"/>
        <v>-67.12592013610966</v>
      </c>
      <c r="S43" s="60">
        <f t="shared" si="16"/>
        <v>0.4535836329672955</v>
      </c>
      <c r="T43" s="60">
        <f t="shared" si="17"/>
        <v>1162.5334457058043</v>
      </c>
      <c r="U43" s="60">
        <f t="shared" si="18"/>
        <v>-7.913038647980903</v>
      </c>
      <c r="V43" s="60">
        <f t="shared" si="19"/>
        <v>70.84655131241858</v>
      </c>
      <c r="W43" s="60">
        <f t="shared" si="20"/>
        <v>-232.41274485013847</v>
      </c>
      <c r="X43" s="60">
        <f t="shared" si="21"/>
        <v>-1.1246060089625651</v>
      </c>
      <c r="Y43" s="60">
        <f t="shared" si="22"/>
        <v>-4.07273376300774</v>
      </c>
      <c r="Z43" s="60">
        <f t="shared" si="23"/>
        <v>-3.0074522343945733</v>
      </c>
      <c r="AA43" s="60">
        <f t="shared" si="24"/>
        <v>-2.05734874396757</v>
      </c>
      <c r="AB43" s="60">
        <f t="shared" si="25"/>
        <v>-19.15473991084056</v>
      </c>
    </row>
    <row r="44" spans="1:28" ht="12.75">
      <c r="A44" s="12" t="s">
        <v>54</v>
      </c>
      <c r="B44" s="1">
        <f>'DATOS MENSUALES'!E318</f>
        <v>6.818112</v>
      </c>
      <c r="C44" s="1">
        <f>'DATOS MENSUALES'!E319</f>
        <v>10.36203</v>
      </c>
      <c r="D44" s="1">
        <f>'DATOS MENSUALES'!E320</f>
        <v>8.811076</v>
      </c>
      <c r="E44" s="1">
        <f>'DATOS MENSUALES'!E321</f>
        <v>5.056064</v>
      </c>
      <c r="F44" s="1">
        <f>'DATOS MENSUALES'!E322</f>
        <v>8.218336</v>
      </c>
      <c r="G44" s="1">
        <f>'DATOS MENSUALES'!E323</f>
        <v>8.774688</v>
      </c>
      <c r="H44" s="1">
        <f>'DATOS MENSUALES'!E324</f>
        <v>5.660193</v>
      </c>
      <c r="I44" s="1">
        <f>'DATOS MENSUALES'!E325</f>
        <v>10.736308</v>
      </c>
      <c r="J44" s="1">
        <f>'DATOS MENSUALES'!E326</f>
        <v>5.095377</v>
      </c>
      <c r="K44" s="1">
        <f>'DATOS MENSUALES'!E327</f>
        <v>3.597532</v>
      </c>
      <c r="L44" s="1">
        <f>'DATOS MENSUALES'!E328</f>
        <v>2.98534</v>
      </c>
      <c r="M44" s="1">
        <f>'DATOS MENSUALES'!E329</f>
        <v>3.394506</v>
      </c>
      <c r="N44" s="1">
        <f t="shared" si="11"/>
        <v>79.50956199999999</v>
      </c>
      <c r="O44" s="10"/>
      <c r="P44" s="60">
        <f t="shared" si="12"/>
        <v>3.6617057024523043</v>
      </c>
      <c r="Q44" s="60">
        <f t="shared" si="13"/>
        <v>19.74643203594905</v>
      </c>
      <c r="R44" s="60">
        <f t="shared" si="15"/>
        <v>-1.9526888108843148</v>
      </c>
      <c r="S44" s="60">
        <f t="shared" si="16"/>
        <v>-248.17559060624947</v>
      </c>
      <c r="T44" s="60">
        <f t="shared" si="17"/>
        <v>-15.325353199548031</v>
      </c>
      <c r="U44" s="60">
        <f t="shared" si="18"/>
        <v>-111.38731376396898</v>
      </c>
      <c r="V44" s="60">
        <f t="shared" si="19"/>
        <v>-443.6569808380255</v>
      </c>
      <c r="W44" s="60">
        <f t="shared" si="20"/>
        <v>-0.31918248274331634</v>
      </c>
      <c r="X44" s="60">
        <f t="shared" si="21"/>
        <v>-3.222402931752906</v>
      </c>
      <c r="Y44" s="60">
        <f t="shared" si="22"/>
        <v>-1.775634849132904</v>
      </c>
      <c r="Z44" s="60">
        <f t="shared" si="23"/>
        <v>-0.941923446690235</v>
      </c>
      <c r="AA44" s="60">
        <f t="shared" si="24"/>
        <v>-0.023999329356748287</v>
      </c>
      <c r="AB44" s="60">
        <f t="shared" si="25"/>
        <v>-11934.132018578826</v>
      </c>
    </row>
    <row r="45" spans="1:28" ht="12.75">
      <c r="A45" s="12" t="s">
        <v>55</v>
      </c>
      <c r="B45" s="1">
        <f>'DATOS MENSUALES'!E330</f>
        <v>3.069411</v>
      </c>
      <c r="C45" s="1">
        <f>'DATOS MENSUALES'!E331</f>
        <v>6.85233</v>
      </c>
      <c r="D45" s="1">
        <f>'DATOS MENSUALES'!E332</f>
        <v>10.15455</v>
      </c>
      <c r="E45" s="1">
        <f>'DATOS MENSUALES'!E333</f>
        <v>9.746427</v>
      </c>
      <c r="F45" s="1">
        <f>'DATOS MENSUALES'!E334</f>
        <v>14.630466</v>
      </c>
      <c r="G45" s="1">
        <f>'DATOS MENSUALES'!E335</f>
        <v>9.735264</v>
      </c>
      <c r="H45" s="1">
        <f>'DATOS MENSUALES'!E336</f>
        <v>17.493104</v>
      </c>
      <c r="I45" s="1">
        <f>'DATOS MENSUALES'!E337</f>
        <v>10.980096</v>
      </c>
      <c r="J45" s="1">
        <f>'DATOS MENSUALES'!E338</f>
        <v>4.342083</v>
      </c>
      <c r="K45" s="1">
        <f>'DATOS MENSUALES'!E339</f>
        <v>3.02768</v>
      </c>
      <c r="L45" s="1">
        <f>'DATOS MENSUALES'!E340</f>
        <v>2.5116</v>
      </c>
      <c r="M45" s="1">
        <f>'DATOS MENSUALES'!E341</f>
        <v>1.756637</v>
      </c>
      <c r="N45" s="1">
        <f t="shared" si="11"/>
        <v>94.299648</v>
      </c>
      <c r="O45" s="10"/>
      <c r="P45" s="60">
        <f t="shared" si="12"/>
        <v>-10.755445708120766</v>
      </c>
      <c r="Q45" s="60">
        <f t="shared" si="13"/>
        <v>-0.5251725570346367</v>
      </c>
      <c r="R45" s="60">
        <f t="shared" si="15"/>
        <v>0.0008191604184951617</v>
      </c>
      <c r="S45" s="60">
        <f t="shared" si="16"/>
        <v>-4.049183610184409</v>
      </c>
      <c r="T45" s="60">
        <f t="shared" si="17"/>
        <v>60.61576046708311</v>
      </c>
      <c r="U45" s="60">
        <f t="shared" si="18"/>
        <v>-57.10677980835159</v>
      </c>
      <c r="V45" s="60">
        <f t="shared" si="19"/>
        <v>74.405574977792</v>
      </c>
      <c r="W45" s="60">
        <f t="shared" si="20"/>
        <v>-0.08496314394613462</v>
      </c>
      <c r="X45" s="60">
        <f t="shared" si="21"/>
        <v>-11.094602597211958</v>
      </c>
      <c r="Y45" s="60">
        <f t="shared" si="22"/>
        <v>-5.647157773784187</v>
      </c>
      <c r="Z45" s="60">
        <f t="shared" si="23"/>
        <v>-3.073885360829149</v>
      </c>
      <c r="AA45" s="60">
        <f t="shared" si="24"/>
        <v>-7.147970466266016</v>
      </c>
      <c r="AB45" s="60">
        <f t="shared" si="25"/>
        <v>-524.0419425086418</v>
      </c>
    </row>
    <row r="46" spans="1:28" ht="12.75">
      <c r="A46" s="12" t="s">
        <v>56</v>
      </c>
      <c r="B46" s="1">
        <f>'DATOS MENSUALES'!E342</f>
        <v>2.449027</v>
      </c>
      <c r="C46" s="1">
        <f>'DATOS MENSUALES'!E343</f>
        <v>8.847384</v>
      </c>
      <c r="D46" s="1">
        <f>'DATOS MENSUALES'!E344</f>
        <v>6.749402</v>
      </c>
      <c r="E46" s="1">
        <f>'DATOS MENSUALES'!E345</f>
        <v>12.54896</v>
      </c>
      <c r="F46" s="1">
        <f>'DATOS MENSUALES'!E346</f>
        <v>10.460868</v>
      </c>
      <c r="G46" s="1">
        <f>'DATOS MENSUALES'!E347</f>
        <v>25.87135</v>
      </c>
      <c r="H46" s="1">
        <f>'DATOS MENSUALES'!E348</f>
        <v>14.98959</v>
      </c>
      <c r="I46" s="1">
        <f>'DATOS MENSUALES'!E349</f>
        <v>16.580403</v>
      </c>
      <c r="J46" s="1">
        <f>'DATOS MENSUALES'!E350</f>
        <v>8.598086</v>
      </c>
      <c r="K46" s="1">
        <f>'DATOS MENSUALES'!E351</f>
        <v>6.812084</v>
      </c>
      <c r="L46" s="1">
        <f>'DATOS MENSUALES'!E352</f>
        <v>5.462964</v>
      </c>
      <c r="M46" s="1">
        <f>'DATOS MENSUALES'!E353</f>
        <v>4.699552</v>
      </c>
      <c r="N46" s="1">
        <f t="shared" si="11"/>
        <v>124.06966999999997</v>
      </c>
      <c r="O46" s="10"/>
      <c r="P46" s="60">
        <f t="shared" si="12"/>
        <v>-22.611387972300843</v>
      </c>
      <c r="Q46" s="60">
        <f t="shared" si="13"/>
        <v>1.6777409221659227</v>
      </c>
      <c r="R46" s="60">
        <f t="shared" si="15"/>
        <v>-36.31667861297094</v>
      </c>
      <c r="S46" s="60">
        <f t="shared" si="16"/>
        <v>1.7656479020689382</v>
      </c>
      <c r="T46" s="60">
        <f t="shared" si="17"/>
        <v>-0.014064462822414182</v>
      </c>
      <c r="U46" s="60">
        <f t="shared" si="18"/>
        <v>1854.1501952951498</v>
      </c>
      <c r="V46" s="60">
        <f t="shared" si="19"/>
        <v>4.934519807585876</v>
      </c>
      <c r="W46" s="60">
        <f t="shared" si="20"/>
        <v>137.443025880506</v>
      </c>
      <c r="X46" s="60">
        <f t="shared" si="21"/>
        <v>8.311955400180072</v>
      </c>
      <c r="Y46" s="60">
        <f t="shared" si="22"/>
        <v>8.043581446075212</v>
      </c>
      <c r="Z46" s="60">
        <f t="shared" si="23"/>
        <v>3.3572799327459975</v>
      </c>
      <c r="AA46" s="60">
        <f t="shared" si="24"/>
        <v>1.0506274492314813</v>
      </c>
      <c r="AB46" s="60">
        <f t="shared" si="25"/>
        <v>10229.320129525906</v>
      </c>
    </row>
    <row r="47" spans="1:28" ht="12.75">
      <c r="A47" s="12" t="s">
        <v>57</v>
      </c>
      <c r="B47" s="1">
        <f>'DATOS MENSUALES'!E354</f>
        <v>5.44959</v>
      </c>
      <c r="C47" s="1">
        <f>'DATOS MENSUALES'!E355</f>
        <v>4.999813</v>
      </c>
      <c r="D47" s="1">
        <f>'DATOS MENSUALES'!E356</f>
        <v>9.018224</v>
      </c>
      <c r="E47" s="1">
        <f>'DATOS MENSUALES'!E357</f>
        <v>24.672801</v>
      </c>
      <c r="F47" s="1">
        <f>'DATOS MENSUALES'!E358</f>
        <v>10.069884</v>
      </c>
      <c r="G47" s="1">
        <f>'DATOS MENSUALES'!E359</f>
        <v>12.2696</v>
      </c>
      <c r="H47" s="1">
        <f>'DATOS MENSUALES'!E360</f>
        <v>14.63949</v>
      </c>
      <c r="I47" s="1">
        <f>'DATOS MENSUALES'!E361</f>
        <v>20.342674</v>
      </c>
      <c r="J47" s="1">
        <f>'DATOS MENSUALES'!E362</f>
        <v>6.694515</v>
      </c>
      <c r="K47" s="1">
        <f>'DATOS MENSUALES'!E363</f>
        <v>5.37786</v>
      </c>
      <c r="L47" s="1">
        <f>'DATOS MENSUALES'!E364</f>
        <v>3.174176</v>
      </c>
      <c r="M47" s="1">
        <f>'DATOS MENSUALES'!E365</f>
        <v>3.1225</v>
      </c>
      <c r="N47" s="1">
        <f t="shared" si="11"/>
        <v>119.831127</v>
      </c>
      <c r="O47" s="10"/>
      <c r="P47" s="60">
        <f t="shared" si="12"/>
        <v>0.005160130534408855</v>
      </c>
      <c r="Q47" s="60">
        <f t="shared" si="13"/>
        <v>-18.806659036562973</v>
      </c>
      <c r="R47" s="60">
        <f t="shared" si="15"/>
        <v>-1.1338399761951248</v>
      </c>
      <c r="S47" s="60">
        <f t="shared" si="16"/>
        <v>2369.922358194827</v>
      </c>
      <c r="T47" s="60">
        <f t="shared" si="17"/>
        <v>-0.2528766799600766</v>
      </c>
      <c r="U47" s="60">
        <f t="shared" si="18"/>
        <v>-2.282068628225528</v>
      </c>
      <c r="V47" s="60">
        <f t="shared" si="19"/>
        <v>2.4734022909848576</v>
      </c>
      <c r="W47" s="60">
        <f t="shared" si="20"/>
        <v>710.4387355462657</v>
      </c>
      <c r="X47" s="60">
        <f t="shared" si="21"/>
        <v>0.0018200715609093545</v>
      </c>
      <c r="Y47" s="60">
        <f t="shared" si="22"/>
        <v>0.18460997435509166</v>
      </c>
      <c r="Z47" s="60">
        <f t="shared" si="23"/>
        <v>-0.4956983195557309</v>
      </c>
      <c r="AA47" s="60">
        <f t="shared" si="24"/>
        <v>-0.17604274140841666</v>
      </c>
      <c r="AB47" s="60">
        <f t="shared" si="25"/>
        <v>5331.16931900182</v>
      </c>
    </row>
    <row r="48" spans="1:28" ht="12.75">
      <c r="A48" s="12" t="s">
        <v>58</v>
      </c>
      <c r="B48" s="1">
        <f>'DATOS MENSUALES'!E366</f>
        <v>2.048004</v>
      </c>
      <c r="C48" s="1">
        <f>'DATOS MENSUALES'!E367</f>
        <v>2.930144</v>
      </c>
      <c r="D48" s="1">
        <f>'DATOS MENSUALES'!E368</f>
        <v>6.064138</v>
      </c>
      <c r="E48" s="1">
        <f>'DATOS MENSUALES'!E369</f>
        <v>9.332325</v>
      </c>
      <c r="F48" s="1">
        <f>'DATOS MENSUALES'!E370</f>
        <v>6.85746</v>
      </c>
      <c r="G48" s="1">
        <f>'DATOS MENSUALES'!E371</f>
        <v>8.630664</v>
      </c>
      <c r="H48" s="1">
        <f>'DATOS MENSUALES'!E372</f>
        <v>29.204028</v>
      </c>
      <c r="I48" s="1">
        <f>'DATOS MENSUALES'!E373</f>
        <v>23.297099</v>
      </c>
      <c r="J48" s="1">
        <f>'DATOS MENSUALES'!E374</f>
        <v>8.63784</v>
      </c>
      <c r="K48" s="1">
        <f>'DATOS MENSUALES'!E375</f>
        <v>8.196383</v>
      </c>
      <c r="L48" s="1">
        <f>'DATOS MENSUALES'!E376</f>
        <v>5.8401</v>
      </c>
      <c r="M48" s="1">
        <f>'DATOS MENSUALES'!E377</f>
        <v>4.63371</v>
      </c>
      <c r="N48" s="1">
        <f t="shared" si="11"/>
        <v>115.67189499999999</v>
      </c>
      <c r="O48" s="10"/>
      <c r="P48" s="60">
        <f t="shared" si="12"/>
        <v>-33.66016240013162</v>
      </c>
      <c r="Q48" s="60">
        <f t="shared" si="13"/>
        <v>-105.75595416685863</v>
      </c>
      <c r="R48" s="60">
        <f t="shared" si="15"/>
        <v>-63.8486765123914</v>
      </c>
      <c r="S48" s="60">
        <f t="shared" si="16"/>
        <v>-8.096175762844277</v>
      </c>
      <c r="T48" s="60">
        <f t="shared" si="17"/>
        <v>-56.835332578447115</v>
      </c>
      <c r="U48" s="60">
        <f t="shared" si="18"/>
        <v>-121.6923221308713</v>
      </c>
      <c r="V48" s="60">
        <f t="shared" si="19"/>
        <v>4032.5226246324114</v>
      </c>
      <c r="W48" s="60">
        <f t="shared" si="20"/>
        <v>1675.5691199775479</v>
      </c>
      <c r="X48" s="60">
        <f t="shared" si="21"/>
        <v>8.810992436341126</v>
      </c>
      <c r="Y48" s="60">
        <f t="shared" si="22"/>
        <v>38.886697326875606</v>
      </c>
      <c r="Z48" s="60">
        <f t="shared" si="23"/>
        <v>6.586590167652416</v>
      </c>
      <c r="AA48" s="60">
        <f t="shared" si="24"/>
        <v>0.8594255948016324</v>
      </c>
      <c r="AB48" s="60">
        <f t="shared" si="25"/>
        <v>2357.9550913011776</v>
      </c>
    </row>
    <row r="49" spans="1:28" ht="12.75">
      <c r="A49" s="12" t="s">
        <v>59</v>
      </c>
      <c r="B49" s="1">
        <f>'DATOS MENSUALES'!E378</f>
        <v>3.497144</v>
      </c>
      <c r="C49" s="1">
        <f>'DATOS MENSUALES'!E379</f>
        <v>3.353202</v>
      </c>
      <c r="D49" s="1">
        <f>'DATOS MENSUALES'!E380</f>
        <v>8.618951</v>
      </c>
      <c r="E49" s="1">
        <f>'DATOS MENSUALES'!E381</f>
        <v>8.053642</v>
      </c>
      <c r="F49" s="1">
        <f>'DATOS MENSUALES'!E382</f>
        <v>12.543594</v>
      </c>
      <c r="G49" s="1">
        <f>'DATOS MENSUALES'!E383</f>
        <v>16.334225</v>
      </c>
      <c r="H49" s="1">
        <f>'DATOS MENSUALES'!E384</f>
        <v>25.139296</v>
      </c>
      <c r="I49" s="1">
        <f>'DATOS MENSUALES'!E385</f>
        <v>28.580535</v>
      </c>
      <c r="J49" s="1">
        <f>'DATOS MENSUALES'!E386</f>
        <v>15.005323</v>
      </c>
      <c r="K49" s="1">
        <f>'DATOS MENSUALES'!E387</f>
        <v>6.696885</v>
      </c>
      <c r="L49" s="1">
        <f>'DATOS MENSUALES'!E388</f>
        <v>4.248882</v>
      </c>
      <c r="M49" s="1">
        <f>'DATOS MENSUALES'!E389</f>
        <v>3.207732</v>
      </c>
      <c r="N49" s="1">
        <f t="shared" si="11"/>
        <v>135.27941099999998</v>
      </c>
      <c r="O49" s="10"/>
      <c r="P49" s="60">
        <f t="shared" si="12"/>
        <v>-5.636350686511474</v>
      </c>
      <c r="Q49" s="60">
        <f t="shared" si="13"/>
        <v>-79.83642970335889</v>
      </c>
      <c r="R49" s="60">
        <f t="shared" si="15"/>
        <v>-2.9986421332909066</v>
      </c>
      <c r="S49" s="60">
        <f t="shared" si="16"/>
        <v>-35.50312767814518</v>
      </c>
      <c r="T49" s="60">
        <f t="shared" si="17"/>
        <v>6.2431486845723825</v>
      </c>
      <c r="U49" s="60">
        <f t="shared" si="18"/>
        <v>20.752851443870036</v>
      </c>
      <c r="V49" s="60">
        <f t="shared" si="19"/>
        <v>1664.9270471250131</v>
      </c>
      <c r="W49" s="60">
        <f t="shared" si="20"/>
        <v>5053.7537545675705</v>
      </c>
      <c r="X49" s="60">
        <f t="shared" si="21"/>
        <v>599.6961209294126</v>
      </c>
      <c r="Y49" s="60">
        <f t="shared" si="22"/>
        <v>6.734417856559563</v>
      </c>
      <c r="Z49" s="60">
        <f t="shared" si="23"/>
        <v>0.022734501761066898</v>
      </c>
      <c r="AA49" s="60">
        <f t="shared" si="24"/>
        <v>-0.10732168796270165</v>
      </c>
      <c r="AB49" s="60">
        <f t="shared" si="25"/>
        <v>35668.2430316212</v>
      </c>
    </row>
    <row r="50" spans="1:28" ht="12.75">
      <c r="A50" s="12" t="s">
        <v>60</v>
      </c>
      <c r="B50" s="1">
        <f>'DATOS MENSUALES'!E390</f>
        <v>5.54958</v>
      </c>
      <c r="C50" s="1">
        <f>'DATOS MENSUALES'!E391</f>
        <v>5.736249</v>
      </c>
      <c r="D50" s="1">
        <f>'DATOS MENSUALES'!E392</f>
        <v>9.699036</v>
      </c>
      <c r="E50" s="1">
        <f>'DATOS MENSUALES'!E393</f>
        <v>9.090495</v>
      </c>
      <c r="F50" s="1">
        <f>'DATOS MENSUALES'!E394</f>
        <v>13.04728</v>
      </c>
      <c r="G50" s="1">
        <f>'DATOS MENSUALES'!E395</f>
        <v>15.862275</v>
      </c>
      <c r="H50" s="1">
        <f>'DATOS MENSUALES'!E396</f>
        <v>18.613</v>
      </c>
      <c r="I50" s="1">
        <f>'DATOS MENSUALES'!E397</f>
        <v>32.79514</v>
      </c>
      <c r="J50" s="1">
        <f>'DATOS MENSUALES'!E398</f>
        <v>6.604324</v>
      </c>
      <c r="K50" s="1">
        <f>'DATOS MENSUALES'!E399</f>
        <v>2.172546</v>
      </c>
      <c r="L50" s="1">
        <f>'DATOS MENSUALES'!E400</f>
        <v>2.243765</v>
      </c>
      <c r="M50" s="1">
        <f>'DATOS MENSUALES'!E401</f>
        <v>2.336616</v>
      </c>
      <c r="N50" s="1">
        <f aca="true" t="shared" si="26" ref="N50:N81">SUM(B50:M50)</f>
        <v>123.75030600000001</v>
      </c>
      <c r="O50" s="10"/>
      <c r="P50" s="60">
        <f aca="true" t="shared" si="27" ref="P50:P83">(B50-B$6)^3</f>
        <v>0.020300372528921383</v>
      </c>
      <c r="Q50" s="60">
        <f aca="true" t="shared" si="28" ref="Q50:Q83">(C50-C$6)^3</f>
        <v>-7.10982730398656</v>
      </c>
      <c r="R50" s="60">
        <f t="shared" si="15"/>
        <v>-0.04741707123522308</v>
      </c>
      <c r="S50" s="60">
        <f t="shared" si="16"/>
        <v>-11.387781262253077</v>
      </c>
      <c r="T50" s="60">
        <f t="shared" si="17"/>
        <v>12.895682547543002</v>
      </c>
      <c r="U50" s="60">
        <f t="shared" si="18"/>
        <v>11.791762093970904</v>
      </c>
      <c r="V50" s="60">
        <f t="shared" si="19"/>
        <v>151.06929636599713</v>
      </c>
      <c r="W50" s="60">
        <f t="shared" si="20"/>
        <v>9766.61909575284</v>
      </c>
      <c r="X50" s="60">
        <f t="shared" si="21"/>
        <v>3.247249134253457E-05</v>
      </c>
      <c r="Y50" s="60">
        <f t="shared" si="22"/>
        <v>-18.314417536921038</v>
      </c>
      <c r="Z50" s="60">
        <f t="shared" si="23"/>
        <v>-5.104696256496921</v>
      </c>
      <c r="AA50" s="60">
        <f t="shared" si="24"/>
        <v>-2.440403075385646</v>
      </c>
      <c r="AB50" s="60">
        <f t="shared" si="25"/>
        <v>9784.449835036032</v>
      </c>
    </row>
    <row r="51" spans="1:28" ht="12.75">
      <c r="A51" s="12" t="s">
        <v>61</v>
      </c>
      <c r="B51" s="1">
        <f>'DATOS MENSUALES'!E402</f>
        <v>6.804312</v>
      </c>
      <c r="C51" s="1">
        <f>'DATOS MENSUALES'!E403</f>
        <v>5.720623</v>
      </c>
      <c r="D51" s="1">
        <f>'DATOS MENSUALES'!E404</f>
        <v>6.478632</v>
      </c>
      <c r="E51" s="1">
        <f>'DATOS MENSUALES'!E405</f>
        <v>21.648543</v>
      </c>
      <c r="F51" s="1">
        <f>'DATOS MENSUALES'!E406</f>
        <v>10.94808</v>
      </c>
      <c r="G51" s="1">
        <f>'DATOS MENSUALES'!E407</f>
        <v>21.584528</v>
      </c>
      <c r="H51" s="1">
        <f>'DATOS MENSUALES'!E408</f>
        <v>20.7424</v>
      </c>
      <c r="I51" s="1">
        <f>'DATOS MENSUALES'!E409</f>
        <v>11.999408</v>
      </c>
      <c r="J51" s="1">
        <f>'DATOS MENSUALES'!E410</f>
        <v>5.817595</v>
      </c>
      <c r="K51" s="1">
        <f>'DATOS MENSUALES'!E411</f>
        <v>6.016598</v>
      </c>
      <c r="L51" s="1">
        <f>'DATOS MENSUALES'!E412</f>
        <v>3.011812</v>
      </c>
      <c r="M51" s="1">
        <f>'DATOS MENSUALES'!E413</f>
        <v>3.012462</v>
      </c>
      <c r="N51" s="1">
        <f t="shared" si="26"/>
        <v>123.78499300000001</v>
      </c>
      <c r="O51" s="10"/>
      <c r="P51" s="60">
        <f t="shared" si="27"/>
        <v>3.564230282596042</v>
      </c>
      <c r="Q51" s="60">
        <f t="shared" si="28"/>
        <v>-7.284570209473657</v>
      </c>
      <c r="R51" s="60">
        <f aca="true" t="shared" si="29" ref="R51:R83">(D51-D$6)^3</f>
        <v>-45.97316311101704</v>
      </c>
      <c r="S51" s="60">
        <f aca="true" t="shared" si="30" ref="S51:S83">(E51-E$6)^3</f>
        <v>1095.3501316086874</v>
      </c>
      <c r="T51" s="60">
        <f aca="true" t="shared" si="31" ref="T51:AB79">(F51-F$6)^3</f>
        <v>0.014855808484734542</v>
      </c>
      <c r="U51" s="60">
        <f t="shared" si="31"/>
        <v>511.685414269989</v>
      </c>
      <c r="V51" s="60">
        <f t="shared" si="31"/>
        <v>414.3748226252274</v>
      </c>
      <c r="W51" s="60">
        <f t="shared" si="31"/>
        <v>0.19480192714700933</v>
      </c>
      <c r="X51" s="60">
        <f t="shared" si="31"/>
        <v>-0.43007050997875523</v>
      </c>
      <c r="Y51" s="60">
        <f t="shared" si="31"/>
        <v>1.763400423946417</v>
      </c>
      <c r="Z51" s="60">
        <f t="shared" si="31"/>
        <v>-0.8676550465893784</v>
      </c>
      <c r="AA51" s="60">
        <f t="shared" si="31"/>
        <v>-0.3014250209082278</v>
      </c>
      <c r="AB51" s="60">
        <f t="shared" si="31"/>
        <v>9832.131315962573</v>
      </c>
    </row>
    <row r="52" spans="1:28" ht="12.75">
      <c r="A52" s="12" t="s">
        <v>62</v>
      </c>
      <c r="B52" s="1">
        <f>'DATOS MENSUALES'!E414</f>
        <v>3.828304</v>
      </c>
      <c r="C52" s="1">
        <f>'DATOS MENSUALES'!E415</f>
        <v>10.976765</v>
      </c>
      <c r="D52" s="1">
        <f>'DATOS MENSUALES'!E416</f>
        <v>5.870893</v>
      </c>
      <c r="E52" s="1">
        <f>'DATOS MENSUALES'!E417</f>
        <v>7.429194</v>
      </c>
      <c r="F52" s="1">
        <f>'DATOS MENSUALES'!E418</f>
        <v>10.438272</v>
      </c>
      <c r="G52" s="1">
        <f>'DATOS MENSUALES'!E419</f>
        <v>12.265924</v>
      </c>
      <c r="H52" s="1">
        <f>'DATOS MENSUALES'!E420</f>
        <v>12.302724</v>
      </c>
      <c r="I52" s="1">
        <f>'DATOS MENSUALES'!E421</f>
        <v>10.132018</v>
      </c>
      <c r="J52" s="1">
        <f>'DATOS MENSUALES'!E422</f>
        <v>4.695211</v>
      </c>
      <c r="K52" s="1">
        <f>'DATOS MENSUALES'!E423</f>
        <v>3.428262</v>
      </c>
      <c r="L52" s="1">
        <f>'DATOS MENSUALES'!E424</f>
        <v>0.554769</v>
      </c>
      <c r="M52" s="1">
        <f>'DATOS MENSUALES'!E425</f>
        <v>3.58852</v>
      </c>
      <c r="N52" s="1">
        <f t="shared" si="26"/>
        <v>85.51085599999999</v>
      </c>
      <c r="O52" s="10"/>
      <c r="P52" s="60">
        <f t="shared" si="27"/>
        <v>-3.039060807520599</v>
      </c>
      <c r="Q52" s="60">
        <f t="shared" si="28"/>
        <v>36.51613071314022</v>
      </c>
      <c r="R52" s="60">
        <f t="shared" si="29"/>
        <v>-73.5647960566624</v>
      </c>
      <c r="S52" s="60">
        <f t="shared" si="30"/>
        <v>-59.82756656820203</v>
      </c>
      <c r="T52" s="60">
        <f t="shared" si="31"/>
        <v>-0.018395473866373663</v>
      </c>
      <c r="U52" s="60">
        <f t="shared" si="31"/>
        <v>-2.3012374134694324</v>
      </c>
      <c r="V52" s="60">
        <f t="shared" si="31"/>
        <v>-0.9538899889657352</v>
      </c>
      <c r="W52" s="60">
        <f t="shared" si="31"/>
        <v>-2.135214281645738</v>
      </c>
      <c r="X52" s="60">
        <f t="shared" si="31"/>
        <v>-6.615127506553742</v>
      </c>
      <c r="Y52" s="60">
        <f t="shared" si="31"/>
        <v>-2.6291964488401534</v>
      </c>
      <c r="Z52" s="60">
        <f t="shared" si="31"/>
        <v>-39.680600636380525</v>
      </c>
      <c r="AA52" s="60">
        <f t="shared" si="31"/>
        <v>-0.0008421209972714216</v>
      </c>
      <c r="AB52" s="60">
        <f t="shared" si="31"/>
        <v>-4784.967304333387</v>
      </c>
    </row>
    <row r="53" spans="1:28" ht="12.75">
      <c r="A53" s="12" t="s">
        <v>63</v>
      </c>
      <c r="B53" s="1">
        <f>'DATOS MENSUALES'!E426</f>
        <v>6.334092</v>
      </c>
      <c r="C53" s="1">
        <f>'DATOS MENSUALES'!E427</f>
        <v>8.6436</v>
      </c>
      <c r="D53" s="1">
        <f>'DATOS MENSUALES'!E428</f>
        <v>10.315045</v>
      </c>
      <c r="E53" s="1">
        <f>'DATOS MENSUALES'!E429</f>
        <v>4.635144</v>
      </c>
      <c r="F53" s="1">
        <f>'DATOS MENSUALES'!E430</f>
        <v>7.751016</v>
      </c>
      <c r="G53" s="1">
        <f>'DATOS MENSUALES'!E431</f>
        <v>10.385173</v>
      </c>
      <c r="H53" s="1">
        <f>'DATOS MENSUALES'!E432</f>
        <v>17.226888</v>
      </c>
      <c r="I53" s="1">
        <f>'DATOS MENSUALES'!E433</f>
        <v>11.670706</v>
      </c>
      <c r="J53" s="1">
        <f>'DATOS MENSUALES'!E434</f>
        <v>3.215568</v>
      </c>
      <c r="K53" s="1">
        <f>'DATOS MENSUALES'!E435</f>
        <v>2.76424</v>
      </c>
      <c r="L53" s="1">
        <f>'DATOS MENSUALES'!E436</f>
        <v>2.022094</v>
      </c>
      <c r="M53" s="1">
        <f>'DATOS MENSUALES'!E437</f>
        <v>2.887437</v>
      </c>
      <c r="N53" s="1">
        <f t="shared" si="26"/>
        <v>87.851003</v>
      </c>
      <c r="O53" s="10"/>
      <c r="P53" s="60">
        <f t="shared" si="27"/>
        <v>1.1819578196497094</v>
      </c>
      <c r="Q53" s="60">
        <f t="shared" si="28"/>
        <v>0.9541219556252765</v>
      </c>
      <c r="R53" s="60">
        <f t="shared" si="29"/>
        <v>0.01639907864127841</v>
      </c>
      <c r="S53" s="60">
        <f t="shared" si="30"/>
        <v>-301.4589372811002</v>
      </c>
      <c r="T53" s="60">
        <f t="shared" si="31"/>
        <v>-25.7046463068071</v>
      </c>
      <c r="U53" s="60">
        <f t="shared" si="31"/>
        <v>-32.79853911145931</v>
      </c>
      <c r="V53" s="60">
        <f t="shared" si="31"/>
        <v>61.152575311086395</v>
      </c>
      <c r="W53" s="60">
        <f t="shared" si="31"/>
        <v>0.015811472720253142</v>
      </c>
      <c r="X53" s="60">
        <f t="shared" si="31"/>
        <v>-37.826553268718875</v>
      </c>
      <c r="Y53" s="60">
        <f t="shared" si="31"/>
        <v>-8.542443722803336</v>
      </c>
      <c r="Z53" s="60">
        <f t="shared" si="31"/>
        <v>-7.34097090589799</v>
      </c>
      <c r="AA53" s="60">
        <f t="shared" si="31"/>
        <v>-0.5034393163437829</v>
      </c>
      <c r="AB53" s="60">
        <f t="shared" si="31"/>
        <v>-3055.491495036479</v>
      </c>
    </row>
    <row r="54" spans="1:28" ht="12.75">
      <c r="A54" s="12" t="s">
        <v>64</v>
      </c>
      <c r="B54" s="1">
        <f>'DATOS MENSUALES'!E438</f>
        <v>4.085442</v>
      </c>
      <c r="C54" s="1">
        <f>'DATOS MENSUALES'!E439</f>
        <v>9.065624</v>
      </c>
      <c r="D54" s="1">
        <f>'DATOS MENSUALES'!E440</f>
        <v>10.726474</v>
      </c>
      <c r="E54" s="1">
        <f>'DATOS MENSUALES'!E441</f>
        <v>9.958167</v>
      </c>
      <c r="F54" s="1">
        <f>'DATOS MENSUALES'!E442</f>
        <v>21.646702</v>
      </c>
      <c r="G54" s="1">
        <f>'DATOS MENSUALES'!E443</f>
        <v>10.64064</v>
      </c>
      <c r="H54" s="1">
        <f>'DATOS MENSUALES'!E444</f>
        <v>11.05503</v>
      </c>
      <c r="I54" s="1">
        <f>'DATOS MENSUALES'!E445</f>
        <v>10.770771</v>
      </c>
      <c r="J54" s="1">
        <f>'DATOS MENSUALES'!E446</f>
        <v>11.90943</v>
      </c>
      <c r="K54" s="1">
        <f>'DATOS MENSUALES'!E447</f>
        <v>4.674848</v>
      </c>
      <c r="L54" s="1">
        <f>'DATOS MENSUALES'!E448</f>
        <v>5.42043</v>
      </c>
      <c r="M54" s="1">
        <f>'DATOS MENSUALES'!E449</f>
        <v>2.500435</v>
      </c>
      <c r="N54" s="1">
        <f t="shared" si="26"/>
        <v>112.453993</v>
      </c>
      <c r="O54" s="10"/>
      <c r="P54" s="60">
        <f t="shared" si="27"/>
        <v>-1.6908755533292343</v>
      </c>
      <c r="Q54" s="60">
        <f t="shared" si="28"/>
        <v>2.782346110805446</v>
      </c>
      <c r="R54" s="60">
        <f t="shared" si="29"/>
        <v>0.2947315840232967</v>
      </c>
      <c r="S54" s="60">
        <f t="shared" si="30"/>
        <v>-2.6403214721301866</v>
      </c>
      <c r="T54" s="60">
        <f t="shared" si="31"/>
        <v>1310.9371625147055</v>
      </c>
      <c r="U54" s="60">
        <f t="shared" si="31"/>
        <v>-25.555768004603777</v>
      </c>
      <c r="V54" s="60">
        <f t="shared" si="31"/>
        <v>-11.12064949490808</v>
      </c>
      <c r="W54" s="60">
        <f t="shared" si="31"/>
        <v>-0.2732892101772423</v>
      </c>
      <c r="X54" s="60">
        <f t="shared" si="31"/>
        <v>152.01762083087365</v>
      </c>
      <c r="Y54" s="60">
        <f t="shared" si="31"/>
        <v>-0.0023851987598966047</v>
      </c>
      <c r="Z54" s="60">
        <f t="shared" si="31"/>
        <v>3.0792311667841235</v>
      </c>
      <c r="AA54" s="60">
        <f t="shared" si="31"/>
        <v>-1.6535736037317348</v>
      </c>
      <c r="AB54" s="60">
        <f t="shared" si="31"/>
        <v>1027.8888970037892</v>
      </c>
    </row>
    <row r="55" spans="1:28" ht="12.75">
      <c r="A55" s="12" t="s">
        <v>65</v>
      </c>
      <c r="B55" s="1">
        <f>'DATOS MENSUALES'!E450</f>
        <v>5.065575</v>
      </c>
      <c r="C55" s="1">
        <f>'DATOS MENSUALES'!E451</f>
        <v>3.841475</v>
      </c>
      <c r="D55" s="1">
        <f>'DATOS MENSUALES'!E452</f>
        <v>20.554203</v>
      </c>
      <c r="E55" s="1">
        <f>'DATOS MENSUALES'!E453</f>
        <v>7.88436</v>
      </c>
      <c r="F55" s="1">
        <f>'DATOS MENSUALES'!E454</f>
        <v>33.674018</v>
      </c>
      <c r="G55" s="1">
        <f>'DATOS MENSUALES'!E455</f>
        <v>19.08395</v>
      </c>
      <c r="H55" s="1">
        <f>'DATOS MENSUALES'!E456</f>
        <v>13.042063</v>
      </c>
      <c r="I55" s="1">
        <f>'DATOS MENSUALES'!E457</f>
        <v>17.632171</v>
      </c>
      <c r="J55" s="1">
        <f>'DATOS MENSUALES'!E458</f>
        <v>6.848296</v>
      </c>
      <c r="K55" s="1">
        <f>'DATOS MENSUALES'!E459</f>
        <v>3.129552</v>
      </c>
      <c r="L55" s="1">
        <f>'DATOS MENSUALES'!E460</f>
        <v>0.945308</v>
      </c>
      <c r="M55" s="1">
        <f>'DATOS MENSUALES'!E461</f>
        <v>0.200502</v>
      </c>
      <c r="N55" s="1">
        <f t="shared" si="26"/>
        <v>131.901473</v>
      </c>
      <c r="O55" s="10"/>
      <c r="P55" s="60">
        <f t="shared" si="27"/>
        <v>-0.009422153150579586</v>
      </c>
      <c r="Q55" s="60">
        <f t="shared" si="28"/>
        <v>-55.64049139288578</v>
      </c>
      <c r="R55" s="60">
        <f t="shared" si="29"/>
        <v>1155.383982712511</v>
      </c>
      <c r="S55" s="60">
        <f t="shared" si="30"/>
        <v>-41.276370360892315</v>
      </c>
      <c r="T55" s="60">
        <f t="shared" si="31"/>
        <v>12122.248295067966</v>
      </c>
      <c r="U55" s="60">
        <f t="shared" si="31"/>
        <v>166.17390619866484</v>
      </c>
      <c r="V55" s="60">
        <f t="shared" si="31"/>
        <v>-0.014714863096006748</v>
      </c>
      <c r="W55" s="60">
        <f t="shared" si="31"/>
        <v>239.76726631247308</v>
      </c>
      <c r="X55" s="60">
        <f t="shared" si="31"/>
        <v>0.02099614055569938</v>
      </c>
      <c r="Y55" s="60">
        <f t="shared" si="31"/>
        <v>-4.732381576388982</v>
      </c>
      <c r="Z55" s="60">
        <f t="shared" si="31"/>
        <v>-27.551428653947426</v>
      </c>
      <c r="AA55" s="60">
        <f t="shared" si="31"/>
        <v>-42.233310771917274</v>
      </c>
      <c r="AB55" s="60">
        <f t="shared" si="31"/>
        <v>25775.87840383821</v>
      </c>
    </row>
    <row r="56" spans="1:28" ht="12.75">
      <c r="A56" s="12" t="s">
        <v>66</v>
      </c>
      <c r="B56" s="1">
        <f>'DATOS MENSUALES'!E462</f>
        <v>1.82023</v>
      </c>
      <c r="C56" s="1">
        <f>'DATOS MENSUALES'!E463</f>
        <v>3.296007</v>
      </c>
      <c r="D56" s="1">
        <f>'DATOS MENSUALES'!E464</f>
        <v>29.893838</v>
      </c>
      <c r="E56" s="1">
        <f>'DATOS MENSUALES'!E465</f>
        <v>21.192462</v>
      </c>
      <c r="F56" s="1">
        <f>'DATOS MENSUALES'!E466</f>
        <v>29.197329</v>
      </c>
      <c r="G56" s="1">
        <f>'DATOS MENSUALES'!E467</f>
        <v>21.609443</v>
      </c>
      <c r="H56" s="1">
        <f>'DATOS MENSUALES'!E468</f>
        <v>29.89935</v>
      </c>
      <c r="I56" s="1">
        <f>'DATOS MENSUALES'!E469</f>
        <v>16.07033</v>
      </c>
      <c r="J56" s="1">
        <f>'DATOS MENSUALES'!E470</f>
        <v>8.337914</v>
      </c>
      <c r="K56" s="1">
        <f>'DATOS MENSUALES'!E471</f>
        <v>4.533162</v>
      </c>
      <c r="L56" s="1">
        <f>'DATOS MENSUALES'!E472</f>
        <v>3.526688</v>
      </c>
      <c r="M56" s="1">
        <f>'DATOS MENSUALES'!E473</f>
        <v>1.826415</v>
      </c>
      <c r="N56" s="1">
        <f t="shared" si="26"/>
        <v>171.20316800000003</v>
      </c>
      <c r="O56" s="10"/>
      <c r="P56" s="60">
        <f t="shared" si="27"/>
        <v>-41.29817176502735</v>
      </c>
      <c r="Q56" s="60">
        <f t="shared" si="28"/>
        <v>-83.06023856924205</v>
      </c>
      <c r="R56" s="60">
        <f t="shared" si="29"/>
        <v>7801.097648973001</v>
      </c>
      <c r="S56" s="60">
        <f t="shared" si="30"/>
        <v>956.2987965133282</v>
      </c>
      <c r="T56" s="60">
        <f t="shared" si="31"/>
        <v>6326.572090083868</v>
      </c>
      <c r="U56" s="60">
        <f t="shared" si="31"/>
        <v>516.4820451810797</v>
      </c>
      <c r="V56" s="60">
        <f t="shared" si="31"/>
        <v>4584.420771557101</v>
      </c>
      <c r="W56" s="60">
        <f t="shared" si="31"/>
        <v>100.58449724524898</v>
      </c>
      <c r="X56" s="60">
        <f t="shared" si="31"/>
        <v>5.502985646969212</v>
      </c>
      <c r="Y56" s="60">
        <f t="shared" si="31"/>
        <v>-0.020864281444654124</v>
      </c>
      <c r="Z56" s="60">
        <f t="shared" si="31"/>
        <v>-0.0845500694824054</v>
      </c>
      <c r="AA56" s="60">
        <f t="shared" si="31"/>
        <v>-6.398993781729677</v>
      </c>
      <c r="AB56" s="60">
        <f t="shared" si="31"/>
        <v>326247.31143796386</v>
      </c>
    </row>
    <row r="57" spans="1:28" ht="12.75">
      <c r="A57" s="12" t="s">
        <v>67</v>
      </c>
      <c r="B57" s="1">
        <f>'DATOS MENSUALES'!E474</f>
        <v>7.030863</v>
      </c>
      <c r="C57" s="1">
        <f>'DATOS MENSUALES'!E475</f>
        <v>9.516496</v>
      </c>
      <c r="D57" s="1">
        <f>'DATOS MENSUALES'!E476</f>
        <v>7.52913</v>
      </c>
      <c r="E57" s="1">
        <f>'DATOS MENSUALES'!E477</f>
        <v>14.752569</v>
      </c>
      <c r="F57" s="1">
        <f>'DATOS MENSUALES'!E478</f>
        <v>15.556581</v>
      </c>
      <c r="G57" s="1">
        <f>'DATOS MENSUALES'!E479</f>
        <v>12.168</v>
      </c>
      <c r="H57" s="1">
        <f>'DATOS MENSUALES'!E480</f>
        <v>19.85169</v>
      </c>
      <c r="I57" s="1">
        <f>'DATOS MENSUALES'!E481</f>
        <v>15.783684</v>
      </c>
      <c r="J57" s="1">
        <f>'DATOS MENSUALES'!E482</f>
        <v>8.431896</v>
      </c>
      <c r="K57" s="1">
        <f>'DATOS MENSUALES'!E483</f>
        <v>5.765802</v>
      </c>
      <c r="L57" s="1">
        <f>'DATOS MENSUALES'!E484</f>
        <v>3.69818</v>
      </c>
      <c r="M57" s="1">
        <f>'DATOS MENSUALES'!E485</f>
        <v>2.373531</v>
      </c>
      <c r="N57" s="1">
        <f t="shared" si="26"/>
        <v>122.45842199999998</v>
      </c>
      <c r="O57" s="10"/>
      <c r="P57" s="60">
        <f t="shared" si="27"/>
        <v>5.396918931271399</v>
      </c>
      <c r="Q57" s="60">
        <f t="shared" si="28"/>
        <v>6.407529024273823</v>
      </c>
      <c r="R57" s="60">
        <f t="shared" si="29"/>
        <v>-16.229884505049395</v>
      </c>
      <c r="S57" s="60">
        <f t="shared" si="30"/>
        <v>39.73075570812636</v>
      </c>
      <c r="T57" s="60">
        <f t="shared" si="31"/>
        <v>114.38991445033038</v>
      </c>
      <c r="U57" s="60">
        <f t="shared" si="31"/>
        <v>-2.8522129349336702</v>
      </c>
      <c r="V57" s="60">
        <f t="shared" si="31"/>
        <v>282.8919146951671</v>
      </c>
      <c r="W57" s="60">
        <f t="shared" si="31"/>
        <v>83.10838604599685</v>
      </c>
      <c r="X57" s="60">
        <f t="shared" si="31"/>
        <v>6.429414011480956</v>
      </c>
      <c r="Y57" s="60">
        <f t="shared" si="31"/>
        <v>0.8774108226626103</v>
      </c>
      <c r="Z57" s="60">
        <f t="shared" si="31"/>
        <v>-0.019122799041129887</v>
      </c>
      <c r="AA57" s="60">
        <f t="shared" si="31"/>
        <v>-2.2451177643931213</v>
      </c>
      <c r="AB57" s="60">
        <f t="shared" si="31"/>
        <v>8116.409217869983</v>
      </c>
    </row>
    <row r="58" spans="1:28" ht="12.75">
      <c r="A58" s="12" t="s">
        <v>68</v>
      </c>
      <c r="B58" s="1">
        <f>'DATOS MENSUALES'!E486</f>
        <v>1.890108</v>
      </c>
      <c r="C58" s="1">
        <f>'DATOS MENSUALES'!E487</f>
        <v>3.673944</v>
      </c>
      <c r="D58" s="1">
        <f>'DATOS MENSUALES'!E488</f>
        <v>7.053325</v>
      </c>
      <c r="E58" s="1">
        <f>'DATOS MENSUALES'!E489</f>
        <v>7.51212</v>
      </c>
      <c r="F58" s="1">
        <f>'DATOS MENSUALES'!E490</f>
        <v>7.47417</v>
      </c>
      <c r="G58" s="1">
        <f>'DATOS MENSUALES'!E491</f>
        <v>14.357623</v>
      </c>
      <c r="H58" s="1">
        <f>'DATOS MENSUALES'!E492</f>
        <v>13.228074</v>
      </c>
      <c r="I58" s="1">
        <f>'DATOS MENSUALES'!E493</f>
        <v>12.152688</v>
      </c>
      <c r="J58" s="1">
        <f>'DATOS MENSUALES'!E494</f>
        <v>6.173461</v>
      </c>
      <c r="K58" s="1">
        <f>'DATOS MENSUALES'!E495</f>
        <v>3.690252</v>
      </c>
      <c r="L58" s="1">
        <f>'DATOS MENSUALES'!E496</f>
        <v>0.944385</v>
      </c>
      <c r="M58" s="1">
        <f>'DATOS MENSUALES'!E497</f>
        <v>0.555947</v>
      </c>
      <c r="N58" s="1">
        <f t="shared" si="26"/>
        <v>78.70609700000001</v>
      </c>
      <c r="O58" s="10"/>
      <c r="P58" s="60">
        <f t="shared" si="27"/>
        <v>-38.843804055715296</v>
      </c>
      <c r="Q58" s="60">
        <f t="shared" si="28"/>
        <v>-63.29168670168978</v>
      </c>
      <c r="R58" s="60">
        <f t="shared" si="29"/>
        <v>-27.20729260905064</v>
      </c>
      <c r="S58" s="60">
        <f t="shared" si="30"/>
        <v>-56.102173254937725</v>
      </c>
      <c r="T58" s="60">
        <f t="shared" si="31"/>
        <v>-33.63825847070984</v>
      </c>
      <c r="U58" s="60">
        <f t="shared" si="31"/>
        <v>0.459128039015088</v>
      </c>
      <c r="V58" s="60">
        <f t="shared" si="31"/>
        <v>-0.000205771019887471</v>
      </c>
      <c r="W58" s="60">
        <f t="shared" si="31"/>
        <v>0.3937886588428539</v>
      </c>
      <c r="X58" s="60">
        <f t="shared" si="31"/>
        <v>-0.0635018508068741</v>
      </c>
      <c r="Y58" s="60">
        <f t="shared" si="31"/>
        <v>-1.398190582827815</v>
      </c>
      <c r="Z58" s="60">
        <f t="shared" si="31"/>
        <v>-27.576695541754223</v>
      </c>
      <c r="AA58" s="60">
        <f t="shared" si="31"/>
        <v>-30.576392056591956</v>
      </c>
      <c r="AB58" s="60">
        <f t="shared" si="31"/>
        <v>-13237.684990002288</v>
      </c>
    </row>
    <row r="59" spans="1:28" ht="12.75">
      <c r="A59" s="12" t="s">
        <v>69</v>
      </c>
      <c r="B59" s="1">
        <f>'DATOS MENSUALES'!E498</f>
        <v>5.1585</v>
      </c>
      <c r="C59" s="1">
        <f>'DATOS MENSUALES'!E499</f>
        <v>2.695515</v>
      </c>
      <c r="D59" s="1">
        <f>'DATOS MENSUALES'!E500</f>
        <v>6.335658</v>
      </c>
      <c r="E59" s="1">
        <f>'DATOS MENSUALES'!E501</f>
        <v>19.150672</v>
      </c>
      <c r="F59" s="1">
        <f>'DATOS MENSUALES'!E502</f>
        <v>5.341336</v>
      </c>
      <c r="G59" s="1">
        <f>'DATOS MENSUALES'!E503</f>
        <v>11.006765</v>
      </c>
      <c r="H59" s="1">
        <f>'DATOS MENSUALES'!E504</f>
        <v>5.536412</v>
      </c>
      <c r="I59" s="1">
        <f>'DATOS MENSUALES'!E505</f>
        <v>3.610625</v>
      </c>
      <c r="J59" s="1">
        <f>'DATOS MENSUALES'!E506</f>
        <v>4.054905</v>
      </c>
      <c r="K59" s="1">
        <f>'DATOS MENSUALES'!E507</f>
        <v>1.64197</v>
      </c>
      <c r="L59" s="1">
        <f>'DATOS MENSUALES'!E508</f>
        <v>1.256657</v>
      </c>
      <c r="M59" s="1">
        <f>'DATOS MENSUALES'!E509</f>
        <v>0.984677</v>
      </c>
      <c r="N59" s="1">
        <f t="shared" si="26"/>
        <v>66.773692</v>
      </c>
      <c r="O59" s="10"/>
      <c r="P59" s="60">
        <f t="shared" si="27"/>
        <v>-0.0016550115870654942</v>
      </c>
      <c r="Q59" s="60">
        <f t="shared" si="28"/>
        <v>-122.29113419409927</v>
      </c>
      <c r="R59" s="60">
        <f t="shared" si="29"/>
        <v>-51.700230516487544</v>
      </c>
      <c r="S59" s="60">
        <f t="shared" si="30"/>
        <v>476.44619898337436</v>
      </c>
      <c r="T59" s="60">
        <f t="shared" si="31"/>
        <v>-154.06958185614766</v>
      </c>
      <c r="U59" s="60">
        <f t="shared" si="31"/>
        <v>-17.161569254537312</v>
      </c>
      <c r="V59" s="60">
        <f t="shared" si="31"/>
        <v>-465.61043026342895</v>
      </c>
      <c r="W59" s="60">
        <f t="shared" si="31"/>
        <v>-476.2131158900401</v>
      </c>
      <c r="X59" s="60">
        <f t="shared" si="31"/>
        <v>-15.955721656094513</v>
      </c>
      <c r="Y59" s="60">
        <f t="shared" si="31"/>
        <v>-31.74927874334352</v>
      </c>
      <c r="Z59" s="60">
        <f t="shared" si="31"/>
        <v>-19.879095514255507</v>
      </c>
      <c r="AA59" s="60">
        <f t="shared" si="31"/>
        <v>-19.645325153611132</v>
      </c>
      <c r="AB59" s="60">
        <f t="shared" si="31"/>
        <v>-45073.12481788793</v>
      </c>
    </row>
    <row r="60" spans="1:28" ht="12.75">
      <c r="A60" s="12" t="s">
        <v>70</v>
      </c>
      <c r="B60" s="1">
        <f>'DATOS MENSUALES'!E510</f>
        <v>3.06965</v>
      </c>
      <c r="C60" s="1">
        <f>'DATOS MENSUALES'!E511</f>
        <v>11.617815</v>
      </c>
      <c r="D60" s="1">
        <f>'DATOS MENSUALES'!E512</f>
        <v>12.310464</v>
      </c>
      <c r="E60" s="1">
        <f>'DATOS MENSUALES'!E513</f>
        <v>8.085795</v>
      </c>
      <c r="F60" s="1">
        <f>'DATOS MENSUALES'!E514</f>
        <v>12.94995</v>
      </c>
      <c r="G60" s="1">
        <f>'DATOS MENSUALES'!E515</f>
        <v>11.902698000000001</v>
      </c>
      <c r="H60" s="1">
        <f>'DATOS MENSUALES'!E516</f>
        <v>21.226615</v>
      </c>
      <c r="I60" s="1">
        <f>'DATOS MENSUALES'!E517</f>
        <v>20.668264</v>
      </c>
      <c r="J60" s="1">
        <f>'DATOS MENSUALES'!E518</f>
        <v>7.138212</v>
      </c>
      <c r="K60" s="1">
        <f>'DATOS MENSUALES'!E519</f>
        <v>3.714985</v>
      </c>
      <c r="L60" s="1">
        <f>'DATOS MENSUALES'!E520</f>
        <v>3.279602</v>
      </c>
      <c r="M60" s="1">
        <f>'DATOS MENSUALES'!E521</f>
        <v>1.62752</v>
      </c>
      <c r="N60" s="1">
        <f t="shared" si="26"/>
        <v>117.59157</v>
      </c>
      <c r="O60" s="10"/>
      <c r="P60" s="60">
        <f t="shared" si="27"/>
        <v>-10.75195250043369</v>
      </c>
      <c r="Q60" s="60">
        <f t="shared" si="28"/>
        <v>62.03716583485669</v>
      </c>
      <c r="R60" s="60">
        <f t="shared" si="29"/>
        <v>11.382745425576953</v>
      </c>
      <c r="S60" s="60">
        <f t="shared" si="30"/>
        <v>-34.47132117470038</v>
      </c>
      <c r="T60" s="60">
        <f t="shared" si="31"/>
        <v>11.355705562433851</v>
      </c>
      <c r="U60" s="60">
        <f t="shared" si="31"/>
        <v>-4.7710637350329765</v>
      </c>
      <c r="V60" s="60">
        <f t="shared" si="31"/>
        <v>500.47228356434</v>
      </c>
      <c r="W60" s="60">
        <f t="shared" si="31"/>
        <v>791.0806248837458</v>
      </c>
      <c r="X60" s="60">
        <f t="shared" si="31"/>
        <v>0.18112120167972529</v>
      </c>
      <c r="Y60" s="60">
        <f t="shared" si="31"/>
        <v>-1.3074501238065461</v>
      </c>
      <c r="Z60" s="60">
        <f t="shared" si="31"/>
        <v>-0.3228172837548227</v>
      </c>
      <c r="AA60" s="60">
        <f t="shared" si="31"/>
        <v>-8.68380612097494</v>
      </c>
      <c r="AB60" s="60">
        <f t="shared" si="31"/>
        <v>3532.426206649028</v>
      </c>
    </row>
    <row r="61" spans="1:28" ht="12.75">
      <c r="A61" s="12" t="s">
        <v>71</v>
      </c>
      <c r="B61" s="1">
        <f>'DATOS MENSUALES'!E522</f>
        <v>1.315314</v>
      </c>
      <c r="C61" s="1">
        <f>'DATOS MENSUALES'!E523</f>
        <v>5.689971</v>
      </c>
      <c r="D61" s="1">
        <f>'DATOS MENSUALES'!E524</f>
        <v>6.920328</v>
      </c>
      <c r="E61" s="1">
        <f>'DATOS MENSUALES'!E525</f>
        <v>8.638095</v>
      </c>
      <c r="F61" s="1">
        <f>'DATOS MENSUALES'!E526</f>
        <v>10.599705</v>
      </c>
      <c r="G61" s="1">
        <f>'DATOS MENSUALES'!E527</f>
        <v>13.05882</v>
      </c>
      <c r="H61" s="1">
        <f>'DATOS MENSUALES'!E528</f>
        <v>15.796222</v>
      </c>
      <c r="I61" s="1">
        <f>'DATOS MENSUALES'!E529</f>
        <v>7.571382</v>
      </c>
      <c r="J61" s="1">
        <f>'DATOS MENSUALES'!E530</f>
        <v>8.335478</v>
      </c>
      <c r="K61" s="1">
        <f>'DATOS MENSUALES'!E531</f>
        <v>4.384614</v>
      </c>
      <c r="L61" s="1">
        <f>'DATOS MENSUALES'!E532</f>
        <v>3.053592</v>
      </c>
      <c r="M61" s="1">
        <f>'DATOS MENSUALES'!E533</f>
        <v>0.473409</v>
      </c>
      <c r="N61" s="1">
        <f t="shared" si="26"/>
        <v>85.83693</v>
      </c>
      <c r="O61" s="10"/>
      <c r="P61" s="60">
        <f t="shared" si="27"/>
        <v>-62.1684159701637</v>
      </c>
      <c r="Q61" s="60">
        <f t="shared" si="28"/>
        <v>-7.635617041984116</v>
      </c>
      <c r="R61" s="60">
        <f t="shared" si="29"/>
        <v>-30.978520362294</v>
      </c>
      <c r="S61" s="60">
        <f t="shared" si="30"/>
        <v>-19.731432347107507</v>
      </c>
      <c r="T61" s="60">
        <f t="shared" si="31"/>
        <v>-0.0010783593018201712</v>
      </c>
      <c r="U61" s="60">
        <f t="shared" si="31"/>
        <v>-0.1466523249686925</v>
      </c>
      <c r="V61" s="60">
        <f t="shared" si="31"/>
        <v>15.796444854094217</v>
      </c>
      <c r="W61" s="60">
        <f t="shared" si="31"/>
        <v>-56.99254794453788</v>
      </c>
      <c r="X61" s="60">
        <f t="shared" si="31"/>
        <v>5.4802382649290555</v>
      </c>
      <c r="Y61" s="60">
        <f t="shared" si="31"/>
        <v>-0.07614134439685259</v>
      </c>
      <c r="Z61" s="60">
        <f t="shared" si="31"/>
        <v>-0.7585550269878041</v>
      </c>
      <c r="AA61" s="60">
        <f t="shared" si="31"/>
        <v>-33.062074017056226</v>
      </c>
      <c r="AB61" s="60">
        <f t="shared" si="31"/>
        <v>-4512.534623189447</v>
      </c>
    </row>
    <row r="62" spans="1:28" ht="12.75">
      <c r="A62" s="12" t="s">
        <v>72</v>
      </c>
      <c r="B62" s="1">
        <f>'DATOS MENSUALES'!E534</f>
        <v>4.609803</v>
      </c>
      <c r="C62" s="1">
        <f>'DATOS MENSUALES'!E535</f>
        <v>16.725581</v>
      </c>
      <c r="D62" s="1">
        <f>'DATOS MENSUALES'!E536</f>
        <v>11.531498</v>
      </c>
      <c r="E62" s="1">
        <f>'DATOS MENSUALES'!E537</f>
        <v>10.85721</v>
      </c>
      <c r="F62" s="1">
        <f>'DATOS MENSUALES'!E538</f>
        <v>24.261048</v>
      </c>
      <c r="G62" s="1">
        <f>'DATOS MENSUALES'!E539</f>
        <v>9.292775</v>
      </c>
      <c r="H62" s="1">
        <f>'DATOS MENSUALES'!E540</f>
        <v>19.250512</v>
      </c>
      <c r="I62" s="1">
        <f>'DATOS MENSUALES'!E541</f>
        <v>13.206884</v>
      </c>
      <c r="J62" s="1">
        <f>'DATOS MENSUALES'!E542</f>
        <v>11.34705</v>
      </c>
      <c r="K62" s="1">
        <f>'DATOS MENSUALES'!E543</f>
        <v>3.383625</v>
      </c>
      <c r="L62" s="1">
        <f>'DATOS MENSUALES'!E544</f>
        <v>1.660866</v>
      </c>
      <c r="M62" s="1">
        <f>'DATOS MENSUALES'!E545</f>
        <v>1.501225</v>
      </c>
      <c r="N62" s="1">
        <f t="shared" si="26"/>
        <v>127.628077</v>
      </c>
      <c r="O62" s="10"/>
      <c r="P62" s="60">
        <f t="shared" si="27"/>
        <v>-0.2967183955664808</v>
      </c>
      <c r="Q62" s="60">
        <f t="shared" si="28"/>
        <v>745.2664462090122</v>
      </c>
      <c r="R62" s="60">
        <f t="shared" si="29"/>
        <v>3.17986315344511</v>
      </c>
      <c r="S62" s="60">
        <f t="shared" si="30"/>
        <v>-0.11274700754130158</v>
      </c>
      <c r="T62" s="60">
        <f t="shared" si="31"/>
        <v>2492.662157504831</v>
      </c>
      <c r="U62" s="60">
        <f t="shared" si="31"/>
        <v>-79.14100634616918</v>
      </c>
      <c r="V62" s="60">
        <f t="shared" si="31"/>
        <v>212.07131477885704</v>
      </c>
      <c r="W62" s="60">
        <f t="shared" si="31"/>
        <v>5.708165674328222</v>
      </c>
      <c r="X62" s="60">
        <f t="shared" si="31"/>
        <v>108.84764448288902</v>
      </c>
      <c r="Y62" s="60">
        <f t="shared" si="31"/>
        <v>-2.8926281996326555</v>
      </c>
      <c r="Z62" s="60">
        <f t="shared" si="31"/>
        <v>-12.242184569405646</v>
      </c>
      <c r="AA62" s="60">
        <f t="shared" si="31"/>
        <v>-10.384891220507129</v>
      </c>
      <c r="AB62" s="60">
        <f t="shared" si="31"/>
        <v>16129.450740925851</v>
      </c>
    </row>
    <row r="63" spans="1:28" ht="12.75">
      <c r="A63" s="12" t="s">
        <v>73</v>
      </c>
      <c r="B63" s="1">
        <f>'DATOS MENSUALES'!E546</f>
        <v>1.209551</v>
      </c>
      <c r="C63" s="1">
        <f>'DATOS MENSUALES'!E547</f>
        <v>1.229316</v>
      </c>
      <c r="D63" s="1">
        <f>'DATOS MENSUALES'!E548</f>
        <v>2.52048</v>
      </c>
      <c r="E63" s="1">
        <f>'DATOS MENSUALES'!E549</f>
        <v>5.585458</v>
      </c>
      <c r="F63" s="1">
        <f>'DATOS MENSUALES'!E550</f>
        <v>8.433464</v>
      </c>
      <c r="G63" s="1">
        <f>'DATOS MENSUALES'!E551</f>
        <v>19.559895</v>
      </c>
      <c r="H63" s="1">
        <f>'DATOS MENSUALES'!E552</f>
        <v>9.871812</v>
      </c>
      <c r="I63" s="1">
        <f>'DATOS MENSUALES'!E553</f>
        <v>12.019671</v>
      </c>
      <c r="J63" s="1">
        <f>'DATOS MENSUALES'!E554</f>
        <v>3.838824</v>
      </c>
      <c r="K63" s="1">
        <f>'DATOS MENSUALES'!E555</f>
        <v>1.520766</v>
      </c>
      <c r="L63" s="1">
        <f>'DATOS MENSUALES'!E556</f>
        <v>2.139852</v>
      </c>
      <c r="M63" s="1">
        <f>'DATOS MENSUALES'!E557</f>
        <v>1.991126</v>
      </c>
      <c r="N63" s="1">
        <f t="shared" si="26"/>
        <v>69.920215</v>
      </c>
      <c r="O63" s="10"/>
      <c r="P63" s="60">
        <f t="shared" si="27"/>
        <v>-67.28183499312213</v>
      </c>
      <c r="Q63" s="60">
        <f t="shared" si="28"/>
        <v>-265.8249717117651</v>
      </c>
      <c r="R63" s="60">
        <f t="shared" si="29"/>
        <v>-428.7468484495569</v>
      </c>
      <c r="S63" s="60">
        <f t="shared" si="30"/>
        <v>-190.59081466079792</v>
      </c>
      <c r="T63" s="60">
        <f t="shared" si="31"/>
        <v>-11.678350506094382</v>
      </c>
      <c r="U63" s="60">
        <f t="shared" si="31"/>
        <v>213.17505087714858</v>
      </c>
      <c r="V63" s="60">
        <f t="shared" si="31"/>
        <v>-39.83697833336243</v>
      </c>
      <c r="W63" s="60">
        <f t="shared" si="31"/>
        <v>0.21595204173162907</v>
      </c>
      <c r="X63" s="60">
        <f t="shared" si="31"/>
        <v>-20.426935707521075</v>
      </c>
      <c r="Y63" s="60">
        <f t="shared" si="31"/>
        <v>-35.53642104381266</v>
      </c>
      <c r="Z63" s="60">
        <f t="shared" si="31"/>
        <v>-6.08580564129936</v>
      </c>
      <c r="AA63" s="60">
        <f t="shared" si="31"/>
        <v>-4.84248216505229</v>
      </c>
      <c r="AB63" s="60">
        <f t="shared" si="31"/>
        <v>-34143.610956610435</v>
      </c>
    </row>
    <row r="64" spans="1:28" ht="12.75">
      <c r="A64" s="12" t="s">
        <v>74</v>
      </c>
      <c r="B64" s="1">
        <f>'DATOS MENSUALES'!E558</f>
        <v>2.20984</v>
      </c>
      <c r="C64" s="1">
        <f>'DATOS MENSUALES'!E559</f>
        <v>4.227822</v>
      </c>
      <c r="D64" s="1">
        <f>'DATOS MENSUALES'!E560</f>
        <v>3.628944</v>
      </c>
      <c r="E64" s="1">
        <f>'DATOS MENSUALES'!E561</f>
        <v>6.10064</v>
      </c>
      <c r="F64" s="1">
        <f>'DATOS MENSUALES'!E562</f>
        <v>8.518128</v>
      </c>
      <c r="G64" s="1">
        <f>'DATOS MENSUALES'!E563</f>
        <v>10.717958</v>
      </c>
      <c r="H64" s="1">
        <f>'DATOS MENSUALES'!E564</f>
        <v>11.708256</v>
      </c>
      <c r="I64" s="1">
        <f>'DATOS MENSUALES'!E565</f>
        <v>5.317732</v>
      </c>
      <c r="J64" s="1">
        <f>'DATOS MENSUALES'!E566</f>
        <v>3.03789</v>
      </c>
      <c r="K64" s="1">
        <f>'DATOS MENSUALES'!E567</f>
        <v>3.30633</v>
      </c>
      <c r="L64" s="1">
        <f>'DATOS MENSUALES'!E568</f>
        <v>2.46492</v>
      </c>
      <c r="M64" s="1">
        <f>'DATOS MENSUALES'!E569</f>
        <v>2.00872</v>
      </c>
      <c r="N64" s="1">
        <f t="shared" si="26"/>
        <v>63.24717999999999</v>
      </c>
      <c r="O64" s="10"/>
      <c r="P64" s="60">
        <f t="shared" si="27"/>
        <v>-28.848180503927832</v>
      </c>
      <c r="Q64" s="60">
        <f t="shared" si="28"/>
        <v>-40.39988533605221</v>
      </c>
      <c r="R64" s="60">
        <f t="shared" si="29"/>
        <v>-266.1006864383342</v>
      </c>
      <c r="S64" s="60">
        <f t="shared" si="30"/>
        <v>-143.850456748538</v>
      </c>
      <c r="T64" s="60">
        <f t="shared" si="31"/>
        <v>-10.419133919763407</v>
      </c>
      <c r="U64" s="60">
        <f t="shared" si="31"/>
        <v>-23.595668887502587</v>
      </c>
      <c r="V64" s="60">
        <f t="shared" si="31"/>
        <v>-3.9357469312415962</v>
      </c>
      <c r="W64" s="60">
        <f t="shared" si="31"/>
        <v>-227.20247995520373</v>
      </c>
      <c r="X64" s="60">
        <f t="shared" si="31"/>
        <v>-44.15655621178753</v>
      </c>
      <c r="Y64" s="60">
        <f t="shared" si="31"/>
        <v>-3.389389720649175</v>
      </c>
      <c r="Z64" s="60">
        <f t="shared" si="31"/>
        <v>-3.379550213807816</v>
      </c>
      <c r="AA64" s="60">
        <f t="shared" si="31"/>
        <v>-4.692970998750918</v>
      </c>
      <c r="AB64" s="60">
        <f t="shared" si="31"/>
        <v>-59843.92180913117</v>
      </c>
    </row>
    <row r="65" spans="1:28" ht="12.75">
      <c r="A65" s="12" t="s">
        <v>75</v>
      </c>
      <c r="B65" s="1">
        <f>'DATOS MENSUALES'!E570</f>
        <v>14.078853</v>
      </c>
      <c r="C65" s="1">
        <f>'DATOS MENSUALES'!E571</f>
        <v>8.786144</v>
      </c>
      <c r="D65" s="1">
        <f>'DATOS MENSUALES'!E572</f>
        <v>26.42254</v>
      </c>
      <c r="E65" s="1">
        <f>'DATOS MENSUALES'!E573</f>
        <v>15.61545</v>
      </c>
      <c r="F65" s="1">
        <f>'DATOS MENSUALES'!E574</f>
        <v>17.38932</v>
      </c>
      <c r="G65" s="1">
        <f>'DATOS MENSUALES'!E575</f>
        <v>11.758428</v>
      </c>
      <c r="H65" s="1">
        <f>'DATOS MENSUALES'!E576</f>
        <v>21.531588</v>
      </c>
      <c r="I65" s="1">
        <f>'DATOS MENSUALES'!E577</f>
        <v>17.487934</v>
      </c>
      <c r="J65" s="1">
        <f>'DATOS MENSUALES'!E578</f>
        <v>8.310825</v>
      </c>
      <c r="K65" s="1">
        <f>'DATOS MENSUALES'!E579</f>
        <v>6.228063</v>
      </c>
      <c r="L65" s="1">
        <f>'DATOS MENSUALES'!E580</f>
        <v>4.530672</v>
      </c>
      <c r="M65" s="1">
        <f>'DATOS MENSUALES'!E581</f>
        <v>2.183526</v>
      </c>
      <c r="N65" s="1">
        <f t="shared" si="26"/>
        <v>154.323343</v>
      </c>
      <c r="O65" s="10"/>
      <c r="P65" s="60">
        <f t="shared" si="27"/>
        <v>681.9522971126179</v>
      </c>
      <c r="Q65" s="60">
        <f t="shared" si="28"/>
        <v>1.431478452351682</v>
      </c>
      <c r="R65" s="60">
        <f t="shared" si="29"/>
        <v>4379.997814940345</v>
      </c>
      <c r="S65" s="60">
        <f t="shared" si="30"/>
        <v>78.13609667286893</v>
      </c>
      <c r="T65" s="60">
        <f t="shared" si="31"/>
        <v>299.02486376583323</v>
      </c>
      <c r="U65" s="60">
        <f t="shared" si="31"/>
        <v>-6.105797491277455</v>
      </c>
      <c r="V65" s="60">
        <f t="shared" si="31"/>
        <v>560.3885471846681</v>
      </c>
      <c r="W65" s="60">
        <f t="shared" si="31"/>
        <v>223.45169326285364</v>
      </c>
      <c r="X65" s="60">
        <f t="shared" si="31"/>
        <v>5.253545814042065</v>
      </c>
      <c r="Y65" s="60">
        <f t="shared" si="31"/>
        <v>2.8608944672223062</v>
      </c>
      <c r="Z65" s="60">
        <f t="shared" si="31"/>
        <v>0.180437022647961</v>
      </c>
      <c r="AA65" s="60">
        <f t="shared" si="31"/>
        <v>-3.3711352602116955</v>
      </c>
      <c r="AB65" s="60">
        <f t="shared" si="31"/>
        <v>140295.6107608104</v>
      </c>
    </row>
    <row r="66" spans="1:28" ht="12.75">
      <c r="A66" s="12" t="s">
        <v>76</v>
      </c>
      <c r="B66" s="1">
        <f>'DATOS MENSUALES'!E582</f>
        <v>2.104801</v>
      </c>
      <c r="C66" s="1">
        <f>'DATOS MENSUALES'!E583</f>
        <v>2.605732</v>
      </c>
      <c r="D66" s="1">
        <f>'DATOS MENSUALES'!E584</f>
        <v>3.137706</v>
      </c>
      <c r="E66" s="1">
        <f>'DATOS MENSUALES'!E585</f>
        <v>2.88956</v>
      </c>
      <c r="F66" s="1">
        <f>'DATOS MENSUALES'!E586</f>
        <v>1.620032</v>
      </c>
      <c r="G66" s="1">
        <f>'DATOS MENSUALES'!E587</f>
        <v>11.56176</v>
      </c>
      <c r="H66" s="1">
        <f>'DATOS MENSUALES'!E588</f>
        <v>12.976278</v>
      </c>
      <c r="I66" s="1">
        <f>'DATOS MENSUALES'!E589</f>
        <v>9.017975</v>
      </c>
      <c r="J66" s="1">
        <f>'DATOS MENSUALES'!E590</f>
        <v>6.471828</v>
      </c>
      <c r="K66" s="1">
        <f>'DATOS MENSUALES'!E591</f>
        <v>1.625833</v>
      </c>
      <c r="L66" s="1">
        <f>'DATOS MENSUALES'!E592</f>
        <v>1.279005</v>
      </c>
      <c r="M66" s="1">
        <f>'DATOS MENSUALES'!E593</f>
        <v>0.695826</v>
      </c>
      <c r="N66" s="1">
        <f t="shared" si="26"/>
        <v>55.986335999999994</v>
      </c>
      <c r="O66" s="10"/>
      <c r="P66" s="60">
        <f t="shared" si="27"/>
        <v>-31.91489442290362</v>
      </c>
      <c r="Q66" s="60">
        <f t="shared" si="28"/>
        <v>-129.04797906854637</v>
      </c>
      <c r="R66" s="60">
        <f t="shared" si="29"/>
        <v>-331.8448734547385</v>
      </c>
      <c r="S66" s="60">
        <f t="shared" si="30"/>
        <v>-603.5113112094193</v>
      </c>
      <c r="T66" s="60">
        <f t="shared" si="31"/>
        <v>-749.1624343014631</v>
      </c>
      <c r="U66" s="60">
        <f t="shared" si="31"/>
        <v>-8.296470327506759</v>
      </c>
      <c r="V66" s="60">
        <f t="shared" si="31"/>
        <v>-0.030031949112445555</v>
      </c>
      <c r="W66" s="60">
        <f t="shared" si="31"/>
        <v>-13.854096083334094</v>
      </c>
      <c r="X66" s="60">
        <f t="shared" si="31"/>
        <v>-0.0010178800649281719</v>
      </c>
      <c r="Y66" s="60">
        <f t="shared" si="31"/>
        <v>-32.237156846169874</v>
      </c>
      <c r="Z66" s="60">
        <f t="shared" si="31"/>
        <v>-19.3911515777858</v>
      </c>
      <c r="AA66" s="60">
        <f t="shared" si="31"/>
        <v>-26.65392437773787</v>
      </c>
      <c r="AB66" s="60">
        <f t="shared" si="31"/>
        <v>-99739.47581191425</v>
      </c>
    </row>
    <row r="67" spans="1:28" ht="12.75">
      <c r="A67" s="12" t="s">
        <v>77</v>
      </c>
      <c r="B67" s="1">
        <f>'DATOS MENSUALES'!E594</f>
        <v>1.558596</v>
      </c>
      <c r="C67" s="1">
        <f>'DATOS MENSUALES'!E595</f>
        <v>8.745525</v>
      </c>
      <c r="D67" s="1">
        <f>'DATOS MENSUALES'!E596</f>
        <v>34.64</v>
      </c>
      <c r="E67" s="1">
        <f>'DATOS MENSUALES'!E597</f>
        <v>9.675204</v>
      </c>
      <c r="F67" s="1">
        <f>'DATOS MENSUALES'!E598</f>
        <v>10.195984</v>
      </c>
      <c r="G67" s="1">
        <f>'DATOS MENSUALES'!E599</f>
        <v>5.890476</v>
      </c>
      <c r="H67" s="1">
        <f>'DATOS MENSUALES'!E600</f>
        <v>10.61412</v>
      </c>
      <c r="I67" s="1">
        <f>'DATOS MENSUALES'!E601</f>
        <v>7.073326</v>
      </c>
      <c r="J67" s="1">
        <f>'DATOS MENSUALES'!E602</f>
        <v>2.561112</v>
      </c>
      <c r="K67" s="1">
        <f>'DATOS MENSUALES'!E603</f>
        <v>1.099912</v>
      </c>
      <c r="L67" s="1">
        <f>'DATOS MENSUALES'!E604</f>
        <v>0.998165</v>
      </c>
      <c r="M67" s="1">
        <f>'DATOS MENSUALES'!E605</f>
        <v>0.532131</v>
      </c>
      <c r="N67" s="1">
        <f t="shared" si="26"/>
        <v>93.58455099999999</v>
      </c>
      <c r="O67" s="10"/>
      <c r="P67" s="60">
        <f t="shared" si="27"/>
        <v>-51.40374581378373</v>
      </c>
      <c r="Q67" s="60">
        <f t="shared" si="28"/>
        <v>1.2822125993461944</v>
      </c>
      <c r="R67" s="60">
        <f t="shared" si="29"/>
        <v>14848.874376891074</v>
      </c>
      <c r="S67" s="60">
        <f t="shared" si="30"/>
        <v>-4.6166174707859</v>
      </c>
      <c r="T67" s="60">
        <f t="shared" si="31"/>
        <v>-0.12975985178307767</v>
      </c>
      <c r="U67" s="60">
        <f t="shared" si="31"/>
        <v>-455.7669520030059</v>
      </c>
      <c r="V67" s="60">
        <f t="shared" si="31"/>
        <v>-19.098213346657246</v>
      </c>
      <c r="W67" s="60">
        <f t="shared" si="31"/>
        <v>-82.10808085808499</v>
      </c>
      <c r="X67" s="60">
        <f t="shared" si="31"/>
        <v>-64.5443433008319</v>
      </c>
      <c r="Y67" s="60">
        <f t="shared" si="31"/>
        <v>-51.004828030675824</v>
      </c>
      <c r="Z67" s="60">
        <f t="shared" si="31"/>
        <v>-26.13009107344156</v>
      </c>
      <c r="AA67" s="60">
        <f t="shared" si="31"/>
        <v>-31.28035703964197</v>
      </c>
      <c r="AB67" s="60">
        <f t="shared" si="31"/>
        <v>-676.2188791816353</v>
      </c>
    </row>
    <row r="68" spans="1:28" ht="12.75">
      <c r="A68" s="12" t="s">
        <v>78</v>
      </c>
      <c r="B68" s="1">
        <f>'DATOS MENSUALES'!E606</f>
        <v>3.181632</v>
      </c>
      <c r="C68" s="1">
        <f>'DATOS MENSUALES'!E607</f>
        <v>6.382466</v>
      </c>
      <c r="D68" s="1">
        <f>'DATOS MENSUALES'!E608</f>
        <v>10.197252</v>
      </c>
      <c r="E68" s="1">
        <f>'DATOS MENSUALES'!E609</f>
        <v>17.476816</v>
      </c>
      <c r="F68" s="1">
        <f>'DATOS MENSUALES'!E610</f>
        <v>3.292734</v>
      </c>
      <c r="G68" s="1">
        <f>'DATOS MENSUALES'!E611</f>
        <v>25.258281</v>
      </c>
      <c r="H68" s="1">
        <f>'DATOS MENSUALES'!E612</f>
        <v>13.758712</v>
      </c>
      <c r="I68" s="1">
        <f>'DATOS MENSUALES'!E613</f>
        <v>17.729512</v>
      </c>
      <c r="J68" s="1">
        <f>'DATOS MENSUALES'!E614</f>
        <v>5.068192</v>
      </c>
      <c r="K68" s="1">
        <f>'DATOS MENSUALES'!E615</f>
        <v>2.28384</v>
      </c>
      <c r="L68" s="1">
        <f>'DATOS MENSUALES'!E616</f>
        <v>2.193696</v>
      </c>
      <c r="M68" s="1">
        <f>'DATOS MENSUALES'!E617</f>
        <v>1.784136</v>
      </c>
      <c r="N68" s="1">
        <f t="shared" si="26"/>
        <v>108.607269</v>
      </c>
      <c r="O68" s="10"/>
      <c r="P68" s="60">
        <f t="shared" si="27"/>
        <v>-9.197036450791586</v>
      </c>
      <c r="Q68" s="60">
        <f t="shared" si="28"/>
        <v>-2.080810777800339</v>
      </c>
      <c r="R68" s="60">
        <f t="shared" si="29"/>
        <v>0.0025304151909802536</v>
      </c>
      <c r="S68" s="60">
        <f t="shared" si="30"/>
        <v>231.0808566608608</v>
      </c>
      <c r="T68" s="60">
        <f t="shared" si="31"/>
        <v>-406.789559177909</v>
      </c>
      <c r="U68" s="60">
        <f t="shared" si="31"/>
        <v>1590.188409977216</v>
      </c>
      <c r="V68" s="60">
        <f t="shared" si="31"/>
        <v>0.10488725719678503</v>
      </c>
      <c r="W68" s="60">
        <f t="shared" si="31"/>
        <v>251.21529491311114</v>
      </c>
      <c r="X68" s="60">
        <f t="shared" si="31"/>
        <v>-3.4036228087114644</v>
      </c>
      <c r="Y68" s="60">
        <f t="shared" si="31"/>
        <v>-16.091162829173</v>
      </c>
      <c r="Z68" s="60">
        <f t="shared" si="31"/>
        <v>-5.56308901297132</v>
      </c>
      <c r="AA68" s="60">
        <f t="shared" si="31"/>
        <v>-6.846198543731558</v>
      </c>
      <c r="AB68" s="60">
        <f t="shared" si="31"/>
        <v>243.60054610985497</v>
      </c>
    </row>
    <row r="69" spans="1:28" ht="12.75">
      <c r="A69" s="12" t="s">
        <v>79</v>
      </c>
      <c r="B69" s="1">
        <f>'DATOS MENSUALES'!E618</f>
        <v>3.787564</v>
      </c>
      <c r="C69" s="1">
        <f>'DATOS MENSUALES'!E619</f>
        <v>6.36363</v>
      </c>
      <c r="D69" s="1">
        <f>'DATOS MENSUALES'!E620</f>
        <v>7.167524</v>
      </c>
      <c r="E69" s="1">
        <f>'DATOS MENSUALES'!E621</f>
        <v>4.490786</v>
      </c>
      <c r="F69" s="1">
        <f>'DATOS MENSUALES'!E622</f>
        <v>2.74295</v>
      </c>
      <c r="G69" s="1">
        <f>'DATOS MENSUALES'!E623</f>
        <v>2.72543</v>
      </c>
      <c r="H69" s="1">
        <f>'DATOS MENSUALES'!E624</f>
        <v>23.292222</v>
      </c>
      <c r="I69" s="1">
        <f>'DATOS MENSUALES'!E625</f>
        <v>12.680064</v>
      </c>
      <c r="J69" s="1">
        <f>'DATOS MENSUALES'!E626</f>
        <v>8.094328</v>
      </c>
      <c r="K69" s="1">
        <f>'DATOS MENSUALES'!E627</f>
        <v>3.969087</v>
      </c>
      <c r="L69" s="1">
        <f>'DATOS MENSUALES'!E628</f>
        <v>2.815296</v>
      </c>
      <c r="M69" s="1">
        <f>'DATOS MENSUALES'!E629</f>
        <v>3.103384</v>
      </c>
      <c r="N69" s="1">
        <f t="shared" si="26"/>
        <v>81.23226500000001</v>
      </c>
      <c r="O69" s="10"/>
      <c r="P69" s="60">
        <f t="shared" si="27"/>
        <v>-3.3027705965982954</v>
      </c>
      <c r="Q69" s="60">
        <f t="shared" si="28"/>
        <v>-2.174277463039837</v>
      </c>
      <c r="R69" s="60">
        <f t="shared" si="29"/>
        <v>-24.22434099466918</v>
      </c>
      <c r="S69" s="60">
        <f t="shared" si="30"/>
        <v>-321.35180657700323</v>
      </c>
      <c r="T69" s="60">
        <f t="shared" si="31"/>
        <v>-504.225587815801</v>
      </c>
      <c r="U69" s="60">
        <f t="shared" si="31"/>
        <v>-1281.084768451407</v>
      </c>
      <c r="V69" s="60">
        <f t="shared" si="31"/>
        <v>1001.5339290996784</v>
      </c>
      <c r="W69" s="60">
        <f t="shared" si="31"/>
        <v>2.002036728153212</v>
      </c>
      <c r="X69" s="60">
        <f t="shared" si="31"/>
        <v>3.5250459680389685</v>
      </c>
      <c r="Y69" s="60">
        <f t="shared" si="31"/>
        <v>-0.5913751948530764</v>
      </c>
      <c r="Z69" s="60">
        <f t="shared" si="31"/>
        <v>-1.522056839518064</v>
      </c>
      <c r="AA69" s="60">
        <f t="shared" si="31"/>
        <v>-0.19467758696704915</v>
      </c>
      <c r="AB69" s="60">
        <f t="shared" si="31"/>
        <v>-9433.542666426723</v>
      </c>
    </row>
    <row r="70" spans="1:28" ht="12.75">
      <c r="A70" s="12" t="s">
        <v>80</v>
      </c>
      <c r="B70" s="1">
        <f>'DATOS MENSUALES'!E630</f>
        <v>4.92919</v>
      </c>
      <c r="C70" s="1">
        <f>'DATOS MENSUALES'!E631</f>
        <v>6.168085</v>
      </c>
      <c r="D70" s="1">
        <f>'DATOS MENSUALES'!E632</f>
        <v>12.355984</v>
      </c>
      <c r="E70" s="1">
        <f>'DATOS MENSUALES'!E633</f>
        <v>7.58862</v>
      </c>
      <c r="F70" s="1">
        <f>'DATOS MENSUALES'!E634</f>
        <v>3.314664</v>
      </c>
      <c r="G70" s="1">
        <f>'DATOS MENSUALES'!E635</f>
        <v>12.287054</v>
      </c>
      <c r="H70" s="1">
        <f>'DATOS MENSUALES'!E636</f>
        <v>7.814664</v>
      </c>
      <c r="I70" s="1">
        <f>'DATOS MENSUALES'!E637</f>
        <v>17.899596</v>
      </c>
      <c r="J70" s="1">
        <f>'DATOS MENSUALES'!E638</f>
        <v>7.540953</v>
      </c>
      <c r="K70" s="1">
        <f>'DATOS MENSUALES'!E639</f>
        <v>2.18707</v>
      </c>
      <c r="L70" s="1">
        <f>'DATOS MENSUALES'!E640</f>
        <v>1.8226</v>
      </c>
      <c r="M70" s="1">
        <f>'DATOS MENSUALES'!E641</f>
        <v>1.456012</v>
      </c>
      <c r="N70" s="1">
        <f t="shared" si="26"/>
        <v>85.364492</v>
      </c>
      <c r="O70" s="10"/>
      <c r="P70" s="60">
        <f t="shared" si="27"/>
        <v>-0.041997617235295374</v>
      </c>
      <c r="Q70" s="60">
        <f t="shared" si="28"/>
        <v>-3.3149318838574615</v>
      </c>
      <c r="R70" s="60">
        <f t="shared" si="29"/>
        <v>12.08783913372367</v>
      </c>
      <c r="S70" s="60">
        <f t="shared" si="30"/>
        <v>-52.80560868366832</v>
      </c>
      <c r="T70" s="60">
        <f t="shared" si="31"/>
        <v>-403.18830534881107</v>
      </c>
      <c r="U70" s="60">
        <f t="shared" si="31"/>
        <v>-2.1925049804273207</v>
      </c>
      <c r="V70" s="60">
        <f t="shared" si="31"/>
        <v>-163.88711688427423</v>
      </c>
      <c r="W70" s="60">
        <f t="shared" si="31"/>
        <v>272.0827501707109</v>
      </c>
      <c r="X70" s="60">
        <f t="shared" si="31"/>
        <v>0.9085369940772118</v>
      </c>
      <c r="Y70" s="60">
        <f t="shared" si="31"/>
        <v>-18.013342749055788</v>
      </c>
      <c r="Z70" s="60">
        <f t="shared" si="31"/>
        <v>-9.841532829445029</v>
      </c>
      <c r="AA70" s="60">
        <f t="shared" si="31"/>
        <v>-11.043996650941597</v>
      </c>
      <c r="AB70" s="60">
        <f t="shared" si="31"/>
        <v>-4910.736676327232</v>
      </c>
    </row>
    <row r="71" spans="1:28" ht="12.75">
      <c r="A71" s="12" t="s">
        <v>81</v>
      </c>
      <c r="B71" s="1">
        <f>'DATOS MENSUALES'!E642</f>
        <v>14.853592</v>
      </c>
      <c r="C71" s="1">
        <f>'DATOS MENSUALES'!E643</f>
        <v>7.05564</v>
      </c>
      <c r="D71" s="1">
        <f>'DATOS MENSUALES'!E644</f>
        <v>6.58619</v>
      </c>
      <c r="E71" s="1">
        <f>'DATOS MENSUALES'!E645</f>
        <v>19.07802</v>
      </c>
      <c r="F71" s="1">
        <f>'DATOS MENSUALES'!E646</f>
        <v>10.72275</v>
      </c>
      <c r="G71" s="1">
        <f>'DATOS MENSUALES'!E647</f>
        <v>7.382064</v>
      </c>
      <c r="H71" s="1">
        <f>'DATOS MENSUALES'!E648</f>
        <v>4.5034</v>
      </c>
      <c r="I71" s="1">
        <f>'DATOS MENSUALES'!E649</f>
        <v>9.853472</v>
      </c>
      <c r="J71" s="1">
        <f>'DATOS MENSUALES'!E650</f>
        <v>3.97152</v>
      </c>
      <c r="K71" s="1">
        <f>'DATOS MENSUALES'!E651</f>
        <v>1.41547</v>
      </c>
      <c r="L71" s="1">
        <f>'DATOS MENSUALES'!E652</f>
        <v>1.374384</v>
      </c>
      <c r="M71" s="1">
        <f>'DATOS MENSUALES'!E653</f>
        <v>1.01556</v>
      </c>
      <c r="N71" s="1">
        <f t="shared" si="26"/>
        <v>87.812062</v>
      </c>
      <c r="O71" s="10"/>
      <c r="P71" s="60">
        <f t="shared" si="27"/>
        <v>878.3387786843946</v>
      </c>
      <c r="Q71" s="60">
        <f t="shared" si="28"/>
        <v>-0.21979411341226512</v>
      </c>
      <c r="R71" s="60">
        <f t="shared" si="29"/>
        <v>-41.955296163260314</v>
      </c>
      <c r="S71" s="60">
        <f t="shared" si="30"/>
        <v>463.2737860418949</v>
      </c>
      <c r="T71" s="60">
        <f t="shared" si="31"/>
        <v>8.61313851633988E-06</v>
      </c>
      <c r="U71" s="60">
        <f t="shared" si="31"/>
        <v>-238.80144840818147</v>
      </c>
      <c r="V71" s="60">
        <f t="shared" si="31"/>
        <v>-677.6948591875249</v>
      </c>
      <c r="W71" s="60">
        <f t="shared" si="31"/>
        <v>-3.8421805515951175</v>
      </c>
      <c r="X71" s="60">
        <f t="shared" si="31"/>
        <v>-17.5942681582666</v>
      </c>
      <c r="Y71" s="60">
        <f t="shared" si="31"/>
        <v>-39.06135222135871</v>
      </c>
      <c r="Z71" s="60">
        <f t="shared" si="31"/>
        <v>-17.398336813247028</v>
      </c>
      <c r="AA71" s="60">
        <f t="shared" si="31"/>
        <v>-18.978467146065004</v>
      </c>
      <c r="AB71" s="60">
        <f t="shared" si="31"/>
        <v>-3080.156470085533</v>
      </c>
    </row>
    <row r="72" spans="1:28" ht="12.75">
      <c r="A72" s="12" t="s">
        <v>82</v>
      </c>
      <c r="B72" s="1">
        <f>'DATOS MENSUALES'!E654</f>
        <v>1.76325</v>
      </c>
      <c r="C72" s="1">
        <f>'DATOS MENSUALES'!E655</f>
        <v>4.656465</v>
      </c>
      <c r="D72" s="1">
        <f>'DATOS MENSUALES'!E656</f>
        <v>2.605631</v>
      </c>
      <c r="E72" s="1">
        <f>'DATOS MENSUALES'!E657</f>
        <v>12.87062</v>
      </c>
      <c r="F72" s="1">
        <f>'DATOS MENSUALES'!E658</f>
        <v>7.653638</v>
      </c>
      <c r="G72" s="1">
        <f>'DATOS MENSUALES'!E659</f>
        <v>12.59469</v>
      </c>
      <c r="H72" s="1">
        <f>'DATOS MENSUALES'!E660</f>
        <v>3.953994</v>
      </c>
      <c r="I72" s="1">
        <f>'DATOS MENSUALES'!E661</f>
        <v>2.982272</v>
      </c>
      <c r="J72" s="1">
        <f>'DATOS MENSUALES'!E662</f>
        <v>1.43424</v>
      </c>
      <c r="K72" s="1">
        <f>'DATOS MENSUALES'!E663</f>
        <v>1.69051</v>
      </c>
      <c r="L72" s="1">
        <f>'DATOS MENSUALES'!E664</f>
        <v>1.37885</v>
      </c>
      <c r="M72" s="1">
        <f>'DATOS MENSUALES'!E665</f>
        <v>0.857642</v>
      </c>
      <c r="N72" s="1">
        <f t="shared" si="26"/>
        <v>54.44180200000001</v>
      </c>
      <c r="O72" s="10"/>
      <c r="P72" s="60">
        <f t="shared" si="27"/>
        <v>-43.37437769151918</v>
      </c>
      <c r="Q72" s="60">
        <f t="shared" si="28"/>
        <v>-27.072091886630865</v>
      </c>
      <c r="R72" s="60">
        <f t="shared" si="29"/>
        <v>-414.3854033786886</v>
      </c>
      <c r="S72" s="60">
        <f t="shared" si="30"/>
        <v>3.583770338854715</v>
      </c>
      <c r="T72" s="60">
        <f t="shared" si="31"/>
        <v>-28.33395095066499</v>
      </c>
      <c r="U72" s="60">
        <f t="shared" si="31"/>
        <v>-0.9746477245839876</v>
      </c>
      <c r="V72" s="60">
        <f t="shared" si="31"/>
        <v>-812.9806378563474</v>
      </c>
      <c r="W72" s="60">
        <f t="shared" si="31"/>
        <v>-600.6654039562421</v>
      </c>
      <c r="X72" s="60">
        <f t="shared" si="31"/>
        <v>-135.65258245648317</v>
      </c>
      <c r="Y72" s="60">
        <f t="shared" si="31"/>
        <v>-30.31146541548153</v>
      </c>
      <c r="Z72" s="60">
        <f t="shared" si="31"/>
        <v>-17.30853266469921</v>
      </c>
      <c r="AA72" s="60">
        <f t="shared" si="31"/>
        <v>-22.55271781039938</v>
      </c>
      <c r="AB72" s="60">
        <f t="shared" si="31"/>
        <v>-110040.50584014815</v>
      </c>
    </row>
    <row r="73" spans="1:28" ht="12.75">
      <c r="A73" s="12" t="s">
        <v>83</v>
      </c>
      <c r="B73" s="1">
        <f>'DATOS MENSUALES'!E666</f>
        <v>1.152376</v>
      </c>
      <c r="C73" s="1">
        <f>'DATOS MENSUALES'!E667</f>
        <v>6.89494</v>
      </c>
      <c r="D73" s="1">
        <f>'DATOS MENSUALES'!E668</f>
        <v>15.625699</v>
      </c>
      <c r="E73" s="1">
        <f>'DATOS MENSUALES'!E669</f>
        <v>34.524858</v>
      </c>
      <c r="F73" s="1">
        <f>'DATOS MENSUALES'!E670</f>
        <v>18.667022</v>
      </c>
      <c r="G73" s="1">
        <f>'DATOS MENSUALES'!E671</f>
        <v>22.096044</v>
      </c>
      <c r="H73" s="1">
        <f>'DATOS MENSUALES'!E672</f>
        <v>15.981504</v>
      </c>
      <c r="I73" s="1">
        <f>'DATOS MENSUALES'!E673</f>
        <v>9.594596</v>
      </c>
      <c r="J73" s="1">
        <f>'DATOS MENSUALES'!E674</f>
        <v>3.69018</v>
      </c>
      <c r="K73" s="1">
        <f>'DATOS MENSUALES'!E675</f>
        <v>2.972475</v>
      </c>
      <c r="L73" s="1">
        <f>'DATOS MENSUALES'!E676</f>
        <v>2.27908</v>
      </c>
      <c r="M73" s="1">
        <f>'DATOS MENSUALES'!E677</f>
        <v>1.928004</v>
      </c>
      <c r="N73" s="1">
        <f t="shared" si="26"/>
        <v>135.40677799999997</v>
      </c>
      <c r="O73" s="10"/>
      <c r="P73" s="60">
        <f t="shared" si="27"/>
        <v>-70.15934441557987</v>
      </c>
      <c r="Q73" s="60">
        <f t="shared" si="28"/>
        <v>-0.4462812584652513</v>
      </c>
      <c r="R73" s="60">
        <f t="shared" si="29"/>
        <v>172.3173583220226</v>
      </c>
      <c r="S73" s="60">
        <f t="shared" si="30"/>
        <v>12462.23760136501</v>
      </c>
      <c r="T73" s="60">
        <f t="shared" si="31"/>
        <v>505.2656646825021</v>
      </c>
      <c r="U73" s="60">
        <f t="shared" si="31"/>
        <v>616.2683711618005</v>
      </c>
      <c r="V73" s="60">
        <f t="shared" si="31"/>
        <v>19.560618165544454</v>
      </c>
      <c r="W73" s="60">
        <f t="shared" si="31"/>
        <v>-6.079583823777427</v>
      </c>
      <c r="X73" s="60">
        <f t="shared" si="31"/>
        <v>-23.943665814661756</v>
      </c>
      <c r="Y73" s="60">
        <f t="shared" si="31"/>
        <v>-6.188801109324041</v>
      </c>
      <c r="Z73" s="60">
        <f t="shared" si="31"/>
        <v>-4.796999794731221</v>
      </c>
      <c r="AA73" s="60">
        <f t="shared" si="31"/>
        <v>-5.404974744764411</v>
      </c>
      <c r="AB73" s="60">
        <f t="shared" si="31"/>
        <v>36083.87789964694</v>
      </c>
    </row>
    <row r="74" spans="1:28" s="24" customFormat="1" ht="12.75">
      <c r="A74" s="21" t="s">
        <v>84</v>
      </c>
      <c r="B74" s="22">
        <f>'DATOS MENSUALES'!E678</f>
        <v>2.451546</v>
      </c>
      <c r="C74" s="22">
        <f>'DATOS MENSUALES'!E679</f>
        <v>4.39624</v>
      </c>
      <c r="D74" s="22">
        <f>'DATOS MENSUALES'!E680</f>
        <v>21.017475</v>
      </c>
      <c r="E74" s="22">
        <f>'DATOS MENSUALES'!E681</f>
        <v>12.903325</v>
      </c>
      <c r="F74" s="22">
        <f>'DATOS MENSUALES'!E682</f>
        <v>10.995872</v>
      </c>
      <c r="G74" s="22">
        <f>'DATOS MENSUALES'!E683</f>
        <v>6.282956</v>
      </c>
      <c r="H74" s="22">
        <f>'DATOS MENSUALES'!E684</f>
        <v>2.738912</v>
      </c>
      <c r="I74" s="22">
        <f>'DATOS MENSUALES'!E685</f>
        <v>3.804746</v>
      </c>
      <c r="J74" s="22">
        <f>'DATOS MENSUALES'!E686</f>
        <v>9.188875</v>
      </c>
      <c r="K74" s="22">
        <f>'DATOS MENSUALES'!E687</f>
        <v>2.325091</v>
      </c>
      <c r="L74" s="22">
        <f>'DATOS MENSUALES'!E688</f>
        <v>2.01089</v>
      </c>
      <c r="M74" s="22">
        <f>'DATOS MENSUALES'!E689</f>
        <v>1.644426</v>
      </c>
      <c r="N74" s="22">
        <f t="shared" si="26"/>
        <v>79.76035399999999</v>
      </c>
      <c r="O74" s="23"/>
      <c r="P74" s="60">
        <f t="shared" si="27"/>
        <v>-22.55101434007785</v>
      </c>
      <c r="Q74" s="60">
        <f t="shared" si="28"/>
        <v>-34.73828513921518</v>
      </c>
      <c r="R74" s="60">
        <f t="shared" si="29"/>
        <v>1315.2690026881278</v>
      </c>
      <c r="S74" s="60">
        <f t="shared" si="30"/>
        <v>3.8184870275642675</v>
      </c>
      <c r="T74" s="60">
        <f t="shared" si="31"/>
        <v>0.02531388399134733</v>
      </c>
      <c r="U74" s="60">
        <f t="shared" si="31"/>
        <v>-389.5305368862642</v>
      </c>
      <c r="V74" s="60">
        <f t="shared" si="31"/>
        <v>-1173.6402822008681</v>
      </c>
      <c r="W74" s="60">
        <f t="shared" si="31"/>
        <v>-441.57501165882104</v>
      </c>
      <c r="X74" s="60">
        <f t="shared" si="31"/>
        <v>17.911813880687436</v>
      </c>
      <c r="Y74" s="60">
        <f t="shared" si="31"/>
        <v>-15.315216150350787</v>
      </c>
      <c r="Z74" s="60">
        <f t="shared" si="31"/>
        <v>-7.468663172856663</v>
      </c>
      <c r="AA74" s="60">
        <f t="shared" si="31"/>
        <v>-8.471289998504211</v>
      </c>
      <c r="AB74" s="60">
        <f t="shared" si="31"/>
        <v>-11545.516065752332</v>
      </c>
    </row>
    <row r="75" spans="1:28" s="24" customFormat="1" ht="12.75">
      <c r="A75" s="21" t="s">
        <v>85</v>
      </c>
      <c r="B75" s="22">
        <f>'DATOS MENSUALES'!E690</f>
        <v>2.895504</v>
      </c>
      <c r="C75" s="22">
        <f>'DATOS MENSUALES'!E691</f>
        <v>10.546266</v>
      </c>
      <c r="D75" s="22">
        <f>'DATOS MENSUALES'!E692</f>
        <v>11.31146</v>
      </c>
      <c r="E75" s="22">
        <f>'DATOS MENSUALES'!E693</f>
        <v>10.60371</v>
      </c>
      <c r="F75" s="22">
        <f>'DATOS MENSUALES'!E694</f>
        <v>5.245317</v>
      </c>
      <c r="G75" s="22">
        <f>'DATOS MENSUALES'!E695</f>
        <v>5.244584</v>
      </c>
      <c r="H75" s="22">
        <f>'DATOS MENSUALES'!E696</f>
        <v>18.347434</v>
      </c>
      <c r="I75" s="22">
        <f>'DATOS MENSUALES'!E697</f>
        <v>14.406004</v>
      </c>
      <c r="J75" s="22">
        <f>'DATOS MENSUALES'!E698</f>
        <v>5.390232</v>
      </c>
      <c r="K75" s="22">
        <f>'DATOS MENSUALES'!E699</f>
        <v>3.75333</v>
      </c>
      <c r="L75" s="22">
        <f>'DATOS MENSUALES'!E700</f>
        <v>3.01018</v>
      </c>
      <c r="M75" s="22">
        <f>'DATOS MENSUALES'!E701</f>
        <v>2.28245</v>
      </c>
      <c r="N75" s="22">
        <f t="shared" si="26"/>
        <v>93.036471</v>
      </c>
      <c r="O75" s="23"/>
      <c r="P75" s="60">
        <f t="shared" si="27"/>
        <v>-13.503070565769523</v>
      </c>
      <c r="Q75" s="60">
        <f t="shared" si="28"/>
        <v>24.065811406799437</v>
      </c>
      <c r="R75" s="60">
        <f t="shared" si="29"/>
        <v>1.9553620751500724</v>
      </c>
      <c r="S75" s="60">
        <f t="shared" si="30"/>
        <v>-0.3996604291638823</v>
      </c>
      <c r="T75" s="60">
        <f t="shared" si="31"/>
        <v>-162.49733428716456</v>
      </c>
      <c r="U75" s="60">
        <f t="shared" si="31"/>
        <v>-580.4240451290704</v>
      </c>
      <c r="V75" s="60">
        <f t="shared" si="31"/>
        <v>129.5789878979003</v>
      </c>
      <c r="W75" s="60">
        <f t="shared" si="31"/>
        <v>26.63148140141621</v>
      </c>
      <c r="X75" s="60">
        <f t="shared" si="31"/>
        <v>-1.6521907041001718</v>
      </c>
      <c r="Y75" s="60">
        <f t="shared" si="31"/>
        <v>-1.1746714598841952</v>
      </c>
      <c r="Z75" s="60">
        <f t="shared" si="31"/>
        <v>-0.8721165617793892</v>
      </c>
      <c r="AA75" s="60">
        <f t="shared" si="31"/>
        <v>-2.7469600400893706</v>
      </c>
      <c r="AB75" s="60">
        <f t="shared" si="31"/>
        <v>-810.9681830107999</v>
      </c>
    </row>
    <row r="76" spans="1:28" s="24" customFormat="1" ht="12.75">
      <c r="A76" s="21" t="s">
        <v>86</v>
      </c>
      <c r="B76" s="22">
        <f>'DATOS MENSUALES'!E702</f>
        <v>2.85152</v>
      </c>
      <c r="C76" s="22">
        <f>'DATOS MENSUALES'!E703</f>
        <v>1.838393</v>
      </c>
      <c r="D76" s="22">
        <f>'DATOS MENSUALES'!E704</f>
        <v>3.974964</v>
      </c>
      <c r="E76" s="22">
        <f>'DATOS MENSUALES'!E705</f>
        <v>5.88848</v>
      </c>
      <c r="F76" s="22">
        <f>'DATOS MENSUALES'!E706</f>
        <v>4.9541</v>
      </c>
      <c r="G76" s="22">
        <f>'DATOS MENSUALES'!E707</f>
        <v>11.673711</v>
      </c>
      <c r="H76" s="22">
        <f>'DATOS MENSUALES'!E708</f>
        <v>6.365412</v>
      </c>
      <c r="I76" s="22">
        <f>'DATOS MENSUALES'!E709</f>
        <v>8.041072</v>
      </c>
      <c r="J76" s="22">
        <f>'DATOS MENSUALES'!E710</f>
        <v>3.3576</v>
      </c>
      <c r="K76" s="22">
        <f>'DATOS MENSUALES'!E711</f>
        <v>1.99332</v>
      </c>
      <c r="L76" s="22">
        <f>'DATOS MENSUALES'!E712</f>
        <v>1.4112</v>
      </c>
      <c r="M76" s="22">
        <f>'DATOS MENSUALES'!E713</f>
        <v>1.964651</v>
      </c>
      <c r="N76" s="22">
        <f t="shared" si="26"/>
        <v>54.314423000000005</v>
      </c>
      <c r="O76" s="23"/>
      <c r="P76" s="60">
        <f t="shared" si="27"/>
        <v>-14.26521048267749</v>
      </c>
      <c r="Q76" s="60">
        <f t="shared" si="28"/>
        <v>-197.21254348858085</v>
      </c>
      <c r="R76" s="60">
        <f t="shared" si="29"/>
        <v>-225.42386857368535</v>
      </c>
      <c r="S76" s="60">
        <f t="shared" si="30"/>
        <v>-162.04154518367687</v>
      </c>
      <c r="T76" s="60">
        <f t="shared" si="31"/>
        <v>-189.92609335173393</v>
      </c>
      <c r="U76" s="60">
        <f t="shared" si="31"/>
        <v>-6.994782617365058</v>
      </c>
      <c r="V76" s="60">
        <f t="shared" si="31"/>
        <v>-331.61809895414524</v>
      </c>
      <c r="W76" s="60">
        <f t="shared" si="31"/>
        <v>-38.56799594699447</v>
      </c>
      <c r="X76" s="60">
        <f t="shared" si="31"/>
        <v>-33.225397158820144</v>
      </c>
      <c r="Y76" s="60">
        <f t="shared" si="31"/>
        <v>-22.30999289680727</v>
      </c>
      <c r="Z76" s="60">
        <f t="shared" si="31"/>
        <v>-16.667234884552006</v>
      </c>
      <c r="AA76" s="60">
        <f t="shared" si="31"/>
        <v>-5.0733947959475305</v>
      </c>
      <c r="AB76" s="60">
        <f t="shared" si="31"/>
        <v>-110920.35465325427</v>
      </c>
    </row>
    <row r="77" spans="1:28" s="24" customFormat="1" ht="12.75">
      <c r="A77" s="21" t="s">
        <v>87</v>
      </c>
      <c r="B77" s="22">
        <f>'DATOS MENSUALES'!E714</f>
        <v>7.788196</v>
      </c>
      <c r="C77" s="22">
        <f>'DATOS MENSUALES'!E715</f>
        <v>12.37124</v>
      </c>
      <c r="D77" s="22">
        <f>'DATOS MENSUALES'!E716</f>
        <v>10.089769</v>
      </c>
      <c r="E77" s="22">
        <f>'DATOS MENSUALES'!E717</f>
        <v>7.498152</v>
      </c>
      <c r="F77" s="22">
        <f>'DATOS MENSUALES'!E718</f>
        <v>4.08425</v>
      </c>
      <c r="G77" s="22">
        <f>'DATOS MENSUALES'!E719</f>
        <v>3.60058</v>
      </c>
      <c r="H77" s="22">
        <f>'DATOS MENSUALES'!E720</f>
        <v>20.750268</v>
      </c>
      <c r="I77" s="22">
        <f>'DATOS MENSUALES'!E721</f>
        <v>14.13144</v>
      </c>
      <c r="J77" s="22">
        <f>'DATOS MENSUALES'!E722</f>
        <v>2.803552</v>
      </c>
      <c r="K77" s="22">
        <f>'DATOS MENSUALES'!E723</f>
        <v>2.228625</v>
      </c>
      <c r="L77" s="22">
        <f>'DATOS MENSUALES'!E724</f>
        <v>1.817728</v>
      </c>
      <c r="M77" s="22">
        <f>'DATOS MENSUALES'!E725</f>
        <v>1.308915</v>
      </c>
      <c r="N77" s="22">
        <f t="shared" si="26"/>
        <v>88.472715</v>
      </c>
      <c r="O77" s="23"/>
      <c r="P77" s="60">
        <f t="shared" si="27"/>
        <v>15.83991367605621</v>
      </c>
      <c r="Q77" s="60">
        <f t="shared" si="28"/>
        <v>104.62741962028088</v>
      </c>
      <c r="R77" s="60">
        <f t="shared" si="29"/>
        <v>2.385320311266832E-05</v>
      </c>
      <c r="S77" s="60">
        <f t="shared" si="30"/>
        <v>-56.71852069252762</v>
      </c>
      <c r="T77" s="60">
        <f t="shared" si="31"/>
        <v>-289.85486807678063</v>
      </c>
      <c r="U77" s="60">
        <f t="shared" si="31"/>
        <v>-995.682270122297</v>
      </c>
      <c r="V77" s="60">
        <f t="shared" si="31"/>
        <v>415.68814930884724</v>
      </c>
      <c r="W77" s="60">
        <f t="shared" si="31"/>
        <v>19.94053188977381</v>
      </c>
      <c r="X77" s="60">
        <f t="shared" si="31"/>
        <v>-53.53440114395362</v>
      </c>
      <c r="Y77" s="60">
        <f t="shared" si="31"/>
        <v>-17.17019309073337</v>
      </c>
      <c r="Z77" s="60">
        <f t="shared" si="31"/>
        <v>-9.908808392240646</v>
      </c>
      <c r="AA77" s="60">
        <f t="shared" si="31"/>
        <v>-13.380215966914353</v>
      </c>
      <c r="AB77" s="60">
        <f t="shared" si="31"/>
        <v>-2679.3442257119923</v>
      </c>
    </row>
    <row r="78" spans="1:28" s="24" customFormat="1" ht="12.75">
      <c r="A78" s="21" t="s">
        <v>88</v>
      </c>
      <c r="B78" s="22">
        <f>'DATOS MENSUALES'!E726</f>
        <v>1.019932</v>
      </c>
      <c r="C78" s="22">
        <f>'DATOS MENSUALES'!E727</f>
        <v>8.178914</v>
      </c>
      <c r="D78" s="22">
        <f>'DATOS MENSUALES'!E728</f>
        <v>32.289075</v>
      </c>
      <c r="E78" s="22">
        <f>'DATOS MENSUALES'!E729</f>
        <v>29.8257</v>
      </c>
      <c r="F78" s="22">
        <f>'DATOS MENSUALES'!E730</f>
        <v>27.694128</v>
      </c>
      <c r="G78" s="22">
        <f>'DATOS MENSUALES'!E731</f>
        <v>39.658808</v>
      </c>
      <c r="H78" s="22">
        <f>'DATOS MENSUALES'!E732</f>
        <v>12.51633</v>
      </c>
      <c r="I78" s="22">
        <f>'DATOS MENSUALES'!E733</f>
        <v>6.69</v>
      </c>
      <c r="J78" s="22">
        <f>'DATOS MENSUALES'!E734</f>
        <v>2.84123</v>
      </c>
      <c r="K78" s="22">
        <f>'DATOS MENSUALES'!E735</f>
        <v>2.58888</v>
      </c>
      <c r="L78" s="22">
        <f>'DATOS MENSUALES'!E736</f>
        <v>1.88924</v>
      </c>
      <c r="M78" s="22">
        <f>'DATOS MENSUALES'!E737</f>
        <v>1.160421</v>
      </c>
      <c r="N78" s="22">
        <f t="shared" si="26"/>
        <v>166.352658</v>
      </c>
      <c r="O78" s="23"/>
      <c r="P78" s="60">
        <f t="shared" si="27"/>
        <v>-77.13763034979971</v>
      </c>
      <c r="Q78" s="60">
        <f t="shared" si="28"/>
        <v>0.1404306676199714</v>
      </c>
      <c r="R78" s="60">
        <f t="shared" si="29"/>
        <v>10982.635253930192</v>
      </c>
      <c r="S78" s="60">
        <f t="shared" si="30"/>
        <v>6316.638340279519</v>
      </c>
      <c r="T78" s="60">
        <f t="shared" si="31"/>
        <v>4905.960224898728</v>
      </c>
      <c r="U78" s="60">
        <f t="shared" si="31"/>
        <v>17723.728316756293</v>
      </c>
      <c r="V78" s="60">
        <f t="shared" si="31"/>
        <v>-0.45792449234662036</v>
      </c>
      <c r="W78" s="60">
        <f t="shared" si="31"/>
        <v>-105.80471677740343</v>
      </c>
      <c r="X78" s="60">
        <f t="shared" si="31"/>
        <v>-51.944822150706976</v>
      </c>
      <c r="Y78" s="60">
        <f t="shared" si="31"/>
        <v>-10.934821476085599</v>
      </c>
      <c r="Z78" s="60">
        <f t="shared" si="31"/>
        <v>-8.951670191070239</v>
      </c>
      <c r="AA78" s="60">
        <f t="shared" si="31"/>
        <v>-16.051298460497996</v>
      </c>
      <c r="AB78" s="60">
        <f t="shared" si="31"/>
        <v>262030.68317681027</v>
      </c>
    </row>
    <row r="79" spans="1:28" s="24" customFormat="1" ht="12.75">
      <c r="A79" s="21" t="s">
        <v>89</v>
      </c>
      <c r="B79" s="22">
        <f>'DATOS MENSUALES'!E738</f>
        <v>2.864409</v>
      </c>
      <c r="C79" s="22">
        <f>'DATOS MENSUALES'!E739</f>
        <v>3.391258</v>
      </c>
      <c r="D79" s="22">
        <f>'DATOS MENSUALES'!E740</f>
        <v>3.336606</v>
      </c>
      <c r="E79" s="22">
        <f>'DATOS MENSUALES'!E741</f>
        <v>6.13395</v>
      </c>
      <c r="F79" s="22">
        <f>'DATOS MENSUALES'!E742</f>
        <v>5.418</v>
      </c>
      <c r="G79" s="22">
        <f>'DATOS MENSUALES'!E743</f>
        <v>13.867966</v>
      </c>
      <c r="H79" s="22">
        <f>'DATOS MENSUALES'!E744</f>
        <v>6.406124</v>
      </c>
      <c r="I79" s="22">
        <f>'DATOS MENSUALES'!E745</f>
        <v>6.757302</v>
      </c>
      <c r="J79" s="22">
        <f>'DATOS MENSUALES'!E746</f>
        <v>3.46523</v>
      </c>
      <c r="K79" s="22">
        <f>'DATOS MENSUALES'!E747</f>
        <v>2.49312</v>
      </c>
      <c r="L79" s="22">
        <f>'DATOS MENSUALES'!E748</f>
        <v>1.591076</v>
      </c>
      <c r="M79" s="22">
        <f>'DATOS MENSUALES'!E749</f>
        <v>2.068222</v>
      </c>
      <c r="N79" s="22">
        <f t="shared" si="26"/>
        <v>57.793262999999996</v>
      </c>
      <c r="O79" s="23"/>
      <c r="P79" s="60">
        <f t="shared" si="27"/>
        <v>-14.038981012116594</v>
      </c>
      <c r="Q79" s="60">
        <f t="shared" si="28"/>
        <v>-77.73828953919171</v>
      </c>
      <c r="R79" s="60">
        <f t="shared" si="29"/>
        <v>-304.0578010408182</v>
      </c>
      <c r="S79" s="60">
        <f t="shared" si="30"/>
        <v>-141.12437088830455</v>
      </c>
      <c r="T79" s="60">
        <f t="shared" si="31"/>
        <v>-147.5538197878502</v>
      </c>
      <c r="U79" s="60">
        <f t="shared" si="31"/>
        <v>0.02237789612364836</v>
      </c>
      <c r="V79" s="60">
        <f t="shared" si="31"/>
        <v>-325.8009224403688</v>
      </c>
      <c r="W79" s="60">
        <f aca="true" t="shared" si="32" ref="W79:AB82">(I79-I$6)^3</f>
        <v>-101.35200332053813</v>
      </c>
      <c r="X79" s="60">
        <f t="shared" si="32"/>
        <v>-29.998782888524946</v>
      </c>
      <c r="Y79" s="60">
        <f t="shared" si="32"/>
        <v>-12.412053593575822</v>
      </c>
      <c r="Z79" s="60">
        <f t="shared" si="32"/>
        <v>-13.388326354702963</v>
      </c>
      <c r="AA79" s="60">
        <f t="shared" si="32"/>
        <v>-4.210180665737705</v>
      </c>
      <c r="AB79" s="60">
        <f t="shared" si="32"/>
        <v>-88529.39673342387</v>
      </c>
    </row>
    <row r="80" spans="1:28" s="24" customFormat="1" ht="12.75">
      <c r="A80" s="21" t="s">
        <v>90</v>
      </c>
      <c r="B80" s="22">
        <f>'DATOS MENSUALES'!E750</f>
        <v>4.593654</v>
      </c>
      <c r="C80" s="22">
        <f>'DATOS MENSUALES'!E751</f>
        <v>6.87834</v>
      </c>
      <c r="D80" s="22">
        <f>'DATOS MENSUALES'!E752</f>
        <v>27.08343</v>
      </c>
      <c r="E80" s="22">
        <f>'DATOS MENSUALES'!E753</f>
        <v>23.470128</v>
      </c>
      <c r="F80" s="22">
        <f>'DATOS MENSUALES'!E754</f>
        <v>16.241102</v>
      </c>
      <c r="G80" s="22">
        <f>'DATOS MENSUALES'!E755</f>
        <v>17.198118</v>
      </c>
      <c r="H80" s="22">
        <f>'DATOS MENSUALES'!E756</f>
        <v>14.10472</v>
      </c>
      <c r="I80" s="22">
        <f>'DATOS MENSUALES'!E757</f>
        <v>7.388991</v>
      </c>
      <c r="J80" s="22">
        <f>'DATOS MENSUALES'!E758</f>
        <v>2.661117</v>
      </c>
      <c r="K80" s="22">
        <f>'DATOS MENSUALES'!E759</f>
        <v>2.719092</v>
      </c>
      <c r="L80" s="22">
        <f>'DATOS MENSUALES'!E760</f>
        <v>1.881378</v>
      </c>
      <c r="M80" s="22">
        <f>'DATOS MENSUALES'!E761</f>
        <v>1.323456</v>
      </c>
      <c r="N80" s="22">
        <f t="shared" si="26"/>
        <v>125.54352600000001</v>
      </c>
      <c r="O80" s="23"/>
      <c r="P80" s="60">
        <f t="shared" si="27"/>
        <v>-0.31879687962154835</v>
      </c>
      <c r="Q80" s="60">
        <f t="shared" si="28"/>
        <v>-0.47600030138945343</v>
      </c>
      <c r="R80" s="60">
        <f t="shared" si="29"/>
        <v>4932.487310252891</v>
      </c>
      <c r="S80" s="60">
        <f t="shared" si="30"/>
        <v>1784.6912579463526</v>
      </c>
      <c r="T80" s="60">
        <f aca="true" t="shared" si="33" ref="T80:V83">(F80-F$6)^3</f>
        <v>169.9256390042534</v>
      </c>
      <c r="U80" s="60">
        <f t="shared" si="33"/>
        <v>47.122206821161825</v>
      </c>
      <c r="V80" s="60">
        <f t="shared" si="33"/>
        <v>0.5465578915464822</v>
      </c>
      <c r="W80" s="60">
        <f t="shared" si="32"/>
        <v>-65.48612851164549</v>
      </c>
      <c r="X80" s="60">
        <f t="shared" si="32"/>
        <v>-59.83627435247453</v>
      </c>
      <c r="Y80" s="60">
        <f t="shared" si="32"/>
        <v>-9.121033712150203</v>
      </c>
      <c r="Z80" s="60">
        <f t="shared" si="32"/>
        <v>-9.053740729108343</v>
      </c>
      <c r="AA80" s="60">
        <f t="shared" si="32"/>
        <v>-13.135857060612821</v>
      </c>
      <c r="AB80" s="60">
        <f t="shared" si="32"/>
        <v>12457.553134741636</v>
      </c>
    </row>
    <row r="81" spans="1:28" s="24" customFormat="1" ht="12.75">
      <c r="A81" s="21" t="s">
        <v>91</v>
      </c>
      <c r="B81" s="22">
        <f>'DATOS MENSUALES'!E762</f>
        <v>2.290635</v>
      </c>
      <c r="C81" s="22">
        <f>'DATOS MENSUALES'!E763</f>
        <v>11.111872</v>
      </c>
      <c r="D81" s="22">
        <f>'DATOS MENSUALES'!E764</f>
        <v>13.341188</v>
      </c>
      <c r="E81" s="22">
        <f>'DATOS MENSUALES'!E765</f>
        <v>14.58468</v>
      </c>
      <c r="F81" s="22">
        <f>'DATOS MENSUALES'!E766</f>
        <v>6.29895</v>
      </c>
      <c r="G81" s="22">
        <f>'DATOS MENSUALES'!E767</f>
        <v>11.217602</v>
      </c>
      <c r="H81" s="22">
        <f>'DATOS MENSUALES'!E768</f>
        <v>7.2179</v>
      </c>
      <c r="I81" s="22">
        <f>'DATOS MENSUALES'!E769</f>
        <v>5.89176</v>
      </c>
      <c r="J81" s="22">
        <f>'DATOS MENSUALES'!E770</f>
        <v>2.226043</v>
      </c>
      <c r="K81" s="22">
        <f>'DATOS MENSUALES'!E771</f>
        <v>1.871751</v>
      </c>
      <c r="L81" s="22">
        <f>'DATOS MENSUALES'!E772</f>
        <v>2.2352</v>
      </c>
      <c r="M81" s="22">
        <f>'DATOS MENSUALES'!E773</f>
        <v>1.575784</v>
      </c>
      <c r="N81" s="22">
        <f t="shared" si="26"/>
        <v>79.86336500000002</v>
      </c>
      <c r="O81" s="23"/>
      <c r="P81" s="60">
        <f t="shared" si="27"/>
        <v>-26.627802928978674</v>
      </c>
      <c r="Q81" s="60">
        <f t="shared" si="28"/>
        <v>41.16151634764398</v>
      </c>
      <c r="R81" s="60">
        <f t="shared" si="29"/>
        <v>35.29417078585197</v>
      </c>
      <c r="S81" s="60">
        <f t="shared" si="30"/>
        <v>34.150104530669566</v>
      </c>
      <c r="T81" s="60">
        <f t="shared" si="33"/>
        <v>-85.37589944130117</v>
      </c>
      <c r="U81" s="60">
        <f t="shared" si="33"/>
        <v>-13.287883568575879</v>
      </c>
      <c r="V81" s="60">
        <f t="shared" si="33"/>
        <v>-223.56139938463676</v>
      </c>
      <c r="W81" s="60">
        <f t="shared" si="32"/>
        <v>-168.9248700530972</v>
      </c>
      <c r="X81" s="60">
        <f t="shared" si="32"/>
        <v>-82.10740507373872</v>
      </c>
      <c r="Y81" s="60">
        <f t="shared" si="32"/>
        <v>-25.326909867231052</v>
      </c>
      <c r="Z81" s="60">
        <f t="shared" si="32"/>
        <v>-5.181253644198748</v>
      </c>
      <c r="AA81" s="60">
        <f t="shared" si="32"/>
        <v>-9.356173051564884</v>
      </c>
      <c r="AB81" s="60">
        <f t="shared" si="32"/>
        <v>-11388.371438690658</v>
      </c>
    </row>
    <row r="82" spans="1:28" s="24" customFormat="1" ht="12.75">
      <c r="A82" s="21" t="s">
        <v>92</v>
      </c>
      <c r="B82" s="22">
        <f>'DATOS MENSUALES'!E774</f>
        <v>6.100231</v>
      </c>
      <c r="C82" s="22">
        <f>'DATOS MENSUALES'!E775</f>
        <v>11.153644</v>
      </c>
      <c r="D82" s="22">
        <f>'DATOS MENSUALES'!E776</f>
        <v>5.83972</v>
      </c>
      <c r="E82" s="22">
        <f>'DATOS MENSUALES'!E777</f>
        <v>9.283712</v>
      </c>
      <c r="F82" s="22">
        <f>'DATOS MENSUALES'!E778</f>
        <v>5.723696</v>
      </c>
      <c r="G82" s="22">
        <f>'DATOS MENSUALES'!E779</f>
        <v>20.695409</v>
      </c>
      <c r="H82" s="22">
        <f>'DATOS MENSUALES'!E780</f>
        <v>13.552863</v>
      </c>
      <c r="I82" s="22">
        <f>'DATOS MENSUALES'!E781</f>
        <v>6.286272</v>
      </c>
      <c r="J82" s="22">
        <f>'DATOS MENSUALES'!E782</f>
        <v>2.020144</v>
      </c>
      <c r="K82" s="22">
        <f>'DATOS MENSUALES'!E783</f>
        <v>1.956248</v>
      </c>
      <c r="L82" s="22">
        <f>'DATOS MENSUALES'!E784</f>
        <v>1.418122</v>
      </c>
      <c r="M82" s="22">
        <f>'DATOS MENSUALES'!E785</f>
        <v>1.113398</v>
      </c>
      <c r="N82" s="22">
        <f>SUM(B82:M82)</f>
        <v>85.14345900000001</v>
      </c>
      <c r="O82" s="23"/>
      <c r="P82" s="60">
        <f t="shared" si="27"/>
        <v>0.5583463053009543</v>
      </c>
      <c r="Q82" s="60">
        <f t="shared" si="28"/>
        <v>42.67360654185375</v>
      </c>
      <c r="R82" s="60">
        <f t="shared" si="29"/>
        <v>-75.21894098462488</v>
      </c>
      <c r="S82" s="60">
        <f t="shared" si="30"/>
        <v>-8.698548658035122</v>
      </c>
      <c r="T82" s="60">
        <f t="shared" si="33"/>
        <v>-123.39855627027995</v>
      </c>
      <c r="U82" s="60">
        <f t="shared" si="33"/>
        <v>359.310517644942</v>
      </c>
      <c r="V82" s="60">
        <f t="shared" si="33"/>
        <v>0.01876839345477554</v>
      </c>
      <c r="W82" s="60">
        <f t="shared" si="32"/>
        <v>-135.27773907919092</v>
      </c>
      <c r="X82" s="60">
        <f t="shared" si="32"/>
        <v>-94.33783253405657</v>
      </c>
      <c r="Y82" s="60">
        <f t="shared" si="32"/>
        <v>-23.20303817327681</v>
      </c>
      <c r="Z82" s="60">
        <f t="shared" si="32"/>
        <v>-16.532105078570336</v>
      </c>
      <c r="AA82" s="60">
        <f t="shared" si="32"/>
        <v>-16.965781486966574</v>
      </c>
      <c r="AB82" s="60">
        <f t="shared" si="32"/>
        <v>-5104.815478568688</v>
      </c>
    </row>
    <row r="83" spans="1:28" s="24" customFormat="1" ht="12.75">
      <c r="A83" s="21" t="s">
        <v>93</v>
      </c>
      <c r="B83" s="22">
        <f>'DATOS MENSUALES'!E786</f>
        <v>2.18526</v>
      </c>
      <c r="C83" s="22">
        <f>'DATOS MENSUALES'!E787</f>
        <v>4.070556</v>
      </c>
      <c r="D83" s="22">
        <f>'DATOS MENSUALES'!E788</f>
        <v>4.964176</v>
      </c>
      <c r="E83" s="22">
        <f>'DATOS MENSUALES'!E789</f>
        <v>6.100732</v>
      </c>
      <c r="F83" s="22">
        <f>'DATOS MENSUALES'!E790</f>
        <v>2.83248</v>
      </c>
      <c r="G83" s="22">
        <f>'DATOS MENSUALES'!E791</f>
        <v>25.259924</v>
      </c>
      <c r="H83" s="22">
        <f>'DATOS MENSUALES'!E792</f>
        <v>12.533322</v>
      </c>
      <c r="I83" s="22">
        <f>'DATOS MENSUALES'!E793</f>
        <v>4.20495</v>
      </c>
      <c r="J83" s="22">
        <f>'DATOS MENSUALES'!E794</f>
        <v>1.46256</v>
      </c>
      <c r="K83" s="22">
        <f>'DATOS MENSUALES'!E795</f>
        <v>1.492105</v>
      </c>
      <c r="L83" s="22">
        <f>'DATOS MENSUALES'!E796</f>
        <v>1.003124</v>
      </c>
      <c r="M83" s="22">
        <f>'DATOS MENSUALES'!E797</f>
        <v>1.030998</v>
      </c>
      <c r="N83" s="22">
        <f>SUM(B83:M83)</f>
        <v>67.140187</v>
      </c>
      <c r="O83" s="23"/>
      <c r="P83" s="60">
        <f t="shared" si="27"/>
        <v>-29.547364398780108</v>
      </c>
      <c r="Q83" s="60">
        <f t="shared" si="28"/>
        <v>-46.21326979953676</v>
      </c>
      <c r="R83" s="60">
        <f t="shared" si="29"/>
        <v>-132.40200144158499</v>
      </c>
      <c r="S83" s="60">
        <f t="shared" si="30"/>
        <v>-143.8428795450008</v>
      </c>
      <c r="T83" s="60">
        <f t="shared" si="33"/>
        <v>-487.4009605635198</v>
      </c>
      <c r="U83" s="60">
        <f t="shared" si="33"/>
        <v>1590.8600228398805</v>
      </c>
      <c r="V83" s="60">
        <f t="shared" si="33"/>
        <v>-0.4283021721936628</v>
      </c>
      <c r="W83" s="60">
        <f aca="true" t="shared" si="34" ref="W83:AB83">(I83-I$6)^3</f>
        <v>-375.5490288147348</v>
      </c>
      <c r="X83" s="60">
        <f t="shared" si="34"/>
        <v>-133.42190219762426</v>
      </c>
      <c r="Y83" s="60">
        <f t="shared" si="34"/>
        <v>-36.47393034290338</v>
      </c>
      <c r="Z83" s="60">
        <f t="shared" si="34"/>
        <v>-25.999308461108367</v>
      </c>
      <c r="AA83" s="60">
        <f t="shared" si="34"/>
        <v>-18.650847150206697</v>
      </c>
      <c r="AB83" s="60">
        <f t="shared" si="34"/>
        <v>-43694.89719192669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2473.3729501390026</v>
      </c>
      <c r="Q84" s="61">
        <f t="shared" si="35"/>
        <v>1892.4072073121279</v>
      </c>
      <c r="R84" s="61">
        <f t="shared" si="35"/>
        <v>42489.74004636068</v>
      </c>
      <c r="S84" s="61">
        <f t="shared" si="35"/>
        <v>24713.985854125473</v>
      </c>
      <c r="T84" s="61">
        <f t="shared" si="35"/>
        <v>28175.859697200794</v>
      </c>
      <c r="U84" s="61">
        <f t="shared" si="35"/>
        <v>21188.08584345522</v>
      </c>
      <c r="V84" s="61">
        <f t="shared" si="35"/>
        <v>11571.019406993157</v>
      </c>
      <c r="W84" s="61">
        <f t="shared" si="35"/>
        <v>15842.701399344474</v>
      </c>
      <c r="X84" s="61">
        <f t="shared" si="35"/>
        <v>1645.947597577766</v>
      </c>
      <c r="Y84" s="61">
        <f t="shared" si="35"/>
        <v>3414.466620922437</v>
      </c>
      <c r="Z84" s="61">
        <f t="shared" si="35"/>
        <v>941.780413001679</v>
      </c>
      <c r="AA84" s="61">
        <f t="shared" si="35"/>
        <v>953.821460894597</v>
      </c>
      <c r="AB84" s="61">
        <f t="shared" si="35"/>
        <v>1505301.361827014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200647 - Embalse de Barrios de Luna.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1.019932</v>
      </c>
      <c r="C4" s="1">
        <f t="shared" si="0"/>
        <v>1.229316</v>
      </c>
      <c r="D4" s="1">
        <f t="shared" si="0"/>
        <v>2.52048</v>
      </c>
      <c r="E4" s="1">
        <f t="shared" si="0"/>
        <v>2.88956</v>
      </c>
      <c r="F4" s="1">
        <f t="shared" si="0"/>
        <v>1.620032</v>
      </c>
      <c r="G4" s="1">
        <f t="shared" si="0"/>
        <v>2.72543</v>
      </c>
      <c r="H4" s="1">
        <f t="shared" si="0"/>
        <v>2.738912</v>
      </c>
      <c r="I4" s="1">
        <f t="shared" si="0"/>
        <v>2.982272</v>
      </c>
      <c r="J4" s="1">
        <f t="shared" si="0"/>
        <v>1.43424</v>
      </c>
      <c r="K4" s="1">
        <f t="shared" si="0"/>
        <v>1.099912</v>
      </c>
      <c r="L4" s="1">
        <f t="shared" si="0"/>
        <v>0.944385</v>
      </c>
      <c r="M4" s="1">
        <f t="shared" si="0"/>
        <v>0.473409</v>
      </c>
      <c r="N4" s="1">
        <f>MIN(N18:N43)</f>
        <v>54.314423000000005</v>
      </c>
    </row>
    <row r="5" spans="1:14" ht="12.75">
      <c r="A5" s="13" t="s">
        <v>94</v>
      </c>
      <c r="B5" s="1">
        <f aca="true" t="shared" si="1" ref="B5:M5">MAX(B18:B43)</f>
        <v>14.853592</v>
      </c>
      <c r="C5" s="1">
        <f t="shared" si="1"/>
        <v>16.725581</v>
      </c>
      <c r="D5" s="1">
        <f t="shared" si="1"/>
        <v>34.64</v>
      </c>
      <c r="E5" s="1">
        <f t="shared" si="1"/>
        <v>34.524858</v>
      </c>
      <c r="F5" s="1">
        <f t="shared" si="1"/>
        <v>27.694128</v>
      </c>
      <c r="G5" s="1">
        <f t="shared" si="1"/>
        <v>39.658808</v>
      </c>
      <c r="H5" s="1">
        <f t="shared" si="1"/>
        <v>23.292222</v>
      </c>
      <c r="I5" s="1">
        <f t="shared" si="1"/>
        <v>20.668264</v>
      </c>
      <c r="J5" s="1">
        <f t="shared" si="1"/>
        <v>11.34705</v>
      </c>
      <c r="K5" s="1">
        <f t="shared" si="1"/>
        <v>6.228063</v>
      </c>
      <c r="L5" s="1">
        <f t="shared" si="1"/>
        <v>4.530672</v>
      </c>
      <c r="M5" s="1">
        <f t="shared" si="1"/>
        <v>3.103384</v>
      </c>
      <c r="N5" s="1">
        <f>MAX(N18:N43)</f>
        <v>166.352658</v>
      </c>
    </row>
    <row r="6" spans="1:14" ht="12.75">
      <c r="A6" s="13" t="s">
        <v>16</v>
      </c>
      <c r="B6" s="1">
        <f aca="true" t="shared" si="2" ref="B6:M6">AVERAGE(B18:B43)</f>
        <v>3.9197502692307684</v>
      </c>
      <c r="C6" s="1">
        <f t="shared" si="2"/>
        <v>6.825204384615384</v>
      </c>
      <c r="D6" s="1">
        <f t="shared" si="2"/>
        <v>11.626426384615383</v>
      </c>
      <c r="E6" s="1">
        <f t="shared" si="2"/>
        <v>12.170480499999998</v>
      </c>
      <c r="F6" s="1">
        <f t="shared" si="2"/>
        <v>9.333261153846154</v>
      </c>
      <c r="G6" s="1">
        <f t="shared" si="2"/>
        <v>13.698093038461543</v>
      </c>
      <c r="H6" s="1">
        <f t="shared" si="2"/>
        <v>12.522218076923073</v>
      </c>
      <c r="I6" s="1">
        <f t="shared" si="2"/>
        <v>9.864174230769233</v>
      </c>
      <c r="J6" s="1">
        <f t="shared" si="2"/>
        <v>4.864830038461539</v>
      </c>
      <c r="K6" s="1">
        <f t="shared" si="2"/>
        <v>2.636014</v>
      </c>
      <c r="L6" s="1">
        <f t="shared" si="2"/>
        <v>1.989990769230769</v>
      </c>
      <c r="M6" s="1">
        <f t="shared" si="2"/>
        <v>1.4681371538461538</v>
      </c>
      <c r="N6" s="1">
        <f>SUM(B6:M6)</f>
        <v>90.91858</v>
      </c>
    </row>
    <row r="7" spans="1:14" ht="12.75">
      <c r="A7" s="13" t="s">
        <v>17</v>
      </c>
      <c r="B7" s="1">
        <f aca="true" t="shared" si="3" ref="B7:M7">PERCENTILE(B18:B43,0.1)</f>
        <v>1.2624325</v>
      </c>
      <c r="C7" s="1">
        <f t="shared" si="3"/>
        <v>2.6506235</v>
      </c>
      <c r="D7" s="1">
        <f t="shared" si="3"/>
        <v>3.237156</v>
      </c>
      <c r="E7" s="1">
        <f t="shared" si="3"/>
        <v>5.736969</v>
      </c>
      <c r="F7" s="1">
        <f t="shared" si="3"/>
        <v>3.062607</v>
      </c>
      <c r="G7" s="1">
        <f t="shared" si="3"/>
        <v>5.56753</v>
      </c>
      <c r="H7" s="1">
        <f t="shared" si="3"/>
        <v>5.019906000000001</v>
      </c>
      <c r="I7" s="1">
        <f t="shared" si="3"/>
        <v>4.004848</v>
      </c>
      <c r="J7" s="1">
        <f t="shared" si="3"/>
        <v>2.1230935000000004</v>
      </c>
      <c r="K7" s="1">
        <f t="shared" si="3"/>
        <v>1.5064355</v>
      </c>
      <c r="L7" s="1">
        <f t="shared" si="3"/>
        <v>1.1298905</v>
      </c>
      <c r="M7" s="1">
        <f t="shared" si="3"/>
        <v>0.6258865</v>
      </c>
      <c r="N7" s="1">
        <f>PERCENTILE(N18:N43,0.1)</f>
        <v>56.889799499999995</v>
      </c>
    </row>
    <row r="8" spans="1:14" ht="12.75">
      <c r="A8" s="13" t="s">
        <v>18</v>
      </c>
      <c r="B8" s="1">
        <f aca="true" t="shared" si="4" ref="B8:M8">PERCENTILE(B18:B43,0.25)</f>
        <v>1.94378125</v>
      </c>
      <c r="C8" s="1">
        <f t="shared" si="4"/>
        <v>4.1098725</v>
      </c>
      <c r="D8" s="1">
        <f t="shared" si="4"/>
        <v>5.183062</v>
      </c>
      <c r="E8" s="1">
        <f t="shared" si="4"/>
        <v>6.4750005</v>
      </c>
      <c r="F8" s="1">
        <f t="shared" si="4"/>
        <v>5.02690425</v>
      </c>
      <c r="G8" s="1">
        <f t="shared" si="4"/>
        <v>9.64907075</v>
      </c>
      <c r="H8" s="1">
        <f t="shared" si="4"/>
        <v>7.367091</v>
      </c>
      <c r="I8" s="1">
        <f t="shared" si="4"/>
        <v>6.3872040000000005</v>
      </c>
      <c r="J8" s="1">
        <f t="shared" si="4"/>
        <v>2.8129714999999997</v>
      </c>
      <c r="K8" s="1">
        <f t="shared" si="4"/>
        <v>1.73582025</v>
      </c>
      <c r="L8" s="1">
        <f t="shared" si="4"/>
        <v>1.3869375</v>
      </c>
      <c r="M8" s="1">
        <f t="shared" si="4"/>
        <v>1.0194195000000001</v>
      </c>
      <c r="N8" s="1">
        <f>PERCENTILE(N18:N43,0.25)</f>
        <v>67.835194</v>
      </c>
    </row>
    <row r="9" spans="1:14" ht="12.75">
      <c r="A9" s="13" t="s">
        <v>19</v>
      </c>
      <c r="B9" s="1">
        <f aca="true" t="shared" si="5" ref="B9:M9">PERCENTILE(B18:B43,0.5)</f>
        <v>2.8579645</v>
      </c>
      <c r="C9" s="1">
        <f t="shared" si="5"/>
        <v>6.373048</v>
      </c>
      <c r="D9" s="1">
        <f t="shared" si="5"/>
        <v>8.6286465</v>
      </c>
      <c r="E9" s="1">
        <f t="shared" si="5"/>
        <v>9.479458000000001</v>
      </c>
      <c r="F9" s="1">
        <f t="shared" si="5"/>
        <v>7.563904</v>
      </c>
      <c r="G9" s="1">
        <f t="shared" si="5"/>
        <v>11.830563000000001</v>
      </c>
      <c r="H9" s="1">
        <f t="shared" si="5"/>
        <v>12.7548</v>
      </c>
      <c r="I9" s="1">
        <f t="shared" si="5"/>
        <v>8.5295235</v>
      </c>
      <c r="J9" s="1">
        <f t="shared" si="5"/>
        <v>3.905172</v>
      </c>
      <c r="K9" s="1">
        <f t="shared" si="5"/>
        <v>2.3044655</v>
      </c>
      <c r="L9" s="1">
        <f t="shared" si="5"/>
        <v>1.851989</v>
      </c>
      <c r="M9" s="1">
        <f t="shared" si="5"/>
        <v>1.4786185</v>
      </c>
      <c r="N9" s="1">
        <f>PERCENTILE(N18:N43,0.5)</f>
        <v>85.2539755</v>
      </c>
    </row>
    <row r="10" spans="1:14" ht="12.75">
      <c r="A10" s="13" t="s">
        <v>20</v>
      </c>
      <c r="B10" s="1">
        <f aca="true" t="shared" si="6" ref="B10:M10">PERCENTILE(B18:B43,0.75)</f>
        <v>4.60576575</v>
      </c>
      <c r="C10" s="1">
        <f t="shared" si="6"/>
        <v>8.77598925</v>
      </c>
      <c r="D10" s="1">
        <f t="shared" si="6"/>
        <v>13.094887</v>
      </c>
      <c r="E10" s="1">
        <f t="shared" si="6"/>
        <v>15.3577575</v>
      </c>
      <c r="F10" s="1">
        <f t="shared" si="6"/>
        <v>10.9275915</v>
      </c>
      <c r="G10" s="1">
        <f t="shared" si="6"/>
        <v>16.48799425</v>
      </c>
      <c r="H10" s="1">
        <f t="shared" si="6"/>
        <v>15.935183499999999</v>
      </c>
      <c r="I10" s="1">
        <f t="shared" si="6"/>
        <v>13.075179</v>
      </c>
      <c r="J10" s="1">
        <f t="shared" si="6"/>
        <v>6.971616</v>
      </c>
      <c r="K10" s="1">
        <f t="shared" si="6"/>
        <v>3.36430125</v>
      </c>
      <c r="L10" s="1">
        <f t="shared" si="6"/>
        <v>2.26811</v>
      </c>
      <c r="M10" s="1">
        <f t="shared" si="6"/>
        <v>1.9554892499999998</v>
      </c>
      <c r="N10" s="1">
        <f>PERCENTILE(N18:N43,0.75)</f>
        <v>104.8515895</v>
      </c>
    </row>
    <row r="11" spans="1:14" ht="12.75">
      <c r="A11" s="13" t="s">
        <v>21</v>
      </c>
      <c r="B11" s="1">
        <f aca="true" t="shared" si="7" ref="B11:M11">PERCENTILE(B18:B43,0.9)</f>
        <v>6.9442135</v>
      </c>
      <c r="C11" s="1">
        <f t="shared" si="7"/>
        <v>11.3857295</v>
      </c>
      <c r="D11" s="1">
        <f t="shared" si="7"/>
        <v>26.752985000000002</v>
      </c>
      <c r="E11" s="1">
        <f t="shared" si="7"/>
        <v>21.3104</v>
      </c>
      <c r="F11" s="1">
        <f t="shared" si="7"/>
        <v>18.028171</v>
      </c>
      <c r="G11" s="1">
        <f t="shared" si="7"/>
        <v>23.6771625</v>
      </c>
      <c r="H11" s="1">
        <f t="shared" si="7"/>
        <v>20.9884415</v>
      </c>
      <c r="I11" s="1">
        <f t="shared" si="7"/>
        <v>17.608722999999998</v>
      </c>
      <c r="J11" s="1">
        <f t="shared" si="7"/>
        <v>8.3231515</v>
      </c>
      <c r="K11" s="1">
        <f t="shared" si="7"/>
        <v>3.8612085</v>
      </c>
      <c r="L11" s="1">
        <f t="shared" si="7"/>
        <v>3.031886</v>
      </c>
      <c r="M11" s="1">
        <f t="shared" si="7"/>
        <v>2.125874</v>
      </c>
      <c r="N11" s="1">
        <f>PERCENTILE(N18:N43,0.9)</f>
        <v>131.5174275</v>
      </c>
    </row>
    <row r="12" spans="1:14" ht="12.75">
      <c r="A12" s="13" t="s">
        <v>25</v>
      </c>
      <c r="B12" s="1">
        <f aca="true" t="shared" si="8" ref="B12:M12">STDEV(B18:B43)</f>
        <v>3.5163891722982488</v>
      </c>
      <c r="C12" s="1">
        <f t="shared" si="8"/>
        <v>3.7521135460086508</v>
      </c>
      <c r="D12" s="1">
        <f t="shared" si="8"/>
        <v>9.271115296402488</v>
      </c>
      <c r="E12" s="1">
        <f t="shared" si="8"/>
        <v>7.830490844312698</v>
      </c>
      <c r="F12" s="1">
        <f t="shared" si="8"/>
        <v>6.700482447858239</v>
      </c>
      <c r="G12" s="1">
        <f t="shared" si="8"/>
        <v>8.045969745187707</v>
      </c>
      <c r="H12" s="1">
        <f t="shared" si="8"/>
        <v>5.890623539424875</v>
      </c>
      <c r="I12" s="1">
        <f t="shared" si="8"/>
        <v>4.966210519256008</v>
      </c>
      <c r="J12" s="1">
        <f t="shared" si="8"/>
        <v>2.6860428804404957</v>
      </c>
      <c r="K12" s="1">
        <f t="shared" si="8"/>
        <v>1.1621385144483605</v>
      </c>
      <c r="L12" s="1">
        <f t="shared" si="8"/>
        <v>0.8309214059828431</v>
      </c>
      <c r="M12" s="1">
        <f t="shared" si="8"/>
        <v>0.6313557523661406</v>
      </c>
      <c r="N12" s="1">
        <f>STDEV(N18:N43)</f>
        <v>30.46992691048948</v>
      </c>
    </row>
    <row r="13" spans="1:14" ht="12.75">
      <c r="A13" s="13" t="s">
        <v>127</v>
      </c>
      <c r="B13" s="1">
        <f>ROUND(B12/B6,2)</f>
        <v>0.9</v>
      </c>
      <c r="C13" s="1">
        <f aca="true" t="shared" si="9" ref="C13:N13">ROUND(C12/C6,2)</f>
        <v>0.55</v>
      </c>
      <c r="D13" s="1">
        <f t="shared" si="9"/>
        <v>0.8</v>
      </c>
      <c r="E13" s="1">
        <f t="shared" si="9"/>
        <v>0.64</v>
      </c>
      <c r="F13" s="1">
        <f t="shared" si="9"/>
        <v>0.72</v>
      </c>
      <c r="G13" s="1">
        <f t="shared" si="9"/>
        <v>0.59</v>
      </c>
      <c r="H13" s="1">
        <f t="shared" si="9"/>
        <v>0.47</v>
      </c>
      <c r="I13" s="1">
        <f t="shared" si="9"/>
        <v>0.5</v>
      </c>
      <c r="J13" s="1">
        <f t="shared" si="9"/>
        <v>0.55</v>
      </c>
      <c r="K13" s="1">
        <f t="shared" si="9"/>
        <v>0.44</v>
      </c>
      <c r="L13" s="1">
        <f t="shared" si="9"/>
        <v>0.42</v>
      </c>
      <c r="M13" s="1">
        <f t="shared" si="9"/>
        <v>0.43</v>
      </c>
      <c r="N13" s="1">
        <f t="shared" si="9"/>
        <v>0.34</v>
      </c>
    </row>
    <row r="14" spans="1:14" ht="12.75">
      <c r="A14" s="13" t="s">
        <v>126</v>
      </c>
      <c r="B14" s="53">
        <f>26*P44/(25*24*B12^3)</f>
        <v>2.276855304934076</v>
      </c>
      <c r="C14" s="53">
        <f aca="true" t="shared" si="10" ref="C14:N14">26*Q44/(25*24*C12^3)</f>
        <v>0.7367579093901943</v>
      </c>
      <c r="D14" s="53">
        <f t="shared" si="10"/>
        <v>1.3132284978944702</v>
      </c>
      <c r="E14" s="53">
        <f t="shared" si="10"/>
        <v>1.4513781660086027</v>
      </c>
      <c r="F14" s="53">
        <f t="shared" si="10"/>
        <v>1.3357461783872322</v>
      </c>
      <c r="G14" s="53">
        <f t="shared" si="10"/>
        <v>1.4553539696414</v>
      </c>
      <c r="H14" s="53">
        <f t="shared" si="10"/>
        <v>0.13131734542424944</v>
      </c>
      <c r="I14" s="53">
        <f t="shared" si="10"/>
        <v>0.5902798259339415</v>
      </c>
      <c r="J14" s="53">
        <f t="shared" si="10"/>
        <v>0.7373651968658433</v>
      </c>
      <c r="K14" s="53">
        <f t="shared" si="10"/>
        <v>1.275457348330263</v>
      </c>
      <c r="L14" s="53">
        <f t="shared" si="10"/>
        <v>1.264632175578769</v>
      </c>
      <c r="M14" s="53">
        <f t="shared" si="10"/>
        <v>0.419503673333786</v>
      </c>
      <c r="N14" s="53">
        <f t="shared" si="10"/>
        <v>0.9913634674553942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-0.482429128852162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1.890108</v>
      </c>
      <c r="C18" s="1">
        <f>'DATOS MENSUALES'!E487</f>
        <v>3.673944</v>
      </c>
      <c r="D18" s="1">
        <f>'DATOS MENSUALES'!E488</f>
        <v>7.053325</v>
      </c>
      <c r="E18" s="1">
        <f>'DATOS MENSUALES'!E489</f>
        <v>7.51212</v>
      </c>
      <c r="F18" s="1">
        <f>'DATOS MENSUALES'!E490</f>
        <v>7.47417</v>
      </c>
      <c r="G18" s="1">
        <f>'DATOS MENSUALES'!E491</f>
        <v>14.357623</v>
      </c>
      <c r="H18" s="1">
        <f>'DATOS MENSUALES'!E492</f>
        <v>13.228074</v>
      </c>
      <c r="I18" s="1">
        <f>'DATOS MENSUALES'!E493</f>
        <v>12.152688</v>
      </c>
      <c r="J18" s="1">
        <f>'DATOS MENSUALES'!E494</f>
        <v>6.173461</v>
      </c>
      <c r="K18" s="1">
        <f>'DATOS MENSUALES'!E495</f>
        <v>3.690252</v>
      </c>
      <c r="L18" s="1">
        <f>'DATOS MENSUALES'!E496</f>
        <v>0.944385</v>
      </c>
      <c r="M18" s="1">
        <f>'DATOS MENSUALES'!E497</f>
        <v>0.555947</v>
      </c>
      <c r="N18" s="1">
        <f aca="true" t="shared" si="11" ref="N18:N41">SUM(B18:M18)</f>
        <v>78.70609700000001</v>
      </c>
      <c r="O18" s="10"/>
      <c r="P18" s="60">
        <f aca="true" t="shared" si="12" ref="P18:P43">(B18-B$6)^3</f>
        <v>-8.361005261118677</v>
      </c>
      <c r="Q18" s="60">
        <f aca="true" t="shared" si="13" ref="Q18:AB33">(C18-C$6)^3</f>
        <v>-31.293408513021287</v>
      </c>
      <c r="R18" s="60">
        <f t="shared" si="13"/>
        <v>-95.63844122331376</v>
      </c>
      <c r="S18" s="60">
        <f t="shared" si="13"/>
        <v>-101.08792539467724</v>
      </c>
      <c r="T18" s="60">
        <f t="shared" si="13"/>
        <v>-6.425427875875183</v>
      </c>
      <c r="U18" s="60">
        <f t="shared" si="13"/>
        <v>0.2868821910881945</v>
      </c>
      <c r="V18" s="60">
        <f t="shared" si="13"/>
        <v>0.3516804205871045</v>
      </c>
      <c r="W18" s="60">
        <f t="shared" si="13"/>
        <v>11.985622343404925</v>
      </c>
      <c r="X18" s="60">
        <f t="shared" si="13"/>
        <v>2.241050142589108</v>
      </c>
      <c r="Y18" s="60">
        <f t="shared" si="13"/>
        <v>1.1716988371458101</v>
      </c>
      <c r="Z18" s="60">
        <f t="shared" si="13"/>
        <v>-1.143151821063174</v>
      </c>
      <c r="AA18" s="60">
        <f t="shared" si="13"/>
        <v>-0.7590251048983374</v>
      </c>
      <c r="AB18" s="60">
        <f t="shared" si="13"/>
        <v>-1821.4276143107406</v>
      </c>
    </row>
    <row r="19" spans="1:28" ht="12.75">
      <c r="A19" s="12" t="s">
        <v>69</v>
      </c>
      <c r="B19" s="1">
        <f>'DATOS MENSUALES'!E498</f>
        <v>5.1585</v>
      </c>
      <c r="C19" s="1">
        <f>'DATOS MENSUALES'!E499</f>
        <v>2.695515</v>
      </c>
      <c r="D19" s="1">
        <f>'DATOS MENSUALES'!E500</f>
        <v>6.335658</v>
      </c>
      <c r="E19" s="1">
        <f>'DATOS MENSUALES'!E501</f>
        <v>19.150672</v>
      </c>
      <c r="F19" s="1">
        <f>'DATOS MENSUALES'!E502</f>
        <v>5.341336</v>
      </c>
      <c r="G19" s="1">
        <f>'DATOS MENSUALES'!E503</f>
        <v>11.006765</v>
      </c>
      <c r="H19" s="1">
        <f>'DATOS MENSUALES'!E504</f>
        <v>5.536412</v>
      </c>
      <c r="I19" s="1">
        <f>'DATOS MENSUALES'!E505</f>
        <v>3.610625</v>
      </c>
      <c r="J19" s="1">
        <f>'DATOS MENSUALES'!E506</f>
        <v>4.054905</v>
      </c>
      <c r="K19" s="1">
        <f>'DATOS MENSUALES'!E507</f>
        <v>1.64197</v>
      </c>
      <c r="L19" s="1">
        <f>'DATOS MENSUALES'!E508</f>
        <v>1.256657</v>
      </c>
      <c r="M19" s="1">
        <f>'DATOS MENSUALES'!E509</f>
        <v>0.984677</v>
      </c>
      <c r="N19" s="1">
        <f t="shared" si="11"/>
        <v>66.773692</v>
      </c>
      <c r="O19" s="10"/>
      <c r="P19" s="60">
        <f t="shared" si="12"/>
        <v>1.9008625711420404</v>
      </c>
      <c r="Q19" s="60">
        <f t="shared" si="13"/>
        <v>-70.4291037887194</v>
      </c>
      <c r="R19" s="60">
        <f t="shared" si="13"/>
        <v>-148.1004060260845</v>
      </c>
      <c r="S19" s="60">
        <f t="shared" si="13"/>
        <v>340.0963826377242</v>
      </c>
      <c r="T19" s="60">
        <f t="shared" si="13"/>
        <v>-63.61318929579495</v>
      </c>
      <c r="U19" s="60">
        <f t="shared" si="13"/>
        <v>-19.493952692624244</v>
      </c>
      <c r="V19" s="60">
        <f t="shared" si="13"/>
        <v>-340.91772126457676</v>
      </c>
      <c r="W19" s="60">
        <f t="shared" si="13"/>
        <v>-244.5567867199615</v>
      </c>
      <c r="X19" s="60">
        <f t="shared" si="13"/>
        <v>-0.5312934668581614</v>
      </c>
      <c r="Y19" s="60">
        <f t="shared" si="13"/>
        <v>-0.982238210525237</v>
      </c>
      <c r="Z19" s="60">
        <f t="shared" si="13"/>
        <v>-0.3943710736186514</v>
      </c>
      <c r="AA19" s="60">
        <f t="shared" si="13"/>
        <v>-0.11300094040280335</v>
      </c>
      <c r="AB19" s="60">
        <f t="shared" si="13"/>
        <v>-14075.88096790924</v>
      </c>
    </row>
    <row r="20" spans="1:28" ht="12.75">
      <c r="A20" s="12" t="s">
        <v>70</v>
      </c>
      <c r="B20" s="1">
        <f>'DATOS MENSUALES'!E510</f>
        <v>3.06965</v>
      </c>
      <c r="C20" s="1">
        <f>'DATOS MENSUALES'!E511</f>
        <v>11.617815</v>
      </c>
      <c r="D20" s="1">
        <f>'DATOS MENSUALES'!E512</f>
        <v>12.310464</v>
      </c>
      <c r="E20" s="1">
        <f>'DATOS MENSUALES'!E513</f>
        <v>8.085795</v>
      </c>
      <c r="F20" s="1">
        <f>'DATOS MENSUALES'!E514</f>
        <v>12.94995</v>
      </c>
      <c r="G20" s="1">
        <f>'DATOS MENSUALES'!E515</f>
        <v>11.902698000000001</v>
      </c>
      <c r="H20" s="1">
        <f>'DATOS MENSUALES'!E516</f>
        <v>21.226615</v>
      </c>
      <c r="I20" s="1">
        <f>'DATOS MENSUALES'!E517</f>
        <v>20.668264</v>
      </c>
      <c r="J20" s="1">
        <f>'DATOS MENSUALES'!E518</f>
        <v>7.138212</v>
      </c>
      <c r="K20" s="1">
        <f>'DATOS MENSUALES'!E519</f>
        <v>3.714985</v>
      </c>
      <c r="L20" s="1">
        <f>'DATOS MENSUALES'!E520</f>
        <v>3.279602</v>
      </c>
      <c r="M20" s="1">
        <f>'DATOS MENSUALES'!E521</f>
        <v>1.62752</v>
      </c>
      <c r="N20" s="1">
        <f t="shared" si="11"/>
        <v>117.59157</v>
      </c>
      <c r="O20" s="10"/>
      <c r="P20" s="60">
        <f t="shared" si="12"/>
        <v>-0.6143423591961907</v>
      </c>
      <c r="Q20" s="60">
        <f t="shared" si="13"/>
        <v>110.08203161517397</v>
      </c>
      <c r="R20" s="60">
        <f t="shared" si="13"/>
        <v>0.3200663026536182</v>
      </c>
      <c r="S20" s="60">
        <f t="shared" si="13"/>
        <v>-68.15157094032647</v>
      </c>
      <c r="T20" s="60">
        <f t="shared" si="13"/>
        <v>47.30787497652688</v>
      </c>
      <c r="U20" s="60">
        <f t="shared" si="13"/>
        <v>-5.787354186817057</v>
      </c>
      <c r="V20" s="60">
        <f t="shared" si="13"/>
        <v>659.5019139976224</v>
      </c>
      <c r="W20" s="60">
        <f t="shared" si="13"/>
        <v>1261.143634046917</v>
      </c>
      <c r="X20" s="60">
        <f t="shared" si="13"/>
        <v>11.749441658007148</v>
      </c>
      <c r="Y20" s="60">
        <f t="shared" si="13"/>
        <v>1.256114752755293</v>
      </c>
      <c r="Z20" s="60">
        <f t="shared" si="13"/>
        <v>2.144748732228136</v>
      </c>
      <c r="AA20" s="60">
        <f t="shared" si="13"/>
        <v>0.004048785171412046</v>
      </c>
      <c r="AB20" s="60">
        <f t="shared" si="13"/>
        <v>18976.45593975713</v>
      </c>
    </row>
    <row r="21" spans="1:28" ht="12.75">
      <c r="A21" s="12" t="s">
        <v>71</v>
      </c>
      <c r="B21" s="1">
        <f>'DATOS MENSUALES'!E522</f>
        <v>1.315314</v>
      </c>
      <c r="C21" s="1">
        <f>'DATOS MENSUALES'!E523</f>
        <v>5.689971</v>
      </c>
      <c r="D21" s="1">
        <f>'DATOS MENSUALES'!E524</f>
        <v>6.920328</v>
      </c>
      <c r="E21" s="1">
        <f>'DATOS MENSUALES'!E525</f>
        <v>8.638095</v>
      </c>
      <c r="F21" s="1">
        <f>'DATOS MENSUALES'!E526</f>
        <v>10.599705</v>
      </c>
      <c r="G21" s="1">
        <f>'DATOS MENSUALES'!E527</f>
        <v>13.05882</v>
      </c>
      <c r="H21" s="1">
        <f>'DATOS MENSUALES'!E528</f>
        <v>15.796222</v>
      </c>
      <c r="I21" s="1">
        <f>'DATOS MENSUALES'!E529</f>
        <v>7.571382</v>
      </c>
      <c r="J21" s="1">
        <f>'DATOS MENSUALES'!E530</f>
        <v>8.335478</v>
      </c>
      <c r="K21" s="1">
        <f>'DATOS MENSUALES'!E531</f>
        <v>4.384614</v>
      </c>
      <c r="L21" s="1">
        <f>'DATOS MENSUALES'!E532</f>
        <v>3.053592</v>
      </c>
      <c r="M21" s="1">
        <f>'DATOS MENSUALES'!E533</f>
        <v>0.473409</v>
      </c>
      <c r="N21" s="1">
        <f t="shared" si="11"/>
        <v>85.83693</v>
      </c>
      <c r="O21" s="10"/>
      <c r="P21" s="60">
        <f t="shared" si="12"/>
        <v>-17.66612113508847</v>
      </c>
      <c r="Q21" s="60">
        <f t="shared" si="13"/>
        <v>-1.4630375161660023</v>
      </c>
      <c r="R21" s="60">
        <f t="shared" si="13"/>
        <v>-104.22766455842054</v>
      </c>
      <c r="S21" s="60">
        <f t="shared" si="13"/>
        <v>-44.076213707987435</v>
      </c>
      <c r="T21" s="60">
        <f t="shared" si="13"/>
        <v>2.0312239755496524</v>
      </c>
      <c r="U21" s="60">
        <f t="shared" si="13"/>
        <v>-0.2612517239456745</v>
      </c>
      <c r="V21" s="60">
        <f t="shared" si="13"/>
        <v>35.09438097943038</v>
      </c>
      <c r="W21" s="60">
        <f t="shared" si="13"/>
        <v>-12.05297079621742</v>
      </c>
      <c r="X21" s="60">
        <f t="shared" si="13"/>
        <v>41.80533349121917</v>
      </c>
      <c r="Y21" s="60">
        <f t="shared" si="13"/>
        <v>5.346522787256001</v>
      </c>
      <c r="Z21" s="60">
        <f t="shared" si="13"/>
        <v>1.203196316365302</v>
      </c>
      <c r="AA21" s="60">
        <f t="shared" si="13"/>
        <v>-0.984267692107015</v>
      </c>
      <c r="AB21" s="60">
        <f t="shared" si="13"/>
        <v>-131.22429517539294</v>
      </c>
    </row>
    <row r="22" spans="1:28" ht="12.75">
      <c r="A22" s="12" t="s">
        <v>72</v>
      </c>
      <c r="B22" s="1">
        <f>'DATOS MENSUALES'!E534</f>
        <v>4.609803</v>
      </c>
      <c r="C22" s="1">
        <f>'DATOS MENSUALES'!E535</f>
        <v>16.725581</v>
      </c>
      <c r="D22" s="1">
        <f>'DATOS MENSUALES'!E536</f>
        <v>11.531498</v>
      </c>
      <c r="E22" s="1">
        <f>'DATOS MENSUALES'!E537</f>
        <v>10.85721</v>
      </c>
      <c r="F22" s="1">
        <f>'DATOS MENSUALES'!E538</f>
        <v>24.261048</v>
      </c>
      <c r="G22" s="1">
        <f>'DATOS MENSUALES'!E539</f>
        <v>9.292775</v>
      </c>
      <c r="H22" s="1">
        <f>'DATOS MENSUALES'!E540</f>
        <v>19.250512</v>
      </c>
      <c r="I22" s="1">
        <f>'DATOS MENSUALES'!E541</f>
        <v>13.206884</v>
      </c>
      <c r="J22" s="1">
        <f>'DATOS MENSUALES'!E542</f>
        <v>11.34705</v>
      </c>
      <c r="K22" s="1">
        <f>'DATOS MENSUALES'!E543</f>
        <v>3.383625</v>
      </c>
      <c r="L22" s="1">
        <f>'DATOS MENSUALES'!E544</f>
        <v>1.660866</v>
      </c>
      <c r="M22" s="1">
        <f>'DATOS MENSUALES'!E545</f>
        <v>1.501225</v>
      </c>
      <c r="N22" s="1">
        <f t="shared" si="11"/>
        <v>127.628077</v>
      </c>
      <c r="O22" s="10"/>
      <c r="P22" s="60">
        <f t="shared" si="12"/>
        <v>0.328584321113546</v>
      </c>
      <c r="Q22" s="60">
        <f t="shared" si="13"/>
        <v>970.4097404342141</v>
      </c>
      <c r="R22" s="60">
        <f t="shared" si="13"/>
        <v>-0.0008554374747917768</v>
      </c>
      <c r="S22" s="60">
        <f t="shared" si="13"/>
        <v>-2.264970586080897</v>
      </c>
      <c r="T22" s="60">
        <f t="shared" si="13"/>
        <v>3326.4904078625314</v>
      </c>
      <c r="U22" s="60">
        <f t="shared" si="13"/>
        <v>-85.49324514048531</v>
      </c>
      <c r="V22" s="60">
        <f t="shared" si="13"/>
        <v>304.5894562476291</v>
      </c>
      <c r="W22" s="60">
        <f t="shared" si="13"/>
        <v>37.35046490013949</v>
      </c>
      <c r="X22" s="60">
        <f t="shared" si="13"/>
        <v>272.3775390346704</v>
      </c>
      <c r="Y22" s="60">
        <f t="shared" si="13"/>
        <v>0.4178563903374602</v>
      </c>
      <c r="Z22" s="60">
        <f t="shared" si="13"/>
        <v>-0.0356518198058506</v>
      </c>
      <c r="AA22" s="60">
        <f t="shared" si="13"/>
        <v>3.6224758040247405E-05</v>
      </c>
      <c r="AB22" s="60">
        <f t="shared" si="13"/>
        <v>49469.247174096854</v>
      </c>
    </row>
    <row r="23" spans="1:28" ht="12.75">
      <c r="A23" s="12" t="s">
        <v>73</v>
      </c>
      <c r="B23" s="1">
        <f>'DATOS MENSUALES'!E546</f>
        <v>1.209551</v>
      </c>
      <c r="C23" s="1">
        <f>'DATOS MENSUALES'!E547</f>
        <v>1.229316</v>
      </c>
      <c r="D23" s="1">
        <f>'DATOS MENSUALES'!E548</f>
        <v>2.52048</v>
      </c>
      <c r="E23" s="1">
        <f>'DATOS MENSUALES'!E549</f>
        <v>5.585458</v>
      </c>
      <c r="F23" s="1">
        <f>'DATOS MENSUALES'!E550</f>
        <v>8.433464</v>
      </c>
      <c r="G23" s="1">
        <f>'DATOS MENSUALES'!E551</f>
        <v>19.559895</v>
      </c>
      <c r="H23" s="1">
        <f>'DATOS MENSUALES'!E552</f>
        <v>9.871812</v>
      </c>
      <c r="I23" s="1">
        <f>'DATOS MENSUALES'!E553</f>
        <v>12.019671</v>
      </c>
      <c r="J23" s="1">
        <f>'DATOS MENSUALES'!E554</f>
        <v>3.838824</v>
      </c>
      <c r="K23" s="1">
        <f>'DATOS MENSUALES'!E555</f>
        <v>1.520766</v>
      </c>
      <c r="L23" s="1">
        <f>'DATOS MENSUALES'!E556</f>
        <v>2.139852</v>
      </c>
      <c r="M23" s="1">
        <f>'DATOS MENSUALES'!E557</f>
        <v>1.991126</v>
      </c>
      <c r="N23" s="1">
        <f t="shared" si="11"/>
        <v>69.920215</v>
      </c>
      <c r="O23" s="10"/>
      <c r="P23" s="60">
        <f t="shared" si="12"/>
        <v>-19.906901682308856</v>
      </c>
      <c r="Q23" s="60">
        <f t="shared" si="13"/>
        <v>-175.22946316550892</v>
      </c>
      <c r="R23" s="60">
        <f t="shared" si="13"/>
        <v>-755.0492258543375</v>
      </c>
      <c r="S23" s="60">
        <f t="shared" si="13"/>
        <v>-285.5431785851883</v>
      </c>
      <c r="T23" s="60">
        <f t="shared" si="13"/>
        <v>-0.7285071949335233</v>
      </c>
      <c r="U23" s="60">
        <f t="shared" si="13"/>
        <v>201.4157490045986</v>
      </c>
      <c r="V23" s="60">
        <f t="shared" si="13"/>
        <v>-18.61818133658661</v>
      </c>
      <c r="W23" s="60">
        <f t="shared" si="13"/>
        <v>10.014796496733894</v>
      </c>
      <c r="X23" s="60">
        <f t="shared" si="13"/>
        <v>-1.0800646457428522</v>
      </c>
      <c r="Y23" s="60">
        <f t="shared" si="13"/>
        <v>-1.3871210401461322</v>
      </c>
      <c r="Z23" s="60">
        <f t="shared" si="13"/>
        <v>0.0033656417398555513</v>
      </c>
      <c r="AA23" s="60">
        <f t="shared" si="13"/>
        <v>0.14304651449404132</v>
      </c>
      <c r="AB23" s="60">
        <f t="shared" si="13"/>
        <v>-9258.837063408813</v>
      </c>
    </row>
    <row r="24" spans="1:28" ht="12.75">
      <c r="A24" s="12" t="s">
        <v>74</v>
      </c>
      <c r="B24" s="1">
        <f>'DATOS MENSUALES'!E558</f>
        <v>2.20984</v>
      </c>
      <c r="C24" s="1">
        <f>'DATOS MENSUALES'!E559</f>
        <v>4.227822</v>
      </c>
      <c r="D24" s="1">
        <f>'DATOS MENSUALES'!E560</f>
        <v>3.628944</v>
      </c>
      <c r="E24" s="1">
        <f>'DATOS MENSUALES'!E561</f>
        <v>6.10064</v>
      </c>
      <c r="F24" s="1">
        <f>'DATOS MENSUALES'!E562</f>
        <v>8.518128</v>
      </c>
      <c r="G24" s="1">
        <f>'DATOS MENSUALES'!E563</f>
        <v>10.717958</v>
      </c>
      <c r="H24" s="1">
        <f>'DATOS MENSUALES'!E564</f>
        <v>11.708256</v>
      </c>
      <c r="I24" s="1">
        <f>'DATOS MENSUALES'!E565</f>
        <v>5.317732</v>
      </c>
      <c r="J24" s="1">
        <f>'DATOS MENSUALES'!E566</f>
        <v>3.03789</v>
      </c>
      <c r="K24" s="1">
        <f>'DATOS MENSUALES'!E567</f>
        <v>3.30633</v>
      </c>
      <c r="L24" s="1">
        <f>'DATOS MENSUALES'!E568</f>
        <v>2.46492</v>
      </c>
      <c r="M24" s="1">
        <f>'DATOS MENSUALES'!E569</f>
        <v>2.00872</v>
      </c>
      <c r="N24" s="1">
        <f t="shared" si="11"/>
        <v>63.24717999999999</v>
      </c>
      <c r="O24" s="10"/>
      <c r="P24" s="60">
        <f t="shared" si="12"/>
        <v>-4.999423896077113</v>
      </c>
      <c r="Q24" s="60">
        <f t="shared" si="13"/>
        <v>-17.522968186964686</v>
      </c>
      <c r="R24" s="60">
        <f t="shared" si="13"/>
        <v>-511.51676995148927</v>
      </c>
      <c r="S24" s="60">
        <f t="shared" si="13"/>
        <v>-223.63091317861267</v>
      </c>
      <c r="T24" s="60">
        <f t="shared" si="13"/>
        <v>-0.5416087506924636</v>
      </c>
      <c r="U24" s="60">
        <f t="shared" si="13"/>
        <v>-26.4671897496885</v>
      </c>
      <c r="V24" s="60">
        <f t="shared" si="13"/>
        <v>-0.5392777644746919</v>
      </c>
      <c r="W24" s="60">
        <f t="shared" si="13"/>
        <v>-93.97558358037081</v>
      </c>
      <c r="X24" s="60">
        <f t="shared" si="13"/>
        <v>-6.0977958606317575</v>
      </c>
      <c r="Y24" s="60">
        <f t="shared" si="13"/>
        <v>0.30118875794211464</v>
      </c>
      <c r="Z24" s="60">
        <f t="shared" si="13"/>
        <v>0.10712398021337369</v>
      </c>
      <c r="AA24" s="60">
        <f t="shared" si="13"/>
        <v>0.15797442434299822</v>
      </c>
      <c r="AB24" s="60">
        <f t="shared" si="13"/>
        <v>-21188.167467082374</v>
      </c>
    </row>
    <row r="25" spans="1:28" ht="12.75">
      <c r="A25" s="12" t="s">
        <v>75</v>
      </c>
      <c r="B25" s="1">
        <f>'DATOS MENSUALES'!E570</f>
        <v>14.078853</v>
      </c>
      <c r="C25" s="1">
        <f>'DATOS MENSUALES'!E571</f>
        <v>8.786144</v>
      </c>
      <c r="D25" s="1">
        <f>'DATOS MENSUALES'!E572</f>
        <v>26.42254</v>
      </c>
      <c r="E25" s="1">
        <f>'DATOS MENSUALES'!E573</f>
        <v>15.61545</v>
      </c>
      <c r="F25" s="1">
        <f>'DATOS MENSUALES'!E574</f>
        <v>17.38932</v>
      </c>
      <c r="G25" s="1">
        <f>'DATOS MENSUALES'!E575</f>
        <v>11.758428</v>
      </c>
      <c r="H25" s="1">
        <f>'DATOS MENSUALES'!E576</f>
        <v>21.531588</v>
      </c>
      <c r="I25" s="1">
        <f>'DATOS MENSUALES'!E577</f>
        <v>17.487934</v>
      </c>
      <c r="J25" s="1">
        <f>'DATOS MENSUALES'!E578</f>
        <v>8.310825</v>
      </c>
      <c r="K25" s="1">
        <f>'DATOS MENSUALES'!E579</f>
        <v>6.228063</v>
      </c>
      <c r="L25" s="1">
        <f>'DATOS MENSUALES'!E580</f>
        <v>4.530672</v>
      </c>
      <c r="M25" s="1">
        <f>'DATOS MENSUALES'!E581</f>
        <v>2.183526</v>
      </c>
      <c r="N25" s="1">
        <f t="shared" si="11"/>
        <v>154.323343</v>
      </c>
      <c r="O25" s="10"/>
      <c r="P25" s="60">
        <f t="shared" si="12"/>
        <v>1048.4942570743615</v>
      </c>
      <c r="Q25" s="60">
        <f t="shared" si="13"/>
        <v>7.540370071531363</v>
      </c>
      <c r="R25" s="60">
        <f t="shared" si="13"/>
        <v>3239.2388494997913</v>
      </c>
      <c r="S25" s="60">
        <f t="shared" si="13"/>
        <v>40.88426021032664</v>
      </c>
      <c r="T25" s="60">
        <f t="shared" si="13"/>
        <v>522.8388968933158</v>
      </c>
      <c r="U25" s="60">
        <f t="shared" si="13"/>
        <v>-7.297602669223539</v>
      </c>
      <c r="V25" s="60">
        <f t="shared" si="13"/>
        <v>731.2792626077085</v>
      </c>
      <c r="W25" s="60">
        <f t="shared" si="13"/>
        <v>443.10597743258256</v>
      </c>
      <c r="X25" s="60">
        <f t="shared" si="13"/>
        <v>40.920781042339776</v>
      </c>
      <c r="Y25" s="60">
        <f t="shared" si="13"/>
        <v>46.34754737608129</v>
      </c>
      <c r="Z25" s="60">
        <f t="shared" si="13"/>
        <v>16.400252621862705</v>
      </c>
      <c r="AA25" s="60">
        <f t="shared" si="13"/>
        <v>0.36612256301065</v>
      </c>
      <c r="AB25" s="60">
        <f t="shared" si="13"/>
        <v>254897.54380785726</v>
      </c>
    </row>
    <row r="26" spans="1:28" ht="12.75">
      <c r="A26" s="12" t="s">
        <v>76</v>
      </c>
      <c r="B26" s="1">
        <f>'DATOS MENSUALES'!E582</f>
        <v>2.104801</v>
      </c>
      <c r="C26" s="1">
        <f>'DATOS MENSUALES'!E583</f>
        <v>2.605732</v>
      </c>
      <c r="D26" s="1">
        <f>'DATOS MENSUALES'!E584</f>
        <v>3.137706</v>
      </c>
      <c r="E26" s="1">
        <f>'DATOS MENSUALES'!E585</f>
        <v>2.88956</v>
      </c>
      <c r="F26" s="1">
        <f>'DATOS MENSUALES'!E586</f>
        <v>1.620032</v>
      </c>
      <c r="G26" s="1">
        <f>'DATOS MENSUALES'!E587</f>
        <v>11.56176</v>
      </c>
      <c r="H26" s="1">
        <f>'DATOS MENSUALES'!E588</f>
        <v>12.976278</v>
      </c>
      <c r="I26" s="1">
        <f>'DATOS MENSUALES'!E589</f>
        <v>9.017975</v>
      </c>
      <c r="J26" s="1">
        <f>'DATOS MENSUALES'!E590</f>
        <v>6.471828</v>
      </c>
      <c r="K26" s="1">
        <f>'DATOS MENSUALES'!E591</f>
        <v>1.625833</v>
      </c>
      <c r="L26" s="1">
        <f>'DATOS MENSUALES'!E592</f>
        <v>1.279005</v>
      </c>
      <c r="M26" s="1">
        <f>'DATOS MENSUALES'!E593</f>
        <v>0.695826</v>
      </c>
      <c r="N26" s="1">
        <f t="shared" si="11"/>
        <v>55.986335999999994</v>
      </c>
      <c r="O26" s="10"/>
      <c r="P26" s="60">
        <f t="shared" si="12"/>
        <v>-5.978517033308364</v>
      </c>
      <c r="Q26" s="60">
        <f t="shared" si="13"/>
        <v>-75.12326356667238</v>
      </c>
      <c r="R26" s="60">
        <f t="shared" si="13"/>
        <v>-611.6833862882244</v>
      </c>
      <c r="S26" s="60">
        <f t="shared" si="13"/>
        <v>-799.4165915517754</v>
      </c>
      <c r="T26" s="60">
        <f t="shared" si="13"/>
        <v>-458.8901146526716</v>
      </c>
      <c r="U26" s="60">
        <f t="shared" si="13"/>
        <v>-9.750050626723722</v>
      </c>
      <c r="V26" s="60">
        <f t="shared" si="13"/>
        <v>0.09361372220562306</v>
      </c>
      <c r="W26" s="60">
        <f t="shared" si="13"/>
        <v>-0.6059236146961847</v>
      </c>
      <c r="X26" s="60">
        <f t="shared" si="13"/>
        <v>4.149979750351145</v>
      </c>
      <c r="Y26" s="60">
        <f t="shared" si="13"/>
        <v>-1.0308550135717591</v>
      </c>
      <c r="Z26" s="60">
        <f t="shared" si="13"/>
        <v>-0.359403849573884</v>
      </c>
      <c r="AA26" s="60">
        <f t="shared" si="13"/>
        <v>-0.4606562003991776</v>
      </c>
      <c r="AB26" s="60">
        <f t="shared" si="13"/>
        <v>-42626.47843087196</v>
      </c>
    </row>
    <row r="27" spans="1:28" ht="12.75">
      <c r="A27" s="12" t="s">
        <v>77</v>
      </c>
      <c r="B27" s="1">
        <f>'DATOS MENSUALES'!E594</f>
        <v>1.558596</v>
      </c>
      <c r="C27" s="1">
        <f>'DATOS MENSUALES'!E595</f>
        <v>8.745525</v>
      </c>
      <c r="D27" s="1">
        <f>'DATOS MENSUALES'!E596</f>
        <v>34.64</v>
      </c>
      <c r="E27" s="1">
        <f>'DATOS MENSUALES'!E597</f>
        <v>9.675204</v>
      </c>
      <c r="F27" s="1">
        <f>'DATOS MENSUALES'!E598</f>
        <v>10.195984</v>
      </c>
      <c r="G27" s="1">
        <f>'DATOS MENSUALES'!E599</f>
        <v>5.890476</v>
      </c>
      <c r="H27" s="1">
        <f>'DATOS MENSUALES'!E600</f>
        <v>10.61412</v>
      </c>
      <c r="I27" s="1">
        <f>'DATOS MENSUALES'!E601</f>
        <v>7.073326</v>
      </c>
      <c r="J27" s="1">
        <f>'DATOS MENSUALES'!E602</f>
        <v>2.561112</v>
      </c>
      <c r="K27" s="1">
        <f>'DATOS MENSUALES'!E603</f>
        <v>1.099912</v>
      </c>
      <c r="L27" s="1">
        <f>'DATOS MENSUALES'!E604</f>
        <v>0.998165</v>
      </c>
      <c r="M27" s="1">
        <f>'DATOS MENSUALES'!E605</f>
        <v>0.532131</v>
      </c>
      <c r="N27" s="1">
        <f t="shared" si="11"/>
        <v>93.58455099999999</v>
      </c>
      <c r="O27" s="10"/>
      <c r="P27" s="60">
        <f t="shared" si="12"/>
        <v>-13.163551888210133</v>
      </c>
      <c r="Q27" s="60">
        <f t="shared" si="13"/>
        <v>7.081434341789242</v>
      </c>
      <c r="R27" s="60">
        <f t="shared" si="13"/>
        <v>12188.554042885618</v>
      </c>
      <c r="S27" s="60">
        <f t="shared" si="13"/>
        <v>-15.536601605503684</v>
      </c>
      <c r="T27" s="60">
        <f t="shared" si="13"/>
        <v>0.6421165990722753</v>
      </c>
      <c r="U27" s="60">
        <f t="shared" si="13"/>
        <v>-475.94361995296924</v>
      </c>
      <c r="V27" s="60">
        <f t="shared" si="13"/>
        <v>-6.947076503583609</v>
      </c>
      <c r="W27" s="60">
        <f t="shared" si="13"/>
        <v>-21.737453162179484</v>
      </c>
      <c r="X27" s="60">
        <f t="shared" si="13"/>
        <v>-12.226100706071096</v>
      </c>
      <c r="Y27" s="60">
        <f t="shared" si="13"/>
        <v>-3.6246006485186926</v>
      </c>
      <c r="Z27" s="60">
        <f t="shared" si="13"/>
        <v>-0.9756772156521636</v>
      </c>
      <c r="AA27" s="60">
        <f t="shared" si="13"/>
        <v>-0.8200420301863386</v>
      </c>
      <c r="AB27" s="60">
        <f t="shared" si="13"/>
        <v>18.94812594535397</v>
      </c>
    </row>
    <row r="28" spans="1:28" ht="12.75">
      <c r="A28" s="12" t="s">
        <v>78</v>
      </c>
      <c r="B28" s="1">
        <f>'DATOS MENSUALES'!E606</f>
        <v>3.181632</v>
      </c>
      <c r="C28" s="1">
        <f>'DATOS MENSUALES'!E607</f>
        <v>6.382466</v>
      </c>
      <c r="D28" s="1">
        <f>'DATOS MENSUALES'!E608</f>
        <v>10.197252</v>
      </c>
      <c r="E28" s="1">
        <f>'DATOS MENSUALES'!E609</f>
        <v>17.476816</v>
      </c>
      <c r="F28" s="1">
        <f>'DATOS MENSUALES'!E610</f>
        <v>3.292734</v>
      </c>
      <c r="G28" s="1">
        <f>'DATOS MENSUALES'!E611</f>
        <v>25.258281</v>
      </c>
      <c r="H28" s="1">
        <f>'DATOS MENSUALES'!E612</f>
        <v>13.758712</v>
      </c>
      <c r="I28" s="1">
        <f>'DATOS MENSUALES'!E613</f>
        <v>17.729512</v>
      </c>
      <c r="J28" s="1">
        <f>'DATOS MENSUALES'!E614</f>
        <v>5.068192</v>
      </c>
      <c r="K28" s="1">
        <f>'DATOS MENSUALES'!E615</f>
        <v>2.28384</v>
      </c>
      <c r="L28" s="1">
        <f>'DATOS MENSUALES'!E616</f>
        <v>2.193696</v>
      </c>
      <c r="M28" s="1">
        <f>'DATOS MENSUALES'!E617</f>
        <v>1.784136</v>
      </c>
      <c r="N28" s="1">
        <f t="shared" si="11"/>
        <v>108.607269</v>
      </c>
      <c r="O28" s="10"/>
      <c r="P28" s="60">
        <f t="shared" si="12"/>
        <v>-0.4021405468509928</v>
      </c>
      <c r="Q28" s="60">
        <f t="shared" si="13"/>
        <v>-0.086784372669476</v>
      </c>
      <c r="R28" s="60">
        <f t="shared" si="13"/>
        <v>-2.91914502097609</v>
      </c>
      <c r="S28" s="60">
        <f t="shared" si="13"/>
        <v>149.41153104240593</v>
      </c>
      <c r="T28" s="60">
        <f t="shared" si="13"/>
        <v>-220.40656328279624</v>
      </c>
      <c r="U28" s="60">
        <f t="shared" si="13"/>
        <v>1544.8797711563716</v>
      </c>
      <c r="V28" s="60">
        <f t="shared" si="13"/>
        <v>1.8904968536509834</v>
      </c>
      <c r="W28" s="60">
        <f t="shared" si="13"/>
        <v>486.57762373217065</v>
      </c>
      <c r="X28" s="60">
        <f t="shared" si="13"/>
        <v>0.008410255055376662</v>
      </c>
      <c r="Y28" s="60">
        <f t="shared" si="13"/>
        <v>-0.043678917864723936</v>
      </c>
      <c r="Z28" s="60">
        <f t="shared" si="13"/>
        <v>0.008452915801471226</v>
      </c>
      <c r="AA28" s="60">
        <f t="shared" si="13"/>
        <v>0.031554150345877496</v>
      </c>
      <c r="AB28" s="60">
        <f t="shared" si="13"/>
        <v>5534.608922528967</v>
      </c>
    </row>
    <row r="29" spans="1:28" ht="12.75">
      <c r="A29" s="12" t="s">
        <v>79</v>
      </c>
      <c r="B29" s="1">
        <f>'DATOS MENSUALES'!E618</f>
        <v>3.787564</v>
      </c>
      <c r="C29" s="1">
        <f>'DATOS MENSUALES'!E619</f>
        <v>6.36363</v>
      </c>
      <c r="D29" s="1">
        <f>'DATOS MENSUALES'!E620</f>
        <v>7.167524</v>
      </c>
      <c r="E29" s="1">
        <f>'DATOS MENSUALES'!E621</f>
        <v>4.490786</v>
      </c>
      <c r="F29" s="1">
        <f>'DATOS MENSUALES'!E622</f>
        <v>2.74295</v>
      </c>
      <c r="G29" s="1">
        <f>'DATOS MENSUALES'!E623</f>
        <v>2.72543</v>
      </c>
      <c r="H29" s="1">
        <f>'DATOS MENSUALES'!E624</f>
        <v>23.292222</v>
      </c>
      <c r="I29" s="1">
        <f>'DATOS MENSUALES'!E625</f>
        <v>12.680064</v>
      </c>
      <c r="J29" s="1">
        <f>'DATOS MENSUALES'!E626</f>
        <v>8.094328</v>
      </c>
      <c r="K29" s="1">
        <f>'DATOS MENSUALES'!E627</f>
        <v>3.969087</v>
      </c>
      <c r="L29" s="1">
        <f>'DATOS MENSUALES'!E628</f>
        <v>2.815296</v>
      </c>
      <c r="M29" s="1">
        <f>'DATOS MENSUALES'!E629</f>
        <v>3.103384</v>
      </c>
      <c r="N29" s="1">
        <f t="shared" si="11"/>
        <v>81.23226500000001</v>
      </c>
      <c r="O29" s="10"/>
      <c r="P29" s="60">
        <f t="shared" si="12"/>
        <v>-0.0023097184113991852</v>
      </c>
      <c r="Q29" s="60">
        <f t="shared" si="13"/>
        <v>-0.09833884384419836</v>
      </c>
      <c r="R29" s="60">
        <f t="shared" si="13"/>
        <v>-88.65105213980625</v>
      </c>
      <c r="S29" s="60">
        <f t="shared" si="13"/>
        <v>-452.93077678070017</v>
      </c>
      <c r="T29" s="60">
        <f t="shared" si="13"/>
        <v>-286.231719375135</v>
      </c>
      <c r="U29" s="60">
        <f t="shared" si="13"/>
        <v>-1321.1013237447535</v>
      </c>
      <c r="V29" s="60">
        <f t="shared" si="13"/>
        <v>1249.244898147706</v>
      </c>
      <c r="W29" s="60">
        <f t="shared" si="13"/>
        <v>22.327852256268436</v>
      </c>
      <c r="X29" s="60">
        <f t="shared" si="13"/>
        <v>33.68255629097027</v>
      </c>
      <c r="Y29" s="60">
        <f t="shared" si="13"/>
        <v>2.368982197002061</v>
      </c>
      <c r="Z29" s="60">
        <f t="shared" si="13"/>
        <v>0.5621390986907713</v>
      </c>
      <c r="AA29" s="60">
        <f t="shared" si="13"/>
        <v>4.372702799820369</v>
      </c>
      <c r="AB29" s="60">
        <f t="shared" si="13"/>
        <v>-908.8155823125295</v>
      </c>
    </row>
    <row r="30" spans="1:28" ht="12.75">
      <c r="A30" s="12" t="s">
        <v>80</v>
      </c>
      <c r="B30" s="1">
        <f>'DATOS MENSUALES'!E630</f>
        <v>4.92919</v>
      </c>
      <c r="C30" s="1">
        <f>'DATOS MENSUALES'!E631</f>
        <v>6.168085</v>
      </c>
      <c r="D30" s="1">
        <f>'DATOS MENSUALES'!E632</f>
        <v>12.355984</v>
      </c>
      <c r="E30" s="1">
        <f>'DATOS MENSUALES'!E633</f>
        <v>7.58862</v>
      </c>
      <c r="F30" s="1">
        <f>'DATOS MENSUALES'!E634</f>
        <v>3.314664</v>
      </c>
      <c r="G30" s="1">
        <f>'DATOS MENSUALES'!E635</f>
        <v>12.287054</v>
      </c>
      <c r="H30" s="1">
        <f>'DATOS MENSUALES'!E636</f>
        <v>7.814664</v>
      </c>
      <c r="I30" s="1">
        <f>'DATOS MENSUALES'!E637</f>
        <v>17.899596</v>
      </c>
      <c r="J30" s="1">
        <f>'DATOS MENSUALES'!E638</f>
        <v>7.540953</v>
      </c>
      <c r="K30" s="1">
        <f>'DATOS MENSUALES'!E639</f>
        <v>2.18707</v>
      </c>
      <c r="L30" s="1">
        <f>'DATOS MENSUALES'!E640</f>
        <v>1.8226</v>
      </c>
      <c r="M30" s="1">
        <f>'DATOS MENSUALES'!E641</f>
        <v>1.456012</v>
      </c>
      <c r="N30" s="1">
        <f t="shared" si="11"/>
        <v>85.364492</v>
      </c>
      <c r="O30" s="10"/>
      <c r="P30" s="60">
        <f t="shared" si="12"/>
        <v>1.0285873590190917</v>
      </c>
      <c r="Q30" s="60">
        <f t="shared" si="13"/>
        <v>-0.28374801784328496</v>
      </c>
      <c r="R30" s="60">
        <f t="shared" si="13"/>
        <v>0.38831018822089297</v>
      </c>
      <c r="S30" s="60">
        <f t="shared" si="13"/>
        <v>-96.1890393435038</v>
      </c>
      <c r="T30" s="60">
        <f t="shared" si="13"/>
        <v>-218.01472442164822</v>
      </c>
      <c r="U30" s="60">
        <f t="shared" si="13"/>
        <v>-2.809422704929844</v>
      </c>
      <c r="V30" s="60">
        <f t="shared" si="13"/>
        <v>-104.32441371226055</v>
      </c>
      <c r="W30" s="60">
        <f t="shared" si="13"/>
        <v>518.8311369777128</v>
      </c>
      <c r="X30" s="60">
        <f t="shared" si="13"/>
        <v>19.165413471259047</v>
      </c>
      <c r="Y30" s="60">
        <f t="shared" si="13"/>
        <v>-0.09048498425601639</v>
      </c>
      <c r="Z30" s="60">
        <f t="shared" si="13"/>
        <v>-0.004690234051897893</v>
      </c>
      <c r="AA30" s="60">
        <f t="shared" si="13"/>
        <v>-1.782632307351296E-06</v>
      </c>
      <c r="AB30" s="60">
        <f t="shared" si="13"/>
        <v>-171.33191517885587</v>
      </c>
    </row>
    <row r="31" spans="1:28" ht="12.75">
      <c r="A31" s="12" t="s">
        <v>81</v>
      </c>
      <c r="B31" s="1">
        <f>'DATOS MENSUALES'!E642</f>
        <v>14.853592</v>
      </c>
      <c r="C31" s="1">
        <f>'DATOS MENSUALES'!E643</f>
        <v>7.05564</v>
      </c>
      <c r="D31" s="1">
        <f>'DATOS MENSUALES'!E644</f>
        <v>6.58619</v>
      </c>
      <c r="E31" s="1">
        <f>'DATOS MENSUALES'!E645</f>
        <v>19.07802</v>
      </c>
      <c r="F31" s="1">
        <f>'DATOS MENSUALES'!E646</f>
        <v>10.72275</v>
      </c>
      <c r="G31" s="1">
        <f>'DATOS MENSUALES'!E647</f>
        <v>7.382064</v>
      </c>
      <c r="H31" s="1">
        <f>'DATOS MENSUALES'!E648</f>
        <v>4.5034</v>
      </c>
      <c r="I31" s="1">
        <f>'DATOS MENSUALES'!E649</f>
        <v>9.853472</v>
      </c>
      <c r="J31" s="1">
        <f>'DATOS MENSUALES'!E650</f>
        <v>3.97152</v>
      </c>
      <c r="K31" s="1">
        <f>'DATOS MENSUALES'!E651</f>
        <v>1.41547</v>
      </c>
      <c r="L31" s="1">
        <f>'DATOS MENSUALES'!E652</f>
        <v>1.374384</v>
      </c>
      <c r="M31" s="1">
        <f>'DATOS MENSUALES'!E653</f>
        <v>1.01556</v>
      </c>
      <c r="N31" s="1">
        <f t="shared" si="11"/>
        <v>87.812062</v>
      </c>
      <c r="O31" s="10"/>
      <c r="P31" s="60">
        <f t="shared" si="12"/>
        <v>1307.1286969473965</v>
      </c>
      <c r="Q31" s="60">
        <f t="shared" si="13"/>
        <v>0.012236263179127968</v>
      </c>
      <c r="R31" s="60">
        <f t="shared" si="13"/>
        <v>-128.04207848722217</v>
      </c>
      <c r="S31" s="60">
        <f t="shared" si="13"/>
        <v>329.587043885623</v>
      </c>
      <c r="T31" s="60">
        <f t="shared" si="13"/>
        <v>2.6826572883583037</v>
      </c>
      <c r="U31" s="60">
        <f t="shared" si="13"/>
        <v>-251.9604377063567</v>
      </c>
      <c r="V31" s="60">
        <f t="shared" si="13"/>
        <v>-515.6215763135456</v>
      </c>
      <c r="W31" s="60">
        <f t="shared" si="13"/>
        <v>-1.2258093620598885E-06</v>
      </c>
      <c r="X31" s="60">
        <f t="shared" si="13"/>
        <v>-0.7128639341289382</v>
      </c>
      <c r="Y31" s="60">
        <f t="shared" si="13"/>
        <v>-1.8182781520867484</v>
      </c>
      <c r="Z31" s="60">
        <f t="shared" si="13"/>
        <v>-0.23329754037193576</v>
      </c>
      <c r="AA31" s="60">
        <f t="shared" si="13"/>
        <v>-0.09269960440290581</v>
      </c>
      <c r="AB31" s="60">
        <f t="shared" si="13"/>
        <v>-29.979309321126266</v>
      </c>
    </row>
    <row r="32" spans="1:28" ht="12.75">
      <c r="A32" s="12" t="s">
        <v>82</v>
      </c>
      <c r="B32" s="1">
        <f>'DATOS MENSUALES'!E654</f>
        <v>1.76325</v>
      </c>
      <c r="C32" s="1">
        <f>'DATOS MENSUALES'!E655</f>
        <v>4.656465</v>
      </c>
      <c r="D32" s="1">
        <f>'DATOS MENSUALES'!E656</f>
        <v>2.605631</v>
      </c>
      <c r="E32" s="1">
        <f>'DATOS MENSUALES'!E657</f>
        <v>12.87062</v>
      </c>
      <c r="F32" s="1">
        <f>'DATOS MENSUALES'!E658</f>
        <v>7.653638</v>
      </c>
      <c r="G32" s="1">
        <f>'DATOS MENSUALES'!E659</f>
        <v>12.59469</v>
      </c>
      <c r="H32" s="1">
        <f>'DATOS MENSUALES'!E660</f>
        <v>3.953994</v>
      </c>
      <c r="I32" s="1">
        <f>'DATOS MENSUALES'!E661</f>
        <v>2.982272</v>
      </c>
      <c r="J32" s="1">
        <f>'DATOS MENSUALES'!E662</f>
        <v>1.43424</v>
      </c>
      <c r="K32" s="1">
        <f>'DATOS MENSUALES'!E663</f>
        <v>1.69051</v>
      </c>
      <c r="L32" s="1">
        <f>'DATOS MENSUALES'!E664</f>
        <v>1.37885</v>
      </c>
      <c r="M32" s="1">
        <f>'DATOS MENSUALES'!E665</f>
        <v>0.857642</v>
      </c>
      <c r="N32" s="1">
        <f t="shared" si="11"/>
        <v>54.44180200000001</v>
      </c>
      <c r="O32" s="10"/>
      <c r="P32" s="60">
        <f t="shared" si="12"/>
        <v>-10.028790293292278</v>
      </c>
      <c r="Q32" s="60">
        <f t="shared" si="13"/>
        <v>-10.200515008016815</v>
      </c>
      <c r="R32" s="60">
        <f t="shared" si="13"/>
        <v>-734.064963551036</v>
      </c>
      <c r="S32" s="60">
        <f t="shared" si="13"/>
        <v>0.3432051058692432</v>
      </c>
      <c r="T32" s="60">
        <f t="shared" si="13"/>
        <v>-4.738441883938277</v>
      </c>
      <c r="U32" s="60">
        <f t="shared" si="13"/>
        <v>-1.3433912852384142</v>
      </c>
      <c r="V32" s="60">
        <f t="shared" si="13"/>
        <v>-629.0315766028615</v>
      </c>
      <c r="W32" s="60">
        <f t="shared" si="13"/>
        <v>-325.93086954871916</v>
      </c>
      <c r="X32" s="60">
        <f t="shared" si="13"/>
        <v>-40.37443581310993</v>
      </c>
      <c r="Y32" s="60">
        <f t="shared" si="13"/>
        <v>-0.8452595990633839</v>
      </c>
      <c r="Z32" s="60">
        <f t="shared" si="13"/>
        <v>-0.22825682365547392</v>
      </c>
      <c r="AA32" s="60">
        <f t="shared" si="13"/>
        <v>-0.22753418903437841</v>
      </c>
      <c r="AB32" s="60">
        <f t="shared" si="13"/>
        <v>-48534.37150808786</v>
      </c>
    </row>
    <row r="33" spans="1:28" ht="12.75">
      <c r="A33" s="12" t="s">
        <v>83</v>
      </c>
      <c r="B33" s="1">
        <f>'DATOS MENSUALES'!E666</f>
        <v>1.152376</v>
      </c>
      <c r="C33" s="1">
        <f>'DATOS MENSUALES'!E667</f>
        <v>6.89494</v>
      </c>
      <c r="D33" s="1">
        <f>'DATOS MENSUALES'!E668</f>
        <v>15.625699</v>
      </c>
      <c r="E33" s="1">
        <f>'DATOS MENSUALES'!E669</f>
        <v>34.524858</v>
      </c>
      <c r="F33" s="1">
        <f>'DATOS MENSUALES'!E670</f>
        <v>18.667022</v>
      </c>
      <c r="G33" s="1">
        <f>'DATOS MENSUALES'!E671</f>
        <v>22.096044</v>
      </c>
      <c r="H33" s="1">
        <f>'DATOS MENSUALES'!E672</f>
        <v>15.981504</v>
      </c>
      <c r="I33" s="1">
        <f>'DATOS MENSUALES'!E673</f>
        <v>9.594596</v>
      </c>
      <c r="J33" s="1">
        <f>'DATOS MENSUALES'!E674</f>
        <v>3.69018</v>
      </c>
      <c r="K33" s="1">
        <f>'DATOS MENSUALES'!E675</f>
        <v>2.972475</v>
      </c>
      <c r="L33" s="1">
        <f>'DATOS MENSUALES'!E676</f>
        <v>2.27908</v>
      </c>
      <c r="M33" s="1">
        <f>'DATOS MENSUALES'!E677</f>
        <v>1.928004</v>
      </c>
      <c r="N33" s="1">
        <f t="shared" si="11"/>
        <v>135.40677799999997</v>
      </c>
      <c r="O33" s="10"/>
      <c r="P33" s="60">
        <f t="shared" si="12"/>
        <v>-21.193549366019113</v>
      </c>
      <c r="Q33" s="60">
        <f t="shared" si="13"/>
        <v>0.00033912820651079166</v>
      </c>
      <c r="R33" s="60">
        <f t="shared" si="13"/>
        <v>63.96509188713724</v>
      </c>
      <c r="S33" s="60">
        <f t="shared" si="13"/>
        <v>11170.889139161185</v>
      </c>
      <c r="T33" s="60">
        <f t="shared" si="13"/>
        <v>813.1487655050242</v>
      </c>
      <c r="U33" s="60">
        <f t="shared" si="13"/>
        <v>592.2703653335344</v>
      </c>
      <c r="V33" s="60">
        <f t="shared" si="13"/>
        <v>41.396095362581825</v>
      </c>
      <c r="W33" s="60">
        <f t="shared" si="13"/>
        <v>-0.019590903084523315</v>
      </c>
      <c r="X33" s="60">
        <f t="shared" si="13"/>
        <v>-1.6207853097276292</v>
      </c>
      <c r="Y33" s="60">
        <f t="shared" si="13"/>
        <v>0.03808940548714029</v>
      </c>
      <c r="Z33" s="60">
        <f t="shared" si="13"/>
        <v>0.024159933833108157</v>
      </c>
      <c r="AA33" s="60">
        <f t="shared" si="13"/>
        <v>0.09725149840342727</v>
      </c>
      <c r="AB33" s="60">
        <f t="shared" si="13"/>
        <v>88051.03086169768</v>
      </c>
    </row>
    <row r="34" spans="1:28" s="24" customFormat="1" ht="12.75">
      <c r="A34" s="21" t="s">
        <v>84</v>
      </c>
      <c r="B34" s="22">
        <f>'DATOS MENSUALES'!E678</f>
        <v>2.451546</v>
      </c>
      <c r="C34" s="22">
        <f>'DATOS MENSUALES'!E679</f>
        <v>4.39624</v>
      </c>
      <c r="D34" s="22">
        <f>'DATOS MENSUALES'!E680</f>
        <v>21.017475</v>
      </c>
      <c r="E34" s="22">
        <f>'DATOS MENSUALES'!E681</f>
        <v>12.903325</v>
      </c>
      <c r="F34" s="22">
        <f>'DATOS MENSUALES'!E682</f>
        <v>10.995872</v>
      </c>
      <c r="G34" s="22">
        <f>'DATOS MENSUALES'!E683</f>
        <v>6.282956</v>
      </c>
      <c r="H34" s="22">
        <f>'DATOS MENSUALES'!E684</f>
        <v>2.738912</v>
      </c>
      <c r="I34" s="22">
        <f>'DATOS MENSUALES'!E685</f>
        <v>3.804746</v>
      </c>
      <c r="J34" s="22">
        <f>'DATOS MENSUALES'!E686</f>
        <v>9.188875</v>
      </c>
      <c r="K34" s="22">
        <f>'DATOS MENSUALES'!E687</f>
        <v>2.325091</v>
      </c>
      <c r="L34" s="22">
        <f>'DATOS MENSUALES'!E688</f>
        <v>2.01089</v>
      </c>
      <c r="M34" s="22">
        <f>'DATOS MENSUALES'!E689</f>
        <v>1.644426</v>
      </c>
      <c r="N34" s="22">
        <f t="shared" si="11"/>
        <v>79.76035399999999</v>
      </c>
      <c r="O34" s="23"/>
      <c r="P34" s="60">
        <f t="shared" si="12"/>
        <v>-3.1648960310537713</v>
      </c>
      <c r="Q34" s="60">
        <f aca="true" t="shared" si="14" ref="Q34:Q43">(C34-C$6)^3</f>
        <v>-14.330569201554805</v>
      </c>
      <c r="R34" s="60">
        <f aca="true" t="shared" si="15" ref="R34:R43">(D34-D$6)^3</f>
        <v>828.2134258383845</v>
      </c>
      <c r="S34" s="60">
        <f aca="true" t="shared" si="16" ref="S34:S43">(E34-E$6)^3</f>
        <v>0.3935822448501135</v>
      </c>
      <c r="T34" s="60">
        <f aca="true" t="shared" si="17" ref="T34:T43">(F34-F$6)^3</f>
        <v>4.595913307039339</v>
      </c>
      <c r="U34" s="60">
        <f aca="true" t="shared" si="18" ref="U34:U43">(G34-G$6)^3</f>
        <v>-407.71580283133204</v>
      </c>
      <c r="V34" s="60">
        <f aca="true" t="shared" si="19" ref="V34:V43">(H34-H$6)^3</f>
        <v>-936.3903356304854</v>
      </c>
      <c r="W34" s="60">
        <f aca="true" t="shared" si="20" ref="W34:W43">(I34-I$6)^3</f>
        <v>-222.48202966965073</v>
      </c>
      <c r="X34" s="60">
        <f aca="true" t="shared" si="21" ref="X34:X43">(J34-J$6)^3</f>
        <v>80.84824618464005</v>
      </c>
      <c r="Y34" s="60">
        <f aca="true" t="shared" si="22" ref="Y34:Y43">(K34-K$6)^3</f>
        <v>-0.03005789398030042</v>
      </c>
      <c r="Z34" s="60">
        <f aca="true" t="shared" si="23" ref="Z34:Z43">(L34-L$6)^3</f>
        <v>9.128321014023302E-06</v>
      </c>
      <c r="AA34" s="60">
        <f aca="true" t="shared" si="24" ref="AA34:AA43">(M34-M$6)^3</f>
        <v>0.005478661971632765</v>
      </c>
      <c r="AB34" s="60">
        <f aca="true" t="shared" si="25" ref="AB34:AB43">(N34-N$6)^3</f>
        <v>-1389.2661696753266</v>
      </c>
    </row>
    <row r="35" spans="1:28" s="24" customFormat="1" ht="12.75">
      <c r="A35" s="21" t="s">
        <v>85</v>
      </c>
      <c r="B35" s="22">
        <f>'DATOS MENSUALES'!E690</f>
        <v>2.895504</v>
      </c>
      <c r="C35" s="22">
        <f>'DATOS MENSUALES'!E691</f>
        <v>10.546266</v>
      </c>
      <c r="D35" s="22">
        <f>'DATOS MENSUALES'!E692</f>
        <v>11.31146</v>
      </c>
      <c r="E35" s="22">
        <f>'DATOS MENSUALES'!E693</f>
        <v>10.60371</v>
      </c>
      <c r="F35" s="22">
        <f>'DATOS MENSUALES'!E694</f>
        <v>5.245317</v>
      </c>
      <c r="G35" s="22">
        <f>'DATOS MENSUALES'!E695</f>
        <v>5.244584</v>
      </c>
      <c r="H35" s="22">
        <f>'DATOS MENSUALES'!E696</f>
        <v>18.347434</v>
      </c>
      <c r="I35" s="22">
        <f>'DATOS MENSUALES'!E697</f>
        <v>14.406004</v>
      </c>
      <c r="J35" s="22">
        <f>'DATOS MENSUALES'!E698</f>
        <v>5.390232</v>
      </c>
      <c r="K35" s="22">
        <f>'DATOS MENSUALES'!E699</f>
        <v>3.75333</v>
      </c>
      <c r="L35" s="22">
        <f>'DATOS MENSUALES'!E700</f>
        <v>3.01018</v>
      </c>
      <c r="M35" s="22">
        <f>'DATOS MENSUALES'!E701</f>
        <v>2.28245</v>
      </c>
      <c r="N35" s="22">
        <f t="shared" si="11"/>
        <v>93.036471</v>
      </c>
      <c r="O35" s="23"/>
      <c r="P35" s="60">
        <f t="shared" si="12"/>
        <v>-1.0745167063419996</v>
      </c>
      <c r="Q35" s="60">
        <f t="shared" si="14"/>
        <v>51.522933753835666</v>
      </c>
      <c r="R35" s="60">
        <f t="shared" si="15"/>
        <v>-0.031245869608190608</v>
      </c>
      <c r="S35" s="60">
        <f t="shared" si="16"/>
        <v>-3.8460609064142486</v>
      </c>
      <c r="T35" s="60">
        <f t="shared" si="17"/>
        <v>-68.31480965036931</v>
      </c>
      <c r="U35" s="60">
        <f t="shared" si="18"/>
        <v>-604.103099542905</v>
      </c>
      <c r="V35" s="60">
        <f t="shared" si="19"/>
        <v>197.66787065459926</v>
      </c>
      <c r="W35" s="60">
        <f t="shared" si="20"/>
        <v>93.68985302107181</v>
      </c>
      <c r="X35" s="60">
        <f t="shared" si="21"/>
        <v>0.14503575148965947</v>
      </c>
      <c r="Y35" s="60">
        <f t="shared" si="22"/>
        <v>1.3948517568210113</v>
      </c>
      <c r="Z35" s="60">
        <f t="shared" si="23"/>
        <v>1.0617987366570492</v>
      </c>
      <c r="AA35" s="60">
        <f t="shared" si="24"/>
        <v>0.5399752548662528</v>
      </c>
      <c r="AB35" s="60">
        <f t="shared" si="25"/>
        <v>9.499720210342582</v>
      </c>
    </row>
    <row r="36" spans="1:28" s="24" customFormat="1" ht="12.75">
      <c r="A36" s="21" t="s">
        <v>86</v>
      </c>
      <c r="B36" s="22">
        <f>'DATOS MENSUALES'!E702</f>
        <v>2.85152</v>
      </c>
      <c r="C36" s="22">
        <f>'DATOS MENSUALES'!E703</f>
        <v>1.838393</v>
      </c>
      <c r="D36" s="22">
        <f>'DATOS MENSUALES'!E704</f>
        <v>3.974964</v>
      </c>
      <c r="E36" s="22">
        <f>'DATOS MENSUALES'!E705</f>
        <v>5.88848</v>
      </c>
      <c r="F36" s="22">
        <f>'DATOS MENSUALES'!E706</f>
        <v>4.9541</v>
      </c>
      <c r="G36" s="22">
        <f>'DATOS MENSUALES'!E707</f>
        <v>11.673711</v>
      </c>
      <c r="H36" s="22">
        <f>'DATOS MENSUALES'!E708</f>
        <v>6.365412</v>
      </c>
      <c r="I36" s="22">
        <f>'DATOS MENSUALES'!E709</f>
        <v>8.041072</v>
      </c>
      <c r="J36" s="22">
        <f>'DATOS MENSUALES'!E710</f>
        <v>3.3576</v>
      </c>
      <c r="K36" s="22">
        <f>'DATOS MENSUALES'!E711</f>
        <v>1.99332</v>
      </c>
      <c r="L36" s="22">
        <f>'DATOS MENSUALES'!E712</f>
        <v>1.4112</v>
      </c>
      <c r="M36" s="22">
        <f>'DATOS MENSUALES'!E713</f>
        <v>1.964651</v>
      </c>
      <c r="N36" s="22">
        <f t="shared" si="11"/>
        <v>54.314423000000005</v>
      </c>
      <c r="O36" s="23"/>
      <c r="P36" s="60">
        <f t="shared" si="12"/>
        <v>-1.2189745537340737</v>
      </c>
      <c r="Q36" s="60">
        <f t="shared" si="14"/>
        <v>-124.0134606457681</v>
      </c>
      <c r="R36" s="60">
        <f t="shared" si="15"/>
        <v>-447.95392129424187</v>
      </c>
      <c r="S36" s="60">
        <f t="shared" si="16"/>
        <v>-247.90991696329044</v>
      </c>
      <c r="T36" s="60">
        <f t="shared" si="17"/>
        <v>-83.97940296507828</v>
      </c>
      <c r="U36" s="60">
        <f t="shared" si="18"/>
        <v>-8.296165859062617</v>
      </c>
      <c r="V36" s="60">
        <f t="shared" si="19"/>
        <v>-233.38149850204738</v>
      </c>
      <c r="W36" s="60">
        <f t="shared" si="20"/>
        <v>-6.059448063598557</v>
      </c>
      <c r="X36" s="60">
        <f t="shared" si="21"/>
        <v>-3.4240383681071864</v>
      </c>
      <c r="Y36" s="60">
        <f t="shared" si="22"/>
        <v>-0.2654683414131912</v>
      </c>
      <c r="Z36" s="60">
        <f t="shared" si="23"/>
        <v>-0.19389418683546028</v>
      </c>
      <c r="AA36" s="60">
        <f t="shared" si="24"/>
        <v>0.12240357215017893</v>
      </c>
      <c r="AB36" s="60">
        <f t="shared" si="25"/>
        <v>-49044.6035502471</v>
      </c>
    </row>
    <row r="37" spans="1:28" s="24" customFormat="1" ht="12.75">
      <c r="A37" s="21" t="s">
        <v>87</v>
      </c>
      <c r="B37" s="22">
        <f>'DATOS MENSUALES'!E714</f>
        <v>7.788196</v>
      </c>
      <c r="C37" s="22">
        <f>'DATOS MENSUALES'!E715</f>
        <v>12.37124</v>
      </c>
      <c r="D37" s="22">
        <f>'DATOS MENSUALES'!E716</f>
        <v>10.089769</v>
      </c>
      <c r="E37" s="22">
        <f>'DATOS MENSUALES'!E717</f>
        <v>7.498152</v>
      </c>
      <c r="F37" s="22">
        <f>'DATOS MENSUALES'!E718</f>
        <v>4.08425</v>
      </c>
      <c r="G37" s="22">
        <f>'DATOS MENSUALES'!E719</f>
        <v>3.60058</v>
      </c>
      <c r="H37" s="22">
        <f>'DATOS MENSUALES'!E720</f>
        <v>20.750268</v>
      </c>
      <c r="I37" s="22">
        <f>'DATOS MENSUALES'!E721</f>
        <v>14.13144</v>
      </c>
      <c r="J37" s="22">
        <f>'DATOS MENSUALES'!E722</f>
        <v>2.803552</v>
      </c>
      <c r="K37" s="22">
        <f>'DATOS MENSUALES'!E723</f>
        <v>2.228625</v>
      </c>
      <c r="L37" s="22">
        <f>'DATOS MENSUALES'!E724</f>
        <v>1.817728</v>
      </c>
      <c r="M37" s="22">
        <f>'DATOS MENSUALES'!E725</f>
        <v>1.308915</v>
      </c>
      <c r="N37" s="22">
        <f t="shared" si="11"/>
        <v>88.472715</v>
      </c>
      <c r="O37" s="23"/>
      <c r="P37" s="60">
        <f t="shared" si="12"/>
        <v>57.89079663860888</v>
      </c>
      <c r="Q37" s="60">
        <f t="shared" si="14"/>
        <v>170.5877977434988</v>
      </c>
      <c r="R37" s="60">
        <f t="shared" si="15"/>
        <v>-3.6285335423327822</v>
      </c>
      <c r="S37" s="60">
        <f t="shared" si="16"/>
        <v>-101.99998504456542</v>
      </c>
      <c r="T37" s="60">
        <f t="shared" si="17"/>
        <v>-144.62137518330022</v>
      </c>
      <c r="U37" s="60">
        <f t="shared" si="18"/>
        <v>-1029.5401025498281</v>
      </c>
      <c r="V37" s="60">
        <f t="shared" si="19"/>
        <v>557.0456077880476</v>
      </c>
      <c r="W37" s="60">
        <f t="shared" si="20"/>
        <v>77.70501987877104</v>
      </c>
      <c r="X37" s="60">
        <f t="shared" si="21"/>
        <v>-8.758096548436363</v>
      </c>
      <c r="Y37" s="60">
        <f t="shared" si="22"/>
        <v>-0.06761264020480476</v>
      </c>
      <c r="Z37" s="60">
        <f t="shared" si="23"/>
        <v>-0.00511180494150983</v>
      </c>
      <c r="AA37" s="60">
        <f t="shared" si="24"/>
        <v>-0.004036551366179712</v>
      </c>
      <c r="AB37" s="60">
        <f t="shared" si="25"/>
        <v>-14.631789588752804</v>
      </c>
    </row>
    <row r="38" spans="1:28" s="24" customFormat="1" ht="12.75">
      <c r="A38" s="21" t="s">
        <v>88</v>
      </c>
      <c r="B38" s="22">
        <f>'DATOS MENSUALES'!E726</f>
        <v>1.019932</v>
      </c>
      <c r="C38" s="22">
        <f>'DATOS MENSUALES'!E727</f>
        <v>8.178914</v>
      </c>
      <c r="D38" s="22">
        <f>'DATOS MENSUALES'!E728</f>
        <v>32.289075</v>
      </c>
      <c r="E38" s="22">
        <f>'DATOS MENSUALES'!E729</f>
        <v>29.8257</v>
      </c>
      <c r="F38" s="22">
        <f>'DATOS MENSUALES'!E730</f>
        <v>27.694128</v>
      </c>
      <c r="G38" s="22">
        <f>'DATOS MENSUALES'!E731</f>
        <v>39.658808</v>
      </c>
      <c r="H38" s="22">
        <f>'DATOS MENSUALES'!E732</f>
        <v>12.51633</v>
      </c>
      <c r="I38" s="22">
        <f>'DATOS MENSUALES'!E733</f>
        <v>6.69</v>
      </c>
      <c r="J38" s="22">
        <f>'DATOS MENSUALES'!E734</f>
        <v>2.84123</v>
      </c>
      <c r="K38" s="22">
        <f>'DATOS MENSUALES'!E735</f>
        <v>2.58888</v>
      </c>
      <c r="L38" s="22">
        <f>'DATOS MENSUALES'!E736</f>
        <v>1.88924</v>
      </c>
      <c r="M38" s="22">
        <f>'DATOS MENSUALES'!E737</f>
        <v>1.160421</v>
      </c>
      <c r="N38" s="22">
        <f t="shared" si="11"/>
        <v>166.352658</v>
      </c>
      <c r="O38" s="23"/>
      <c r="P38" s="60">
        <f t="shared" si="12"/>
        <v>-24.38441522001311</v>
      </c>
      <c r="Q38" s="60">
        <f t="shared" si="14"/>
        <v>2.4807131062118435</v>
      </c>
      <c r="R38" s="60">
        <f t="shared" si="15"/>
        <v>8821.81550082899</v>
      </c>
      <c r="S38" s="60">
        <f t="shared" si="16"/>
        <v>5503.251542734841</v>
      </c>
      <c r="T38" s="60">
        <f t="shared" si="17"/>
        <v>6189.841711858774</v>
      </c>
      <c r="U38" s="60">
        <f t="shared" si="18"/>
        <v>17496.45025988209</v>
      </c>
      <c r="V38" s="60">
        <f t="shared" si="19"/>
        <v>-2.0413638760933512E-07</v>
      </c>
      <c r="W38" s="60">
        <f t="shared" si="20"/>
        <v>-31.98101805962939</v>
      </c>
      <c r="X38" s="60">
        <f t="shared" si="21"/>
        <v>-8.286555376751053</v>
      </c>
      <c r="Y38" s="60">
        <f t="shared" si="22"/>
        <v>-0.00010471355220210259</v>
      </c>
      <c r="Z38" s="60">
        <f t="shared" si="23"/>
        <v>-0.001022692596428839</v>
      </c>
      <c r="AA38" s="60">
        <f t="shared" si="24"/>
        <v>-0.029137406077938025</v>
      </c>
      <c r="AB38" s="60">
        <f t="shared" si="25"/>
        <v>429242.5433753559</v>
      </c>
    </row>
    <row r="39" spans="1:28" s="24" customFormat="1" ht="12.75">
      <c r="A39" s="21" t="s">
        <v>89</v>
      </c>
      <c r="B39" s="22">
        <f>'DATOS MENSUALES'!E738</f>
        <v>2.864409</v>
      </c>
      <c r="C39" s="22">
        <f>'DATOS MENSUALES'!E739</f>
        <v>3.391258</v>
      </c>
      <c r="D39" s="22">
        <f>'DATOS MENSUALES'!E740</f>
        <v>3.336606</v>
      </c>
      <c r="E39" s="22">
        <f>'DATOS MENSUALES'!E741</f>
        <v>6.13395</v>
      </c>
      <c r="F39" s="22">
        <f>'DATOS MENSUALES'!E742</f>
        <v>5.418</v>
      </c>
      <c r="G39" s="22">
        <f>'DATOS MENSUALES'!E743</f>
        <v>13.867966</v>
      </c>
      <c r="H39" s="22">
        <f>'DATOS MENSUALES'!E744</f>
        <v>6.406124</v>
      </c>
      <c r="I39" s="22">
        <f>'DATOS MENSUALES'!E745</f>
        <v>6.757302</v>
      </c>
      <c r="J39" s="22">
        <f>'DATOS MENSUALES'!E746</f>
        <v>3.46523</v>
      </c>
      <c r="K39" s="22">
        <f>'DATOS MENSUALES'!E747</f>
        <v>2.49312</v>
      </c>
      <c r="L39" s="22">
        <f>'DATOS MENSUALES'!E748</f>
        <v>1.591076</v>
      </c>
      <c r="M39" s="22">
        <f>'DATOS MENSUALES'!E749</f>
        <v>2.068222</v>
      </c>
      <c r="N39" s="22">
        <f t="shared" si="11"/>
        <v>57.793262999999996</v>
      </c>
      <c r="O39" s="23"/>
      <c r="P39" s="60">
        <f t="shared" si="12"/>
        <v>-1.1753812672072104</v>
      </c>
      <c r="Q39" s="60">
        <f t="shared" si="14"/>
        <v>-40.49305377850667</v>
      </c>
      <c r="R39" s="60">
        <f t="shared" si="15"/>
        <v>-569.6857580853807</v>
      </c>
      <c r="S39" s="60">
        <f t="shared" si="16"/>
        <v>-219.96936334287213</v>
      </c>
      <c r="T39" s="60">
        <f t="shared" si="17"/>
        <v>-60.01809496732129</v>
      </c>
      <c r="U39" s="60">
        <f t="shared" si="18"/>
        <v>0.004901993994106933</v>
      </c>
      <c r="V39" s="60">
        <f t="shared" si="19"/>
        <v>-228.78232602900906</v>
      </c>
      <c r="W39" s="60">
        <f t="shared" si="20"/>
        <v>-29.989565953904084</v>
      </c>
      <c r="X39" s="60">
        <f t="shared" si="21"/>
        <v>-2.7416488979606446</v>
      </c>
      <c r="Y39" s="60">
        <f t="shared" si="22"/>
        <v>-0.002917709037052989</v>
      </c>
      <c r="Z39" s="60">
        <f t="shared" si="23"/>
        <v>-0.06348050122365184</v>
      </c>
      <c r="AA39" s="60">
        <f t="shared" si="24"/>
        <v>0.21609164680473034</v>
      </c>
      <c r="AB39" s="60">
        <f t="shared" si="25"/>
        <v>-36347.96733772053</v>
      </c>
    </row>
    <row r="40" spans="1:28" s="24" customFormat="1" ht="12.75">
      <c r="A40" s="21" t="s">
        <v>90</v>
      </c>
      <c r="B40" s="22">
        <f>'DATOS MENSUALES'!E750</f>
        <v>4.593654</v>
      </c>
      <c r="C40" s="22">
        <f>'DATOS MENSUALES'!E751</f>
        <v>6.87834</v>
      </c>
      <c r="D40" s="22">
        <f>'DATOS MENSUALES'!E752</f>
        <v>27.08343</v>
      </c>
      <c r="E40" s="22">
        <f>'DATOS MENSUALES'!E753</f>
        <v>23.470128</v>
      </c>
      <c r="F40" s="22">
        <f>'DATOS MENSUALES'!E754</f>
        <v>16.241102</v>
      </c>
      <c r="G40" s="22">
        <f>'DATOS MENSUALES'!E755</f>
        <v>17.198118</v>
      </c>
      <c r="H40" s="22">
        <f>'DATOS MENSUALES'!E756</f>
        <v>14.10472</v>
      </c>
      <c r="I40" s="22">
        <f>'DATOS MENSUALES'!E757</f>
        <v>7.388991</v>
      </c>
      <c r="J40" s="22">
        <f>'DATOS MENSUALES'!E758</f>
        <v>2.661117</v>
      </c>
      <c r="K40" s="22">
        <f>'DATOS MENSUALES'!E759</f>
        <v>2.719092</v>
      </c>
      <c r="L40" s="22">
        <f>'DATOS MENSUALES'!E760</f>
        <v>1.881378</v>
      </c>
      <c r="M40" s="22">
        <f>'DATOS MENSUALES'!E761</f>
        <v>1.323456</v>
      </c>
      <c r="N40" s="22">
        <f t="shared" si="11"/>
        <v>125.54352600000001</v>
      </c>
      <c r="O40" s="23"/>
      <c r="P40" s="60">
        <f t="shared" si="12"/>
        <v>0.30605084433529844</v>
      </c>
      <c r="Q40" s="60">
        <f t="shared" si="14"/>
        <v>0.00015002275759400346</v>
      </c>
      <c r="R40" s="60">
        <f t="shared" si="15"/>
        <v>3692.9712403442</v>
      </c>
      <c r="S40" s="60">
        <f t="shared" si="16"/>
        <v>1442.7619720372434</v>
      </c>
      <c r="T40" s="60">
        <f t="shared" si="17"/>
        <v>329.6301811507765</v>
      </c>
      <c r="U40" s="60">
        <f t="shared" si="18"/>
        <v>42.87591734308065</v>
      </c>
      <c r="V40" s="60">
        <f t="shared" si="19"/>
        <v>3.963079088563264</v>
      </c>
      <c r="W40" s="60">
        <f t="shared" si="20"/>
        <v>-15.164289333231855</v>
      </c>
      <c r="X40" s="60">
        <f t="shared" si="21"/>
        <v>-10.702004361572401</v>
      </c>
      <c r="Y40" s="60">
        <f t="shared" si="22"/>
        <v>0.0005734005413905517</v>
      </c>
      <c r="Z40" s="60">
        <f t="shared" si="23"/>
        <v>-0.0012812759085155938</v>
      </c>
      <c r="AA40" s="60">
        <f t="shared" si="24"/>
        <v>-0.0030285579697797134</v>
      </c>
      <c r="AB40" s="60">
        <f t="shared" si="25"/>
        <v>41511.39367064668</v>
      </c>
    </row>
    <row r="41" spans="1:28" s="24" customFormat="1" ht="12.75">
      <c r="A41" s="21" t="s">
        <v>91</v>
      </c>
      <c r="B41" s="22">
        <f>'DATOS MENSUALES'!E762</f>
        <v>2.290635</v>
      </c>
      <c r="C41" s="22">
        <f>'DATOS MENSUALES'!E763</f>
        <v>11.111872</v>
      </c>
      <c r="D41" s="22">
        <f>'DATOS MENSUALES'!E764</f>
        <v>13.341188</v>
      </c>
      <c r="E41" s="22">
        <f>'DATOS MENSUALES'!E765</f>
        <v>14.58468</v>
      </c>
      <c r="F41" s="22">
        <f>'DATOS MENSUALES'!E766</f>
        <v>6.29895</v>
      </c>
      <c r="G41" s="22">
        <f>'DATOS MENSUALES'!E767</f>
        <v>11.217602</v>
      </c>
      <c r="H41" s="22">
        <f>'DATOS MENSUALES'!E768</f>
        <v>7.2179</v>
      </c>
      <c r="I41" s="22">
        <f>'DATOS MENSUALES'!E769</f>
        <v>5.89176</v>
      </c>
      <c r="J41" s="22">
        <f>'DATOS MENSUALES'!E770</f>
        <v>2.226043</v>
      </c>
      <c r="K41" s="22">
        <f>'DATOS MENSUALES'!E771</f>
        <v>1.871751</v>
      </c>
      <c r="L41" s="22">
        <f>'DATOS MENSUALES'!E772</f>
        <v>2.2352</v>
      </c>
      <c r="M41" s="22">
        <f>'DATOS MENSUALES'!E773</f>
        <v>1.575784</v>
      </c>
      <c r="N41" s="22">
        <f t="shared" si="11"/>
        <v>79.86336500000002</v>
      </c>
      <c r="O41" s="23"/>
      <c r="P41" s="60">
        <f t="shared" si="12"/>
        <v>-4.323698903405496</v>
      </c>
      <c r="Q41" s="60">
        <f t="shared" si="14"/>
        <v>78.76974326250618</v>
      </c>
      <c r="R41" s="60">
        <f t="shared" si="15"/>
        <v>5.042097738991387</v>
      </c>
      <c r="S41" s="60">
        <f t="shared" si="16"/>
        <v>14.07082192874739</v>
      </c>
      <c r="T41" s="60">
        <f t="shared" si="17"/>
        <v>-27.93703684433742</v>
      </c>
      <c r="U41" s="60">
        <f t="shared" si="18"/>
        <v>-15.262054042903692</v>
      </c>
      <c r="V41" s="60">
        <f t="shared" si="19"/>
        <v>-149.24118089085547</v>
      </c>
      <c r="W41" s="60">
        <f t="shared" si="20"/>
        <v>-62.68499378082037</v>
      </c>
      <c r="X41" s="60">
        <f t="shared" si="21"/>
        <v>-18.374394080503524</v>
      </c>
      <c r="Y41" s="60">
        <f t="shared" si="22"/>
        <v>-0.44640443869753926</v>
      </c>
      <c r="Z41" s="60">
        <f t="shared" si="23"/>
        <v>0.01474383441640222</v>
      </c>
      <c r="AA41" s="60">
        <f t="shared" si="24"/>
        <v>0.0012473948050859267</v>
      </c>
      <c r="AB41" s="60">
        <f t="shared" si="25"/>
        <v>-1351.1438203091832</v>
      </c>
    </row>
    <row r="42" spans="1:28" s="24" customFormat="1" ht="12.75">
      <c r="A42" s="21" t="s">
        <v>92</v>
      </c>
      <c r="B42" s="22">
        <f>'DATOS MENSUALES'!E774</f>
        <v>6.100231</v>
      </c>
      <c r="C42" s="22">
        <f>'DATOS MENSUALES'!E775</f>
        <v>11.153644</v>
      </c>
      <c r="D42" s="22">
        <f>'DATOS MENSUALES'!E776</f>
        <v>5.83972</v>
      </c>
      <c r="E42" s="22">
        <f>'DATOS MENSUALES'!E777</f>
        <v>9.283712</v>
      </c>
      <c r="F42" s="22">
        <f>'DATOS MENSUALES'!E778</f>
        <v>5.723696</v>
      </c>
      <c r="G42" s="22">
        <f>'DATOS MENSUALES'!E779</f>
        <v>20.695409</v>
      </c>
      <c r="H42" s="22">
        <f>'DATOS MENSUALES'!E780</f>
        <v>13.552863</v>
      </c>
      <c r="I42" s="22">
        <f>'DATOS MENSUALES'!E781</f>
        <v>6.286272</v>
      </c>
      <c r="J42" s="22">
        <f>'DATOS MENSUALES'!E782</f>
        <v>2.020144</v>
      </c>
      <c r="K42" s="22">
        <f>'DATOS MENSUALES'!E783</f>
        <v>1.956248</v>
      </c>
      <c r="L42" s="22">
        <f>'DATOS MENSUALES'!E784</f>
        <v>1.418122</v>
      </c>
      <c r="M42" s="22">
        <f>'DATOS MENSUALES'!E785</f>
        <v>1.113398</v>
      </c>
      <c r="N42" s="22">
        <f>SUM(B42:M42)</f>
        <v>85.14345900000001</v>
      </c>
      <c r="O42" s="23"/>
      <c r="P42" s="60">
        <f t="shared" si="12"/>
        <v>10.36708738624174</v>
      </c>
      <c r="Q42" s="60">
        <f t="shared" si="14"/>
        <v>81.09500213890855</v>
      </c>
      <c r="R42" s="60">
        <f t="shared" si="15"/>
        <v>-193.7734809177879</v>
      </c>
      <c r="S42" s="60">
        <f t="shared" si="16"/>
        <v>-24.05669007007954</v>
      </c>
      <c r="T42" s="60">
        <f t="shared" si="17"/>
        <v>-47.0288821720906</v>
      </c>
      <c r="U42" s="60">
        <f t="shared" si="18"/>
        <v>342.6055976121291</v>
      </c>
      <c r="V42" s="60">
        <f t="shared" si="19"/>
        <v>1.0947808821558223</v>
      </c>
      <c r="W42" s="60">
        <f t="shared" si="20"/>
        <v>-45.802101704888784</v>
      </c>
      <c r="X42" s="60">
        <f t="shared" si="21"/>
        <v>-23.019878328655746</v>
      </c>
      <c r="Y42" s="60">
        <f t="shared" si="22"/>
        <v>-0.3141075068894269</v>
      </c>
      <c r="Z42" s="60">
        <f t="shared" si="23"/>
        <v>-0.1870204677258591</v>
      </c>
      <c r="AA42" s="60">
        <f t="shared" si="24"/>
        <v>-0.04464032803599893</v>
      </c>
      <c r="AB42" s="60">
        <f t="shared" si="25"/>
        <v>-192.61196590553195</v>
      </c>
    </row>
    <row r="43" spans="1:28" s="24" customFormat="1" ht="12.75">
      <c r="A43" s="21" t="s">
        <v>93</v>
      </c>
      <c r="B43" s="22">
        <f>'DATOS MENSUALES'!E786</f>
        <v>2.18526</v>
      </c>
      <c r="C43" s="22">
        <f>'DATOS MENSUALES'!E787</f>
        <v>4.070556</v>
      </c>
      <c r="D43" s="22">
        <f>'DATOS MENSUALES'!E788</f>
        <v>4.964176</v>
      </c>
      <c r="E43" s="22">
        <f>'DATOS MENSUALES'!E789</f>
        <v>6.100732</v>
      </c>
      <c r="F43" s="22">
        <f>'DATOS MENSUALES'!E790</f>
        <v>2.83248</v>
      </c>
      <c r="G43" s="22">
        <f>'DATOS MENSUALES'!E791</f>
        <v>25.259924</v>
      </c>
      <c r="H43" s="22">
        <f>'DATOS MENSUALES'!E792</f>
        <v>12.533322</v>
      </c>
      <c r="I43" s="22">
        <f>'DATOS MENSUALES'!E793</f>
        <v>4.20495</v>
      </c>
      <c r="J43" s="22">
        <f>'DATOS MENSUALES'!E794</f>
        <v>1.46256</v>
      </c>
      <c r="K43" s="22">
        <f>'DATOS MENSUALES'!E795</f>
        <v>1.492105</v>
      </c>
      <c r="L43" s="22">
        <f>'DATOS MENSUALES'!E796</f>
        <v>1.003124</v>
      </c>
      <c r="M43" s="22">
        <f>'DATOS MENSUALES'!E797</f>
        <v>1.030998</v>
      </c>
      <c r="N43" s="22">
        <f>SUM(B43:M43)</f>
        <v>67.140187</v>
      </c>
      <c r="O43" s="23"/>
      <c r="P43" s="60">
        <f t="shared" si="12"/>
        <v>-5.218138514344633</v>
      </c>
      <c r="Q43" s="60">
        <f t="shared" si="14"/>
        <v>-20.902513588107553</v>
      </c>
      <c r="R43" s="60">
        <f t="shared" si="15"/>
        <v>-295.70784867426846</v>
      </c>
      <c r="S43" s="60">
        <f t="shared" si="16"/>
        <v>-223.62074467475736</v>
      </c>
      <c r="T43" s="60">
        <f t="shared" si="17"/>
        <v>-274.7240231494026</v>
      </c>
      <c r="U43" s="60">
        <f t="shared" si="18"/>
        <v>1545.5385662136061</v>
      </c>
      <c r="V43" s="60">
        <f t="shared" si="19"/>
        <v>1.3690815994897149E-06</v>
      </c>
      <c r="W43" s="60">
        <f t="shared" si="20"/>
        <v>-181.24694952009358</v>
      </c>
      <c r="X43" s="60">
        <f t="shared" si="21"/>
        <v>-39.38277750690496</v>
      </c>
      <c r="Y43" s="60">
        <f t="shared" si="22"/>
        <v>-1.4968367274916379</v>
      </c>
      <c r="Z43" s="60">
        <f t="shared" si="23"/>
        <v>-0.9611154877009889</v>
      </c>
      <c r="AA43" s="60">
        <f t="shared" si="24"/>
        <v>-0.08353320060116545</v>
      </c>
      <c r="AB43" s="60">
        <f t="shared" si="25"/>
        <v>-13444.588116651377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2284.568248766237</v>
      </c>
      <c r="Q44" s="61">
        <f aca="true" t="shared" si="26" ref="Q44:AB44">SUM(Q18:Q43)</f>
        <v>898.112263688449</v>
      </c>
      <c r="R44" s="61">
        <f t="shared" si="26"/>
        <v>24149.83384859198</v>
      </c>
      <c r="S44" s="61">
        <f t="shared" si="26"/>
        <v>16081.45893831248</v>
      </c>
      <c r="T44" s="61">
        <f t="shared" si="26"/>
        <v>9272.995827751582</v>
      </c>
      <c r="U44" s="61">
        <f t="shared" si="26"/>
        <v>17493.70194372071</v>
      </c>
      <c r="V44" s="61">
        <f t="shared" si="26"/>
        <v>619.4179733671465</v>
      </c>
      <c r="W44" s="61">
        <f t="shared" si="26"/>
        <v>1668.4424054489166</v>
      </c>
      <c r="X44" s="61">
        <f t="shared" si="26"/>
        <v>329.76105386742887</v>
      </c>
      <c r="Y44" s="61">
        <f t="shared" si="26"/>
        <v>46.19739912407072</v>
      </c>
      <c r="Z44" s="61">
        <f t="shared" si="26"/>
        <v>16.742564145403747</v>
      </c>
      <c r="AA44" s="61">
        <f t="shared" si="26"/>
        <v>2.4363299028303707</v>
      </c>
      <c r="AB44" s="61">
        <f t="shared" si="26"/>
        <v>647179.9446943394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2009-04-14T10:14:10Z</dcterms:modified>
  <cp:category/>
  <cp:version/>
  <cp:contentType/>
  <cp:contentStatus/>
</cp:coreProperties>
</file>