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<sst xmlns="http://schemas.openxmlformats.org/spreadsheetml/2006/main" count="1362" uniqueCount="135">
  <si>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</si>
  <si>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</si>
  <si>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</si>
  <si>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</si>
  <si>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</si>
  <si>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</si>
  <si>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</si>
  <si>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</si>
  <si>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</si>
  <si>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</si>
  <si>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</si>
  <si>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</si>
  <si>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</si>
  <si>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</si>
  <si>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</si>
  <si>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</si>
  <si>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</si>
  <si>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</si>
  <si>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</si>
  <si>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</si>
  <si>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</si>
  <si>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</si>
  <si>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</si>
  <si>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</si>
  <si>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</si>
  <si>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</si>
  <si>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</si>
  <si>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</si>
  <si>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</si>
  <si>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</si>
  <si>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</si>
  <si>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</si>
  <si>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</si>
  <si>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</si>
  <si>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</si>
  <si>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</si>
  <si>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</si>
  <si>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</si>
  <si>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</si>
  <si>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</si>
  <si>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</si>
  <si>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</si>
  <si>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</si>
  <si>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</si>
  <si>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</si>
  <si>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</si>
  <si>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</si>
  <si>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</si>
  <si>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</si>
  <si>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</si>
  <si>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</si>
  <si>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</si>
  <si>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</si>
  <si>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</si>
  <si>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</si>
  <si>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</si>
  <si>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</si>
  <si>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</si>
  <si>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</si>
  <si>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</si>
  <si>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</si>
  <si>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</si>
  <si>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</si>
  <si>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</si>
  <si>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</si>
  <si>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</si>
  <si>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</si>
  <si>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</si>
  <si>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</si>
  <si>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</si>
  <si>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</si>
  <si>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</si>
  <si>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</si>
  <si>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</si>
  <si>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</si>
  <si>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</si>
  <si>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</si>
  <si>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</si>
  <si>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</si>
  <si>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</si>
  <si>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</si>
  <si>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</si>
  <si>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</si>
  <si>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</si>
  <si>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</si>
  <si>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</si>
  <si>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</si>
  <si>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</si>
  <si>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</si>
  <si>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</si>
  <si>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</si>
  <si>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</si>
  <si>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</si>
  <si>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</si>
  <si>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</si>
  <si>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</si>
  <si>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</si>
  <si>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</si>
  <si>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</si>
  <si>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</si>
  <si>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</si>
  <si>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</si>
  <si>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</si>
  <si>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</si>
  <si>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</si>
  <si>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</si>
  <si>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</si>
  <si>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</si>
  <si>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</si>
  <si>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</si>
  <si>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</si>
  <si>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</si>
  <si>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</si>
  <si>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</si>
  <si>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</si>
  <si>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</si>
  <si>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</si>
  <si>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</si>
  <si>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</si>
  <si>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</si>
  <si>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</si>
  <si>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</si>
  <si>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</si>
  <si>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</si>
  <si>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</si>
  <si>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</si>
  <si>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</si>
  <si>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</si>
  <si>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</si>
  <si>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</si>
  <si>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</si>
  <si>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</si>
  <si>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</si>
  <si>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162</t>
  </si>
  <si>
    <t xml:space="preserve"> Río Vena desde cabecera hasta aguas arriba de la localidad de Rubena, y arroyo de San Juan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</si>
</sst>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68522"/>
        <c:axId val="34816699"/>
      </c:lineChart>
      <c:date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0"/>
        <c:majorUnit val="1"/>
        <c:majorTimeUnit val="years"/>
        <c:noMultiLvlLbl val="0"/>
      </c:date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452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43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auto val="1"/>
        <c:lblOffset val="100"/>
        <c:noMultiLvlLbl val="0"/>
      </c:catAx>
      <c:valAx>
        <c:axId val="15803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223070"/>
        <c:axId val="60898767"/>
      </c:lineChart>
      <c:date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auto val="0"/>
        <c:majorUnit val="1"/>
        <c:majorTimeUnit val="years"/>
        <c:noMultiLvlLbl val="0"/>
      </c:date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21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42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93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1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472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3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1.21744</v>
      </c>
      <c r="F2" s="28">
        <v>1.21744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1.298061</v>
      </c>
      <c r="F3" s="28">
        <v>1.298061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0.687897</v>
      </c>
      <c r="F4" s="28">
        <v>0.687897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2.219178</v>
      </c>
      <c r="F5" s="28">
        <v>2.219178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5.393325</v>
      </c>
      <c r="F6" s="28">
        <v>5.393325</v>
      </c>
      <c r="I6" s="26"/>
      <c r="J6" s="36">
        <f>AVERAGE(E2:E793)*12</f>
        <v>14.578295909090922</v>
      </c>
      <c r="K6" s="36">
        <f>AVERAGE(F2:F793)*12</f>
        <v>14.578295909090922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4.082688</v>
      </c>
      <c r="F7" s="28">
        <v>4.082688</v>
      </c>
      <c r="J7" s="36">
        <f>AVERAGE(E482:E793)*12</f>
        <v>11.880618538461533</v>
      </c>
      <c r="K7" s="36">
        <f>AVERAGE(F482:F793)*12</f>
        <v>11.880618538461533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3.700544</v>
      </c>
      <c r="F8" s="28">
        <v>3.700544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8.162784</v>
      </c>
      <c r="F9" s="28">
        <v>8.162784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3.351244</v>
      </c>
      <c r="F10" s="28">
        <v>3.351244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0.756816</v>
      </c>
      <c r="F11" s="28">
        <v>0.756816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0.160545</v>
      </c>
      <c r="F12" s="28">
        <v>0.160545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0.134784</v>
      </c>
      <c r="F13" s="28">
        <v>0.134784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0.08508</v>
      </c>
      <c r="F14" s="28">
        <v>0.08508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1.265096</v>
      </c>
      <c r="F15" s="28">
        <v>1.265096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0.300283</v>
      </c>
      <c r="F16" s="28">
        <v>0.300283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1.347543</v>
      </c>
      <c r="F17" s="28">
        <v>1.347543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0.289009</v>
      </c>
      <c r="F18" s="28">
        <v>0.289009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1.126242</v>
      </c>
      <c r="F19" s="28">
        <v>1.126242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3.154668</v>
      </c>
      <c r="F20" s="28">
        <v>3.154668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1.075664</v>
      </c>
      <c r="F21" s="28">
        <v>1.075664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1.021568</v>
      </c>
      <c r="F22" s="28">
        <v>1.021568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0.211554</v>
      </c>
      <c r="F23" s="28">
        <v>0.211554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0.18936</v>
      </c>
      <c r="F24" s="28">
        <v>0.18936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0.142164</v>
      </c>
      <c r="F25" s="28">
        <v>0.142164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0.280504</v>
      </c>
      <c r="F26" s="28">
        <v>0.280504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0.144477</v>
      </c>
      <c r="F27" s="28">
        <v>0.144477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1.013712</v>
      </c>
      <c r="F28" s="28">
        <v>1.013712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2.366712</v>
      </c>
      <c r="F29" s="28">
        <v>2.366712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0.601653</v>
      </c>
      <c r="F30" s="28">
        <v>0.601653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0.33507</v>
      </c>
      <c r="F31" s="28">
        <v>0.33507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1.003119</v>
      </c>
      <c r="F32" s="28">
        <v>1.003119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0.255852</v>
      </c>
      <c r="F33" s="28">
        <v>0.255852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0.080058</v>
      </c>
      <c r="F34" s="28">
        <v>0.080058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0.082456</v>
      </c>
      <c r="F35" s="28">
        <v>0.082456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0.11012</v>
      </c>
      <c r="F36" s="28">
        <v>0.11012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0.20604</v>
      </c>
      <c r="F37" s="28">
        <v>0.20604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0.29223</v>
      </c>
      <c r="F38" s="28">
        <v>0.29223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0.28968</v>
      </c>
      <c r="F39" s="28">
        <v>0.28968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0.938402</v>
      </c>
      <c r="F40" s="28">
        <v>0.938402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0.259215</v>
      </c>
      <c r="F41" s="28">
        <v>0.259215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0.24702</v>
      </c>
      <c r="F42" s="28">
        <v>0.24702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0.751086</v>
      </c>
      <c r="F43" s="28">
        <v>0.751086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1.10113</v>
      </c>
      <c r="F44" s="28">
        <v>1.10113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0.660042</v>
      </c>
      <c r="F45" s="28">
        <v>0.660042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0.243281</v>
      </c>
      <c r="F46" s="28">
        <v>0.243281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0.102256</v>
      </c>
      <c r="F47" s="28">
        <v>0.102256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0.120726</v>
      </c>
      <c r="F48" s="28">
        <v>0.120726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0.211168</v>
      </c>
      <c r="F49" s="28">
        <v>0.211168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0.233226</v>
      </c>
      <c r="F50" s="28">
        <v>0.233226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0.502054</v>
      </c>
      <c r="F51" s="28">
        <v>0.502054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1.077829</v>
      </c>
      <c r="F52" s="28">
        <v>1.077829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0.158688</v>
      </c>
      <c r="F53" s="28">
        <v>0.158688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1.00657</v>
      </c>
      <c r="F54" s="28">
        <v>1.00657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0.977872</v>
      </c>
      <c r="F55" s="28">
        <v>0.977872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0.41373</v>
      </c>
      <c r="F56" s="28">
        <v>0.41373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0.27975</v>
      </c>
      <c r="F57" s="28">
        <v>0.27975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0.14133</v>
      </c>
      <c r="F58" s="28">
        <v>0.14133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0.091443</v>
      </c>
      <c r="F59" s="28">
        <v>0.091443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0.149004</v>
      </c>
      <c r="F60" s="28">
        <v>0.149004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0.064676</v>
      </c>
      <c r="F61" s="28">
        <v>0.064676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0.097359</v>
      </c>
      <c r="F62" s="28">
        <v>0.097359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0.341145</v>
      </c>
      <c r="F63" s="28">
        <v>0.341145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2.430528</v>
      </c>
      <c r="F64" s="28">
        <v>2.430528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0.509535</v>
      </c>
      <c r="F65" s="28">
        <v>0.509535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0.225792</v>
      </c>
      <c r="F66" s="28">
        <v>0.225792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1.13418</v>
      </c>
      <c r="F67" s="28">
        <v>1.13418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4.203496</v>
      </c>
      <c r="F68" s="28">
        <v>4.203496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4.97928</v>
      </c>
      <c r="F69" s="28">
        <v>4.97928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0.712848</v>
      </c>
      <c r="F70" s="28">
        <v>0.712848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0.11914</v>
      </c>
      <c r="F71" s="28">
        <v>0.11914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0.106947</v>
      </c>
      <c r="F72" s="28">
        <v>0.106947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0.069234</v>
      </c>
      <c r="F73" s="28">
        <v>0.069234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0.065803</v>
      </c>
      <c r="F74" s="28">
        <v>0.065803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0.0901</v>
      </c>
      <c r="F75" s="28">
        <v>0.0901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0.287</v>
      </c>
      <c r="F76" s="28">
        <v>0.287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0.372438</v>
      </c>
      <c r="F77" s="28">
        <v>0.372438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4.86719</v>
      </c>
      <c r="F78" s="28">
        <v>4.86719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9.116925</v>
      </c>
      <c r="F79" s="28">
        <v>9.116925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1.458828</v>
      </c>
      <c r="F80" s="28">
        <v>1.458828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1.517562</v>
      </c>
      <c r="F81" s="28">
        <v>1.517562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0.59236</v>
      </c>
      <c r="F82" s="28">
        <v>0.59236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0.134472</v>
      </c>
      <c r="F83" s="28">
        <v>0.134472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0.119719</v>
      </c>
      <c r="F84" s="28">
        <v>0.119719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0.16737</v>
      </c>
      <c r="F85" s="28">
        <v>0.16737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0.173654</v>
      </c>
      <c r="F86" s="28">
        <v>0.173654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0.27846</v>
      </c>
      <c r="F87" s="28">
        <v>0.27846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1.884876</v>
      </c>
      <c r="F88" s="28">
        <v>1.884876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7.978125</v>
      </c>
      <c r="F89" s="28">
        <v>7.978125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1.117143</v>
      </c>
      <c r="F90" s="28">
        <v>1.117143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0.635222</v>
      </c>
      <c r="F91" s="28">
        <v>0.635222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1.64136</v>
      </c>
      <c r="F92" s="28">
        <v>1.64136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2.029409</v>
      </c>
      <c r="F93" s="28">
        <v>2.029409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0.342151</v>
      </c>
      <c r="F94" s="28">
        <v>0.342151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0.0729</v>
      </c>
      <c r="F95" s="28">
        <v>0.0729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0.09222</v>
      </c>
      <c r="F96" s="28">
        <v>0.09222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0.061022</v>
      </c>
      <c r="F97" s="28">
        <v>0.061022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0.105315</v>
      </c>
      <c r="F98" s="28">
        <v>0.105315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0.081396</v>
      </c>
      <c r="F99" s="28">
        <v>0.081396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0.356224</v>
      </c>
      <c r="F100" s="28">
        <v>0.356224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0.190557</v>
      </c>
      <c r="F101" s="28">
        <v>0.190557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0.131352</v>
      </c>
      <c r="F102" s="28">
        <v>0.131352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0.596</v>
      </c>
      <c r="F103" s="28">
        <v>0.596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0.23922</v>
      </c>
      <c r="F104" s="28">
        <v>0.23922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0.215616</v>
      </c>
      <c r="F105" s="28">
        <v>0.215616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0.13314</v>
      </c>
      <c r="F106" s="28">
        <v>0.13314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0.09879</v>
      </c>
      <c r="F107" s="28">
        <v>0.09879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0.08796</v>
      </c>
      <c r="F108" s="28">
        <v>0.08796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0.885997</v>
      </c>
      <c r="F109" s="28">
        <v>0.885997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0.289661</v>
      </c>
      <c r="F110" s="28">
        <v>0.289661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0.39765</v>
      </c>
      <c r="F111" s="28">
        <v>0.39765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0.455542</v>
      </c>
      <c r="F112" s="28">
        <v>0.455542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0.18375</v>
      </c>
      <c r="F113" s="28">
        <v>0.18375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0.910964</v>
      </c>
      <c r="F114" s="28">
        <v>0.910964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0.556292</v>
      </c>
      <c r="F115" s="28">
        <v>0.556292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0.390899</v>
      </c>
      <c r="F116" s="28">
        <v>0.390899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1.788633</v>
      </c>
      <c r="F117" s="28">
        <v>1.788633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1.195724</v>
      </c>
      <c r="F118" s="28">
        <v>1.195724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0.188944</v>
      </c>
      <c r="F119" s="28">
        <v>0.188944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0.074752</v>
      </c>
      <c r="F120" s="28">
        <v>0.074752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0.047898</v>
      </c>
      <c r="F121" s="28">
        <v>0.047898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0.119712</v>
      </c>
      <c r="F122" s="28">
        <v>0.119712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0.231624</v>
      </c>
      <c r="F123" s="28">
        <v>0.231624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0.685815</v>
      </c>
      <c r="F124" s="28">
        <v>0.685815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1.631825</v>
      </c>
      <c r="F125" s="28">
        <v>1.631825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3.193064</v>
      </c>
      <c r="F126" s="28">
        <v>3.193064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4.5957</v>
      </c>
      <c r="F127" s="28">
        <v>4.5957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1.641039</v>
      </c>
      <c r="F128" s="28">
        <v>1.641039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2.506528</v>
      </c>
      <c r="F129" s="28">
        <v>2.506528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1.563087</v>
      </c>
      <c r="F130" s="28">
        <v>1.563087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0.291564</v>
      </c>
      <c r="F131" s="28">
        <v>0.291564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0.082656</v>
      </c>
      <c r="F132" s="28">
        <v>0.082656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0.075785</v>
      </c>
      <c r="F133" s="28">
        <v>0.075785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0.13072</v>
      </c>
      <c r="F134" s="28">
        <v>0.13072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3.48752</v>
      </c>
      <c r="F135" s="28">
        <v>3.48752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1.232097</v>
      </c>
      <c r="F136" s="28">
        <v>1.232097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1.081356</v>
      </c>
      <c r="F137" s="28">
        <v>1.081356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0.764555</v>
      </c>
      <c r="F138" s="28">
        <v>0.764555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7.333725</v>
      </c>
      <c r="F139" s="28">
        <v>7.333725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2.30321</v>
      </c>
      <c r="F140" s="28">
        <v>2.30321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1.946208</v>
      </c>
      <c r="F141" s="28">
        <v>1.946208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0.6237</v>
      </c>
      <c r="F142" s="28">
        <v>0.6237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1.471755</v>
      </c>
      <c r="F143" s="28">
        <v>1.471755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0.294039</v>
      </c>
      <c r="F144" s="28">
        <v>0.294039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0.102833</v>
      </c>
      <c r="F145" s="28">
        <v>0.102833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0.401286</v>
      </c>
      <c r="F146" s="28">
        <v>0.401286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0.880572</v>
      </c>
      <c r="F147" s="28">
        <v>0.880572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2.19282</v>
      </c>
      <c r="F148" s="28">
        <v>2.19282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0.251781</v>
      </c>
      <c r="F149" s="28">
        <v>0.251781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1.06471</v>
      </c>
      <c r="F150" s="28">
        <v>1.06471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0.520431</v>
      </c>
      <c r="F151" s="28">
        <v>0.520431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1.214751</v>
      </c>
      <c r="F152" s="28">
        <v>1.214751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0.27272</v>
      </c>
      <c r="F153" s="28">
        <v>0.27272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1.227564</v>
      </c>
      <c r="F154" s="28">
        <v>1.227564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0.211728</v>
      </c>
      <c r="F155" s="28">
        <v>0.211728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0.093262</v>
      </c>
      <c r="F156" s="28">
        <v>0.093262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0.085608</v>
      </c>
      <c r="F157" s="28">
        <v>0.085608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0.792</v>
      </c>
      <c r="F158" s="28">
        <v>0.792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0.180375</v>
      </c>
      <c r="F159" s="28">
        <v>0.180375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0.33201</v>
      </c>
      <c r="F160" s="28">
        <v>0.33201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0.719328</v>
      </c>
      <c r="F161" s="28">
        <v>0.719328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0.980655</v>
      </c>
      <c r="F162" s="28">
        <v>0.980655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1.887523</v>
      </c>
      <c r="F163" s="28">
        <v>1.887523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0.58507</v>
      </c>
      <c r="F164" s="28">
        <v>0.58507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1.303448</v>
      </c>
      <c r="F165" s="28">
        <v>1.303448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0.551518</v>
      </c>
      <c r="F166" s="28">
        <v>0.551518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0.113484</v>
      </c>
      <c r="F167" s="28">
        <v>0.113484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0.086352</v>
      </c>
      <c r="F168" s="28">
        <v>0.086352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0.060475</v>
      </c>
      <c r="F169" s="28">
        <v>0.060475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0.1051</v>
      </c>
      <c r="F170" s="28">
        <v>0.1051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0.579258</v>
      </c>
      <c r="F171" s="28">
        <v>0.579258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0.231539</v>
      </c>
      <c r="F172" s="28">
        <v>0.231539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2.623335</v>
      </c>
      <c r="F173" s="28">
        <v>2.623335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4.5916</v>
      </c>
      <c r="F174" s="28">
        <v>4.5916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1.267434</v>
      </c>
      <c r="F175" s="28">
        <v>1.267434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1.228085</v>
      </c>
      <c r="F176" s="28">
        <v>1.228085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0.58566</v>
      </c>
      <c r="F177" s="28">
        <v>0.58566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0.646161</v>
      </c>
      <c r="F178" s="28">
        <v>0.646161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0.270312</v>
      </c>
      <c r="F179" s="28">
        <v>0.270312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0.206145</v>
      </c>
      <c r="F180" s="28">
        <v>0.206145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0.104706</v>
      </c>
      <c r="F181" s="28">
        <v>0.104706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0.24324</v>
      </c>
      <c r="F182" s="28">
        <v>0.24324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0.654675</v>
      </c>
      <c r="F183" s="28">
        <v>0.654675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5.582136</v>
      </c>
      <c r="F184" s="28">
        <v>5.582136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3.34726</v>
      </c>
      <c r="F185" s="28">
        <v>3.34726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0.37254</v>
      </c>
      <c r="F186" s="28">
        <v>0.37254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6.128412</v>
      </c>
      <c r="F187" s="28">
        <v>6.128412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5.444792</v>
      </c>
      <c r="F188" s="28">
        <v>5.444792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1.97613</v>
      </c>
      <c r="F189" s="28">
        <v>1.97613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0.44259</v>
      </c>
      <c r="F190" s="28">
        <v>0.44259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0.103584</v>
      </c>
      <c r="F191" s="28">
        <v>0.103584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0.093517</v>
      </c>
      <c r="F192" s="28">
        <v>0.093517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0.105462</v>
      </c>
      <c r="F193" s="28">
        <v>0.105462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0.081522</v>
      </c>
      <c r="F194" s="28">
        <v>0.081522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0.198612</v>
      </c>
      <c r="F195" s="28">
        <v>0.198612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0.214432</v>
      </c>
      <c r="F196" s="28">
        <v>0.214432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0.057954</v>
      </c>
      <c r="F197" s="28">
        <v>0.057954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0.962801</v>
      </c>
      <c r="F198" s="28">
        <v>0.962801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0.983076</v>
      </c>
      <c r="F199" s="28">
        <v>0.983076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0.399556</v>
      </c>
      <c r="F200" s="28">
        <v>0.399556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0.584094</v>
      </c>
      <c r="F201" s="28">
        <v>0.584094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1.05435</v>
      </c>
      <c r="F202" s="28">
        <v>1.05435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0.182556</v>
      </c>
      <c r="F203" s="28">
        <v>0.182556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0.093425</v>
      </c>
      <c r="F204" s="28">
        <v>0.093425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0.074153</v>
      </c>
      <c r="F205" s="28">
        <v>0.074153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0.089838</v>
      </c>
      <c r="F206" s="28">
        <v>0.089838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0.10598</v>
      </c>
      <c r="F207" s="28">
        <v>0.10598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0.239723</v>
      </c>
      <c r="F208" s="28">
        <v>0.239723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0.679968</v>
      </c>
      <c r="F209" s="28">
        <v>0.679968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0.694239</v>
      </c>
      <c r="F210" s="28">
        <v>0.694239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3.323982</v>
      </c>
      <c r="F211" s="28">
        <v>3.323982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0.686108</v>
      </c>
      <c r="F212" s="28">
        <v>0.686108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0.39594</v>
      </c>
      <c r="F213" s="28">
        <v>0.39594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0.787776</v>
      </c>
      <c r="F214" s="28">
        <v>0.787776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0.166426</v>
      </c>
      <c r="F215" s="28">
        <v>0.166426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0.144032</v>
      </c>
      <c r="F216" s="28">
        <v>0.144032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0.133641</v>
      </c>
      <c r="F217" s="28">
        <v>0.133641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0.192052</v>
      </c>
      <c r="F218" s="28">
        <v>0.192052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0.184266</v>
      </c>
      <c r="F219" s="28">
        <v>0.184266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4.349345</v>
      </c>
      <c r="F220" s="28">
        <v>4.349345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1.210982</v>
      </c>
      <c r="F221" s="28">
        <v>1.210982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0.19686</v>
      </c>
      <c r="F222" s="28">
        <v>0.19686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3.277157</v>
      </c>
      <c r="F223" s="28">
        <v>3.277157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1.574179</v>
      </c>
      <c r="F224" s="28">
        <v>1.574179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2.424906</v>
      </c>
      <c r="F225" s="28">
        <v>2.424906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0.819468</v>
      </c>
      <c r="F226" s="28">
        <v>0.819468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0.187328</v>
      </c>
      <c r="F227" s="28">
        <v>0.187328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0.1552</v>
      </c>
      <c r="F228" s="28">
        <v>0.1552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1.60468</v>
      </c>
      <c r="F229" s="28">
        <v>1.60468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2.43232</v>
      </c>
      <c r="F230" s="28">
        <v>2.43232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4.593929</v>
      </c>
      <c r="F231" s="28">
        <v>4.593929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12.382539</v>
      </c>
      <c r="F232" s="28">
        <v>12.382539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8.060291</v>
      </c>
      <c r="F233" s="28">
        <v>8.060291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8.253448</v>
      </c>
      <c r="F234" s="28">
        <v>8.253448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7.63747</v>
      </c>
      <c r="F235" s="28">
        <v>7.63747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0.986466</v>
      </c>
      <c r="F236" s="28">
        <v>0.986466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1.56095</v>
      </c>
      <c r="F237" s="28">
        <v>1.56095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0.511044</v>
      </c>
      <c r="F238" s="28">
        <v>0.511044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0.158493</v>
      </c>
      <c r="F239" s="28">
        <v>0.158493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0.081598</v>
      </c>
      <c r="F240" s="28">
        <v>0.081598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0.15288</v>
      </c>
      <c r="F241" s="28">
        <v>0.15288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6.80168</v>
      </c>
      <c r="F242" s="28">
        <v>6.80168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2.796296</v>
      </c>
      <c r="F243" s="28">
        <v>2.796296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8.465376</v>
      </c>
      <c r="F244" s="28">
        <v>8.465376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1.965648</v>
      </c>
      <c r="F245" s="28">
        <v>1.965648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0.66291</v>
      </c>
      <c r="F246" s="28">
        <v>0.66291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0.215584</v>
      </c>
      <c r="F247" s="28">
        <v>0.215584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0.861276</v>
      </c>
      <c r="F248" s="28">
        <v>0.861276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3.300254</v>
      </c>
      <c r="F249" s="28">
        <v>3.300254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0.244264</v>
      </c>
      <c r="F250" s="28">
        <v>0.244264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0.13286</v>
      </c>
      <c r="F251" s="28">
        <v>0.13286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0.104188</v>
      </c>
      <c r="F252" s="28">
        <v>0.104188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0.207582</v>
      </c>
      <c r="F253" s="28">
        <v>0.207582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0.76064</v>
      </c>
      <c r="F254" s="28">
        <v>0.76064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6.304704</v>
      </c>
      <c r="F255" s="28">
        <v>6.304704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8.45944</v>
      </c>
      <c r="F256" s="28">
        <v>8.45944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7.327859</v>
      </c>
      <c r="F257" s="28">
        <v>7.327859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3.838124</v>
      </c>
      <c r="F258" s="28">
        <v>3.838124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10.483368</v>
      </c>
      <c r="F259" s="28">
        <v>10.483368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2.679342</v>
      </c>
      <c r="F260" s="28">
        <v>2.679342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1.25955</v>
      </c>
      <c r="F261" s="28">
        <v>1.25955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0.27492</v>
      </c>
      <c r="F262" s="28">
        <v>0.27492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0.085616</v>
      </c>
      <c r="F263" s="28">
        <v>0.085616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0.108212</v>
      </c>
      <c r="F264" s="28">
        <v>0.108212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0.10622</v>
      </c>
      <c r="F265" s="28">
        <v>0.10622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0.097504</v>
      </c>
      <c r="F266" s="28">
        <v>0.097504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0.199474</v>
      </c>
      <c r="F267" s="28">
        <v>0.199474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0.208656</v>
      </c>
      <c r="F268" s="28">
        <v>0.208656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3.298578</v>
      </c>
      <c r="F269" s="28">
        <v>3.298578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3.13328</v>
      </c>
      <c r="F270" s="28">
        <v>3.13328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4.908786</v>
      </c>
      <c r="F271" s="28">
        <v>4.908786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1.660169</v>
      </c>
      <c r="F272" s="28">
        <v>1.660169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0.308688</v>
      </c>
      <c r="F273" s="28">
        <v>0.308688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1.698385</v>
      </c>
      <c r="F274" s="28">
        <v>1.698385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0.221199</v>
      </c>
      <c r="F275" s="28">
        <v>0.221199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0.083099</v>
      </c>
      <c r="F276" s="28">
        <v>0.083099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0.184506</v>
      </c>
      <c r="F277" s="28">
        <v>0.184506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0.119108</v>
      </c>
      <c r="F278" s="28">
        <v>0.119108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2.747646</v>
      </c>
      <c r="F279" s="28">
        <v>2.747646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2.379484</v>
      </c>
      <c r="F280" s="28">
        <v>2.379484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0.261288</v>
      </c>
      <c r="F281" s="28">
        <v>0.261288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5.803632</v>
      </c>
      <c r="F282" s="28">
        <v>5.803632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5.065796</v>
      </c>
      <c r="F283" s="28">
        <v>5.065796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2.632334</v>
      </c>
      <c r="F284" s="28">
        <v>2.632334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0.648396</v>
      </c>
      <c r="F285" s="28">
        <v>0.648396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0.185766</v>
      </c>
      <c r="F286" s="28">
        <v>0.185766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0.09974</v>
      </c>
      <c r="F287" s="28">
        <v>0.09974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0.075636</v>
      </c>
      <c r="F288" s="28">
        <v>0.075636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0.08668</v>
      </c>
      <c r="F289" s="28">
        <v>0.08668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0.117882</v>
      </c>
      <c r="F290" s="28">
        <v>0.117882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0.070812</v>
      </c>
      <c r="F291" s="28">
        <v>0.070812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0.123872</v>
      </c>
      <c r="F292" s="28">
        <v>0.123872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0.20832</v>
      </c>
      <c r="F293" s="28">
        <v>0.20832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0.143491</v>
      </c>
      <c r="F294" s="28">
        <v>0.143491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1.061996</v>
      </c>
      <c r="F295" s="28">
        <v>1.061996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0.169864</v>
      </c>
      <c r="F296" s="28">
        <v>0.169864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0.093632</v>
      </c>
      <c r="F297" s="28">
        <v>0.093632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0.03124</v>
      </c>
      <c r="F298" s="28">
        <v>0.03124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0.010368</v>
      </c>
      <c r="F299" s="28">
        <v>0.010368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0.018018</v>
      </c>
      <c r="F300" s="28">
        <v>0.018018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0.60907</v>
      </c>
      <c r="F301" s="28">
        <v>0.60907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0.482502</v>
      </c>
      <c r="F302" s="28">
        <v>0.482502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2.6012</v>
      </c>
      <c r="F303" s="28">
        <v>2.6012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5.769894</v>
      </c>
      <c r="F304" s="28">
        <v>5.769894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6.82909</v>
      </c>
      <c r="F305" s="28">
        <v>6.82909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13.008978</v>
      </c>
      <c r="F306" s="28">
        <v>13.008978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1.024012</v>
      </c>
      <c r="F307" s="28">
        <v>1.024012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4.363518</v>
      </c>
      <c r="F308" s="28">
        <v>4.363518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1.111782</v>
      </c>
      <c r="F309" s="28">
        <v>1.111782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0.829426</v>
      </c>
      <c r="F310" s="28">
        <v>0.829426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0.159224</v>
      </c>
      <c r="F311" s="28">
        <v>0.159224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0.090636</v>
      </c>
      <c r="F312" s="28">
        <v>0.090636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0.083743</v>
      </c>
      <c r="F313" s="28">
        <v>0.083743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3.055563</v>
      </c>
      <c r="F314" s="28">
        <v>3.055563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2.68047</v>
      </c>
      <c r="F315" s="28">
        <v>2.68047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0.436192</v>
      </c>
      <c r="F316" s="28">
        <v>0.436192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1.666432</v>
      </c>
      <c r="F317" s="28">
        <v>1.666432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1.459552</v>
      </c>
      <c r="F318" s="28">
        <v>1.459552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1.680128</v>
      </c>
      <c r="F319" s="28">
        <v>1.680128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1.206402</v>
      </c>
      <c r="F320" s="28">
        <v>1.206402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1.761132</v>
      </c>
      <c r="F321" s="28">
        <v>1.761132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0.399984</v>
      </c>
      <c r="F322" s="28">
        <v>0.399984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0.094643</v>
      </c>
      <c r="F323" s="28">
        <v>0.094643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0.081577</v>
      </c>
      <c r="F324" s="28">
        <v>0.081577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0.074472</v>
      </c>
      <c r="F325" s="28">
        <v>0.074472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0.163842</v>
      </c>
      <c r="F326" s="28">
        <v>0.163842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6.083154</v>
      </c>
      <c r="F327" s="28">
        <v>6.083154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1.197939</v>
      </c>
      <c r="F328" s="28">
        <v>1.197939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0.274864</v>
      </c>
      <c r="F329" s="28">
        <v>0.274864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4.510137</v>
      </c>
      <c r="F330" s="28">
        <v>4.510137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1.83118</v>
      </c>
      <c r="F331" s="28">
        <v>1.83118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2.489445</v>
      </c>
      <c r="F332" s="28">
        <v>2.489445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2.006361</v>
      </c>
      <c r="F333" s="28">
        <v>2.006361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0.195168</v>
      </c>
      <c r="F334" s="28">
        <v>0.195168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0.07139</v>
      </c>
      <c r="F335" s="28">
        <v>0.07139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0.083328</v>
      </c>
      <c r="F336" s="28">
        <v>0.083328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0.077766</v>
      </c>
      <c r="F337" s="28">
        <v>0.077766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0.084032</v>
      </c>
      <c r="F338" s="28">
        <v>0.084032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0.130386</v>
      </c>
      <c r="F339" s="28">
        <v>0.130386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0.243825</v>
      </c>
      <c r="F340" s="28">
        <v>0.243825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0.046598</v>
      </c>
      <c r="F341" s="28">
        <v>0.046598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0.098688</v>
      </c>
      <c r="F342" s="28">
        <v>0.098688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3.873416</v>
      </c>
      <c r="F343" s="28">
        <v>3.873416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2.246695</v>
      </c>
      <c r="F344" s="28">
        <v>2.246695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2.87793</v>
      </c>
      <c r="F345" s="28">
        <v>2.87793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0.44568</v>
      </c>
      <c r="F346" s="28">
        <v>0.44568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0.155534</v>
      </c>
      <c r="F347" s="28">
        <v>0.155534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0.083353</v>
      </c>
      <c r="F348" s="28">
        <v>0.083353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0.442714</v>
      </c>
      <c r="F349" s="28">
        <v>0.442714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0.13536</v>
      </c>
      <c r="F350" s="28">
        <v>0.13536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0.223514</v>
      </c>
      <c r="F351" s="28">
        <v>0.223514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0.43248</v>
      </c>
      <c r="F352" s="28">
        <v>0.43248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8.83025</v>
      </c>
      <c r="F353" s="28">
        <v>8.83025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1.816875</v>
      </c>
      <c r="F354" s="28">
        <v>1.816875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0.156975</v>
      </c>
      <c r="F355" s="28">
        <v>0.156975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0.02184</v>
      </c>
      <c r="F356" s="28">
        <v>0.02184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0.095965</v>
      </c>
      <c r="F357" s="28">
        <v>0.095965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0.361713</v>
      </c>
      <c r="F358" s="28">
        <v>0.361713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0.087252</v>
      </c>
      <c r="F359" s="28">
        <v>0.087252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0.11424</v>
      </c>
      <c r="F360" s="28">
        <v>0.11424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0.059892</v>
      </c>
      <c r="F361" s="28">
        <v>0.059892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0.057247</v>
      </c>
      <c r="F362" s="28">
        <v>0.057247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0.410784</v>
      </c>
      <c r="F363" s="28">
        <v>0.410784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0.084201</v>
      </c>
      <c r="F364" s="28">
        <v>0.084201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0.8085</v>
      </c>
      <c r="F365" s="28">
        <v>0.8085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0.349376</v>
      </c>
      <c r="F366" s="28">
        <v>0.349376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0.7865</v>
      </c>
      <c r="F367" s="28">
        <v>0.7865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3.260628</v>
      </c>
      <c r="F368" s="28">
        <v>3.260628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8.520771</v>
      </c>
      <c r="F369" s="28">
        <v>8.520771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2.581245</v>
      </c>
      <c r="F370" s="28">
        <v>2.581245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0.627795</v>
      </c>
      <c r="F371" s="28">
        <v>0.627795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0.176823</v>
      </c>
      <c r="F372" s="28">
        <v>0.176823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0.049362</v>
      </c>
      <c r="F373" s="28">
        <v>0.049362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0.071041</v>
      </c>
      <c r="F374" s="28">
        <v>0.071041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0.573524</v>
      </c>
      <c r="F375" s="28">
        <v>0.573524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0.4371</v>
      </c>
      <c r="F376" s="28">
        <v>0.4371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1.487755</v>
      </c>
      <c r="F377" s="28">
        <v>1.487755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5.154109</v>
      </c>
      <c r="F378" s="28">
        <v>5.154109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4.167475</v>
      </c>
      <c r="F379" s="28">
        <v>4.167475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1.331664</v>
      </c>
      <c r="F380" s="28">
        <v>1.331664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1.694824</v>
      </c>
      <c r="F381" s="28">
        <v>1.694824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0.826671</v>
      </c>
      <c r="F382" s="28">
        <v>0.826671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0.204402</v>
      </c>
      <c r="F383" s="28">
        <v>0.204402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0.147784</v>
      </c>
      <c r="F384" s="28">
        <v>0.147784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0.156807</v>
      </c>
      <c r="F385" s="28">
        <v>0.156807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0.44787</v>
      </c>
      <c r="F386" s="28">
        <v>0.44787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0.698227</v>
      </c>
      <c r="F387" s="28">
        <v>0.698227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2.139126</v>
      </c>
      <c r="F388" s="28">
        <v>2.139126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2.921657</v>
      </c>
      <c r="F389" s="28">
        <v>2.921657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1.16965</v>
      </c>
      <c r="F390" s="28">
        <v>1.16965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0.365005</v>
      </c>
      <c r="F391" s="28">
        <v>0.365005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0.203308</v>
      </c>
      <c r="F392" s="28">
        <v>0.203308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4.47678</v>
      </c>
      <c r="F393" s="28">
        <v>4.47678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1.333836</v>
      </c>
      <c r="F394" s="28">
        <v>1.333836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0.400775</v>
      </c>
      <c r="F395" s="28">
        <v>0.400775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0.191592</v>
      </c>
      <c r="F396" s="28">
        <v>0.191592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0.079434</v>
      </c>
      <c r="F397" s="28">
        <v>0.079434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0.092092</v>
      </c>
      <c r="F398" s="28">
        <v>0.092092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0.06432</v>
      </c>
      <c r="F399" s="28">
        <v>0.06432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0.553288</v>
      </c>
      <c r="F400" s="28">
        <v>0.553288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1.045707</v>
      </c>
      <c r="F401" s="28">
        <v>1.045707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1.148406</v>
      </c>
      <c r="F402" s="28">
        <v>1.148406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4.09754</v>
      </c>
      <c r="F403" s="28">
        <v>4.09754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2.715102</v>
      </c>
      <c r="F404" s="28">
        <v>2.715102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1.608044</v>
      </c>
      <c r="F405" s="28">
        <v>1.608044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4.099098</v>
      </c>
      <c r="F406" s="28">
        <v>4.099098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0.249067</v>
      </c>
      <c r="F407" s="28">
        <v>0.249067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0.138736</v>
      </c>
      <c r="F408" s="28">
        <v>0.138736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0.076414</v>
      </c>
      <c r="F409" s="28">
        <v>0.076414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0.10066</v>
      </c>
      <c r="F410" s="28">
        <v>0.10066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0.934704</v>
      </c>
      <c r="F411" s="28">
        <v>0.934704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0.127479</v>
      </c>
      <c r="F412" s="28">
        <v>0.127479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1.05741</v>
      </c>
      <c r="F413" s="28">
        <v>1.05741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0.628925</v>
      </c>
      <c r="F414" s="28">
        <v>0.628925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1.002792</v>
      </c>
      <c r="F415" s="28">
        <v>1.002792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2.580347</v>
      </c>
      <c r="F416" s="28">
        <v>2.580347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2.38485</v>
      </c>
      <c r="F417" s="28">
        <v>2.38485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0.33383</v>
      </c>
      <c r="F418" s="28">
        <v>0.33383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0.070497</v>
      </c>
      <c r="F419" s="28">
        <v>0.070497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0.131006</v>
      </c>
      <c r="F420" s="28">
        <v>0.131006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0.161551</v>
      </c>
      <c r="F421" s="28">
        <v>0.161551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0.055272</v>
      </c>
      <c r="F422" s="28">
        <v>0.055272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0.514612</v>
      </c>
      <c r="F423" s="28">
        <v>0.514612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0.252938</v>
      </c>
      <c r="F424" s="28">
        <v>0.252938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0.133866</v>
      </c>
      <c r="F425" s="28">
        <v>0.133866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0.492492</v>
      </c>
      <c r="F426" s="28">
        <v>0.492492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0.044064</v>
      </c>
      <c r="F427" s="28">
        <v>0.044064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1.804044</v>
      </c>
      <c r="F428" s="28">
        <v>1.804044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0.127552</v>
      </c>
      <c r="F429" s="28">
        <v>0.127552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0.420808</v>
      </c>
      <c r="F430" s="28">
        <v>0.420808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0.139788</v>
      </c>
      <c r="F431" s="28">
        <v>0.139788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0.179874</v>
      </c>
      <c r="F432" s="28">
        <v>0.179874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0.293634</v>
      </c>
      <c r="F433" s="28">
        <v>0.293634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0.342225</v>
      </c>
      <c r="F434" s="28">
        <v>0.342225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0.483736</v>
      </c>
      <c r="F435" s="28">
        <v>0.483736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2.64648</v>
      </c>
      <c r="F436" s="28">
        <v>2.64648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3.400254</v>
      </c>
      <c r="F437" s="28">
        <v>3.400254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3.666238</v>
      </c>
      <c r="F438" s="28">
        <v>3.666238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1.45176</v>
      </c>
      <c r="F439" s="28">
        <v>1.45176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0.42596</v>
      </c>
      <c r="F440" s="28">
        <v>0.42596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3.82185</v>
      </c>
      <c r="F441" s="28">
        <v>3.82185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1.390365</v>
      </c>
      <c r="F442" s="28">
        <v>1.390365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0.451668</v>
      </c>
      <c r="F443" s="28">
        <v>0.451668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0.099057</v>
      </c>
      <c r="F444" s="28">
        <v>0.099057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0.04085</v>
      </c>
      <c r="F445" s="28">
        <v>0.04085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0.534885</v>
      </c>
      <c r="F446" s="28">
        <v>0.534885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0.079083</v>
      </c>
      <c r="F447" s="28">
        <v>0.079083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2.578624</v>
      </c>
      <c r="F448" s="28">
        <v>2.578624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6.18669</v>
      </c>
      <c r="F449" s="28">
        <v>6.18669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5.569544</v>
      </c>
      <c r="F450" s="28">
        <v>5.569544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2.263276</v>
      </c>
      <c r="F451" s="28">
        <v>2.263276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5.61336</v>
      </c>
      <c r="F452" s="28">
        <v>5.61336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1.657206</v>
      </c>
      <c r="F453" s="28">
        <v>1.657206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0.732732</v>
      </c>
      <c r="F454" s="28">
        <v>0.732732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0.155463</v>
      </c>
      <c r="F455" s="28">
        <v>0.155463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0.06579</v>
      </c>
      <c r="F456" s="28">
        <v>0.06579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0.017578</v>
      </c>
      <c r="F457" s="28">
        <v>0.017578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0.059052</v>
      </c>
      <c r="F458" s="28">
        <v>0.059052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0.015</v>
      </c>
      <c r="F459" s="28">
        <v>0.015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2.338976</v>
      </c>
      <c r="F460" s="28">
        <v>2.338976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5.31391</v>
      </c>
      <c r="F461" s="28">
        <v>5.31391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7.386328</v>
      </c>
      <c r="F462" s="28">
        <v>7.386328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8.017152</v>
      </c>
      <c r="F463" s="28">
        <v>8.017152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1.546692</v>
      </c>
      <c r="F464" s="28">
        <v>1.546692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0.975766</v>
      </c>
      <c r="F465" s="28">
        <v>0.975766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0.20976</v>
      </c>
      <c r="F466" s="28">
        <v>0.20976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0.156681</v>
      </c>
      <c r="F467" s="28">
        <v>0.156681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0.085272</v>
      </c>
      <c r="F468" s="28">
        <v>0.085272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0.093176</v>
      </c>
      <c r="F469" s="28">
        <v>0.093176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1.551228</v>
      </c>
      <c r="F470" s="28">
        <v>1.551228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0.798768</v>
      </c>
      <c r="F471" s="28">
        <v>0.798768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1.339394</v>
      </c>
      <c r="F472" s="28">
        <v>1.339394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1.598841</v>
      </c>
      <c r="F473" s="28">
        <v>1.598841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0.567138</v>
      </c>
      <c r="F474" s="28">
        <v>0.567138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5.198004</v>
      </c>
      <c r="F475" s="28">
        <v>5.198004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2.636874</v>
      </c>
      <c r="F476" s="28">
        <v>2.636874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6.215898</v>
      </c>
      <c r="F477" s="28">
        <v>6.215898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1.956416</v>
      </c>
      <c r="F478" s="28">
        <v>1.956416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0.337284</v>
      </c>
      <c r="F479" s="28">
        <v>0.337284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0.165915</v>
      </c>
      <c r="F480" s="28">
        <v>0.165915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0.117068</v>
      </c>
      <c r="F481" s="28">
        <v>0.117068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0.173627</v>
      </c>
      <c r="F482" s="28">
        <v>0.173627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0.500986</v>
      </c>
      <c r="F483" s="28">
        <v>0.500986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0.6812</v>
      </c>
      <c r="F484" s="28">
        <v>0.6812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0.528935</v>
      </c>
      <c r="F485" s="28">
        <v>0.528935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0.397879</v>
      </c>
      <c r="F486" s="28">
        <v>0.397879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0.359197</v>
      </c>
      <c r="F487" s="28">
        <v>0.359197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1.42744</v>
      </c>
      <c r="F488" s="28">
        <v>1.42744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0.285804</v>
      </c>
      <c r="F489" s="28">
        <v>0.285804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0.081978</v>
      </c>
      <c r="F490" s="28">
        <v>0.081978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0.041352</v>
      </c>
      <c r="F491" s="28">
        <v>0.041352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0.045309</v>
      </c>
      <c r="F492" s="28">
        <v>0.045309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0.093594</v>
      </c>
      <c r="F493" s="28">
        <v>0.093594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0.032136</v>
      </c>
      <c r="F494" s="28">
        <v>0.032136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0.034848</v>
      </c>
      <c r="F495" s="28">
        <v>0.034848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2.99512</v>
      </c>
      <c r="F496" s="28">
        <v>2.99512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0.512424</v>
      </c>
      <c r="F497" s="28">
        <v>0.512424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0.534688</v>
      </c>
      <c r="F498" s="28">
        <v>0.534688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0.18321</v>
      </c>
      <c r="F499" s="28">
        <v>0.18321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0.120988</v>
      </c>
      <c r="F500" s="28">
        <v>0.120988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0.794958</v>
      </c>
      <c r="F501" s="28">
        <v>0.794958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0.218025</v>
      </c>
      <c r="F502" s="28">
        <v>0.218025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0.047906</v>
      </c>
      <c r="F503" s="28">
        <v>0.047906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0.003293</v>
      </c>
      <c r="F504" s="28">
        <v>0.003293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0.256116</v>
      </c>
      <c r="F505" s="28">
        <v>0.256116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0.23638</v>
      </c>
      <c r="F506" s="28">
        <v>0.23638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1.135212</v>
      </c>
      <c r="F507" s="28">
        <v>1.135212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1.458261</v>
      </c>
      <c r="F508" s="28">
        <v>1.458261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0.183578</v>
      </c>
      <c r="F509" s="28">
        <v>0.183578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1.061775</v>
      </c>
      <c r="F510" s="28">
        <v>1.061775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0.809343</v>
      </c>
      <c r="F511" s="28">
        <v>0.809343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4.97434</v>
      </c>
      <c r="F512" s="28">
        <v>4.97434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0.985044</v>
      </c>
      <c r="F513" s="28">
        <v>0.985044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0.33648</v>
      </c>
      <c r="F514" s="28">
        <v>0.33648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0.298718</v>
      </c>
      <c r="F515" s="28">
        <v>0.298718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1.477465</v>
      </c>
      <c r="F516" s="28">
        <v>1.477465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0.17535</v>
      </c>
      <c r="F517" s="28">
        <v>0.17535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0.03354</v>
      </c>
      <c r="F518" s="28">
        <v>0.03354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0.436658</v>
      </c>
      <c r="F519" s="28">
        <v>0.436658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1.839504</v>
      </c>
      <c r="F520" s="28">
        <v>1.839504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0.638118</v>
      </c>
      <c r="F521" s="28">
        <v>0.638118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2.172156</v>
      </c>
      <c r="F522" s="28">
        <v>2.172156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2.127414</v>
      </c>
      <c r="F523" s="28">
        <v>2.127414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0.95675</v>
      </c>
      <c r="F524" s="28">
        <v>0.95675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3.685297</v>
      </c>
      <c r="F525" s="28">
        <v>3.685297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1.42692</v>
      </c>
      <c r="F526" s="28">
        <v>1.42692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0.226728</v>
      </c>
      <c r="F527" s="28">
        <v>0.226728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0.051663</v>
      </c>
      <c r="F528" s="28">
        <v>0.051663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0.037188</v>
      </c>
      <c r="F529" s="28">
        <v>0.037188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0.171494</v>
      </c>
      <c r="F530" s="28">
        <v>0.171494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3.178881</v>
      </c>
      <c r="F531" s="28">
        <v>3.178881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0.991364</v>
      </c>
      <c r="F532" s="28">
        <v>0.991364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0.87464</v>
      </c>
      <c r="F533" s="28">
        <v>0.87464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2.613388</v>
      </c>
      <c r="F534" s="28">
        <v>2.613388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1.372545</v>
      </c>
      <c r="F535" s="28">
        <v>1.372545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2.156025</v>
      </c>
      <c r="F536" s="28">
        <v>2.156025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2.718164</v>
      </c>
      <c r="F537" s="28">
        <v>2.718164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0.479864</v>
      </c>
      <c r="F538" s="28">
        <v>0.479864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0.231424</v>
      </c>
      <c r="F539" s="28">
        <v>0.231424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0.039663</v>
      </c>
      <c r="F540" s="28">
        <v>0.039663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0.016425</v>
      </c>
      <c r="F541" s="28">
        <v>0.016425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0.0324</v>
      </c>
      <c r="F542" s="28">
        <v>0.0324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0.228798</v>
      </c>
      <c r="F543" s="28">
        <v>0.228798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0.479136</v>
      </c>
      <c r="F544" s="28">
        <v>0.479136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0.658035</v>
      </c>
      <c r="F545" s="28">
        <v>0.658035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3.61374</v>
      </c>
      <c r="F546" s="28">
        <v>3.61374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1.583145</v>
      </c>
      <c r="F547" s="28">
        <v>1.583145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2.339352</v>
      </c>
      <c r="F548" s="28">
        <v>2.339352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0.647712</v>
      </c>
      <c r="F549" s="28">
        <v>0.647712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0.0935</v>
      </c>
      <c r="F550" s="28">
        <v>0.0935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0.018858</v>
      </c>
      <c r="F551" s="28">
        <v>0.018858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0.028692</v>
      </c>
      <c r="F552" s="28">
        <v>0.028692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0.280296</v>
      </c>
      <c r="F553" s="28">
        <v>0.280296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0.1994</v>
      </c>
      <c r="F554" s="28">
        <v>0.1994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0.101766</v>
      </c>
      <c r="F555" s="28">
        <v>0.101766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0.42377</v>
      </c>
      <c r="F556" s="28">
        <v>0.42377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1.397115</v>
      </c>
      <c r="F557" s="28">
        <v>1.397115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1.248566</v>
      </c>
      <c r="F558" s="28">
        <v>1.248566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1.287771</v>
      </c>
      <c r="F559" s="28">
        <v>1.287771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1.27687</v>
      </c>
      <c r="F560" s="28">
        <v>1.27687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0.311883</v>
      </c>
      <c r="F561" s="28">
        <v>0.311883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0.135434</v>
      </c>
      <c r="F562" s="28">
        <v>0.135434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0.131399</v>
      </c>
      <c r="F563" s="28">
        <v>0.131399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0.02816</v>
      </c>
      <c r="F564" s="28">
        <v>0.02816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0.092412</v>
      </c>
      <c r="F565" s="28">
        <v>0.092412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0.717912</v>
      </c>
      <c r="F566" s="28">
        <v>0.717912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0.530254</v>
      </c>
      <c r="F567" s="28">
        <v>0.530254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0.9493</v>
      </c>
      <c r="F568" s="28">
        <v>0.9493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5.7024</v>
      </c>
      <c r="F569" s="28">
        <v>5.7024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1.891152</v>
      </c>
      <c r="F570" s="28">
        <v>1.891152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1.17288</v>
      </c>
      <c r="F571" s="28">
        <v>1.17288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13.490903</v>
      </c>
      <c r="F572" s="28">
        <v>13.490903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4.637252</v>
      </c>
      <c r="F573" s="28">
        <v>4.637252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3.150126</v>
      </c>
      <c r="F574" s="28">
        <v>3.150126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0.529856</v>
      </c>
      <c r="F575" s="28">
        <v>0.529856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0.148276</v>
      </c>
      <c r="F576" s="28">
        <v>0.148276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0.09027</v>
      </c>
      <c r="F577" s="28">
        <v>0.09027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0.095696</v>
      </c>
      <c r="F578" s="28">
        <v>0.095696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0.070938</v>
      </c>
      <c r="F579" s="28">
        <v>0.070938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0.059104</v>
      </c>
      <c r="F580" s="28">
        <v>0.059104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0.034272</v>
      </c>
      <c r="F581" s="28">
        <v>0.034272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0.101137</v>
      </c>
      <c r="F582" s="28">
        <v>0.101137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0.021966</v>
      </c>
      <c r="F583" s="28">
        <v>0.021966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0.665</v>
      </c>
      <c r="F584" s="28">
        <v>0.665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0.739508</v>
      </c>
      <c r="F585" s="28">
        <v>0.739508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0.013728</v>
      </c>
      <c r="F586" s="28">
        <v>0.013728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0.08119</v>
      </c>
      <c r="F587" s="28">
        <v>0.08119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0.046702</v>
      </c>
      <c r="F588" s="28">
        <v>0.046702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0.08085</v>
      </c>
      <c r="F589" s="28">
        <v>0.08085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0.052255</v>
      </c>
      <c r="F590" s="28">
        <v>0.052255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0.32646</v>
      </c>
      <c r="F591" s="28">
        <v>0.32646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2.692492</v>
      </c>
      <c r="F592" s="28">
        <v>2.692492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1.04951</v>
      </c>
      <c r="F593" s="28">
        <v>1.04951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0.262008</v>
      </c>
      <c r="F594" s="28">
        <v>0.262008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0.063687</v>
      </c>
      <c r="F595" s="28">
        <v>0.063687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0.742755</v>
      </c>
      <c r="F596" s="28">
        <v>0.742755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0.630441</v>
      </c>
      <c r="F597" s="28">
        <v>0.630441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0.30015</v>
      </c>
      <c r="F598" s="28">
        <v>0.30015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0.076647</v>
      </c>
      <c r="F599" s="28">
        <v>0.076647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0.048216</v>
      </c>
      <c r="F600" s="28">
        <v>0.048216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0.027531</v>
      </c>
      <c r="F601" s="28">
        <v>0.027531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0.135486</v>
      </c>
      <c r="F602" s="28">
        <v>0.135486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0.13345</v>
      </c>
      <c r="F603" s="28">
        <v>0.13345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0.105624</v>
      </c>
      <c r="F604" s="28">
        <v>0.105624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0.24264</v>
      </c>
      <c r="F605" s="28">
        <v>0.24264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1.45545</v>
      </c>
      <c r="F606" s="28">
        <v>1.45545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3.170011</v>
      </c>
      <c r="F607" s="28">
        <v>3.170011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2.5936</v>
      </c>
      <c r="F608" s="28">
        <v>2.5936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0.74522</v>
      </c>
      <c r="F609" s="28">
        <v>0.74522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0.114992</v>
      </c>
      <c r="F610" s="28">
        <v>0.114992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0.062849</v>
      </c>
      <c r="F611" s="28">
        <v>0.062849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0.074524</v>
      </c>
      <c r="F612" s="28">
        <v>0.074524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0.148701</v>
      </c>
      <c r="F613" s="28">
        <v>0.148701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0.15312</v>
      </c>
      <c r="F614" s="28">
        <v>0.15312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0.2254</v>
      </c>
      <c r="F615" s="28">
        <v>0.2254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0.028911</v>
      </c>
      <c r="F616" s="28">
        <v>0.028911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0.03487</v>
      </c>
      <c r="F617" s="28">
        <v>0.03487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0.179168</v>
      </c>
      <c r="F618" s="28">
        <v>0.179168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1.77455</v>
      </c>
      <c r="F619" s="28">
        <v>1.77455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0.736819</v>
      </c>
      <c r="F620" s="28">
        <v>0.736819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1.1809</v>
      </c>
      <c r="F621" s="28">
        <v>1.1809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7.362972</v>
      </c>
      <c r="F622" s="28">
        <v>7.362972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0.4978</v>
      </c>
      <c r="F623" s="28">
        <v>0.4978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0.261957</v>
      </c>
      <c r="F624" s="28">
        <v>0.261957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0.124</v>
      </c>
      <c r="F625" s="28">
        <v>0.124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2.293542</v>
      </c>
      <c r="F626" s="28">
        <v>2.293542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0.241018</v>
      </c>
      <c r="F627" s="28">
        <v>0.241018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1.388868</v>
      </c>
      <c r="F628" s="28">
        <v>1.388868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0.206894</v>
      </c>
      <c r="F629" s="28">
        <v>0.206894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1.173888</v>
      </c>
      <c r="F630" s="28">
        <v>1.173888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1.225314</v>
      </c>
      <c r="F631" s="28">
        <v>1.225314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2.666022</v>
      </c>
      <c r="F632" s="28">
        <v>2.666022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4.364604</v>
      </c>
      <c r="F633" s="28">
        <v>4.364604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2.237176</v>
      </c>
      <c r="F634" s="28">
        <v>2.237176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0.243941</v>
      </c>
      <c r="F635" s="28">
        <v>0.243941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0.089953</v>
      </c>
      <c r="F636" s="28">
        <v>0.089953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0.177004</v>
      </c>
      <c r="F637" s="28">
        <v>0.177004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1.744556</v>
      </c>
      <c r="F638" s="28">
        <v>1.744556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0.59106</v>
      </c>
      <c r="F639" s="28">
        <v>0.59106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1.1617</v>
      </c>
      <c r="F640" s="28">
        <v>1.1617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2.744061</v>
      </c>
      <c r="F641" s="28">
        <v>2.744061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4.401664</v>
      </c>
      <c r="F642" s="28">
        <v>4.401664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0.527398</v>
      </c>
      <c r="F643" s="28">
        <v>0.527398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0.408425</v>
      </c>
      <c r="F644" s="28">
        <v>0.408425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2.63004</v>
      </c>
      <c r="F645" s="28">
        <v>2.63004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0.591223</v>
      </c>
      <c r="F646" s="28">
        <v>0.591223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0.161262</v>
      </c>
      <c r="F647" s="28">
        <v>0.161262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0.152724</v>
      </c>
      <c r="F648" s="28">
        <v>0.152724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0.13008</v>
      </c>
      <c r="F649" s="28">
        <v>0.13008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0.346128</v>
      </c>
      <c r="F650" s="28">
        <v>0.346128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0.796452</v>
      </c>
      <c r="F651" s="28">
        <v>0.796452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2.093958</v>
      </c>
      <c r="F652" s="28">
        <v>2.093958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1.217367</v>
      </c>
      <c r="F653" s="28">
        <v>1.217367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3.453484</v>
      </c>
      <c r="F654" s="28">
        <v>3.453484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0.54384</v>
      </c>
      <c r="F655" s="28">
        <v>0.54384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0.236778</v>
      </c>
      <c r="F656" s="28">
        <v>0.236778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0.778596</v>
      </c>
      <c r="F657" s="28">
        <v>0.778596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0.483841</v>
      </c>
      <c r="F658" s="28">
        <v>0.483841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0.106081</v>
      </c>
      <c r="F659" s="28">
        <v>0.106081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0.11475</v>
      </c>
      <c r="F660" s="28">
        <v>0.11475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0.083974</v>
      </c>
      <c r="F661" s="28">
        <v>0.083974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0.062304</v>
      </c>
      <c r="F662" s="28">
        <v>0.062304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0.43304</v>
      </c>
      <c r="F663" s="28">
        <v>0.43304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7.230825</v>
      </c>
      <c r="F664" s="28">
        <v>7.230825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3.5737</v>
      </c>
      <c r="F665" s="28">
        <v>3.5737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2.174368</v>
      </c>
      <c r="F666" s="28">
        <v>2.174368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2.708985</v>
      </c>
      <c r="F667" s="28">
        <v>2.708985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1.38864</v>
      </c>
      <c r="F668" s="28">
        <v>1.38864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0.826695</v>
      </c>
      <c r="F669" s="28">
        <v>0.826695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0.204654</v>
      </c>
      <c r="F670" s="28">
        <v>0.204654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0.076912</v>
      </c>
      <c r="F671" s="28">
        <v>0.076912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0.077742</v>
      </c>
      <c r="F672" s="28">
        <v>0.077742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0.064736</v>
      </c>
      <c r="F673" s="28">
        <v>0.064736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0.039435</v>
      </c>
      <c r="F674" s="28">
        <v>0.039435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0.51876</v>
      </c>
      <c r="F675" s="28">
        <v>0.51876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3.86983</v>
      </c>
      <c r="F676" s="28">
        <v>3.86983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5.0176</v>
      </c>
      <c r="F677" s="28">
        <v>5.0176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0.866576</v>
      </c>
      <c r="F678" s="28">
        <v>0.866576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0.15333</v>
      </c>
      <c r="F679" s="28">
        <v>0.15333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0.248</v>
      </c>
      <c r="F680" s="28">
        <v>0.248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4.97471</v>
      </c>
      <c r="F681" s="28">
        <v>4.97471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1.170048</v>
      </c>
      <c r="F682" s="28">
        <v>1.170048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0.9135</v>
      </c>
      <c r="F683" s="28">
        <v>0.9135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1.187365</v>
      </c>
      <c r="F684" s="28">
        <v>1.187365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0.16722</v>
      </c>
      <c r="F685" s="28">
        <v>0.16722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0.2647</v>
      </c>
      <c r="F686" s="28">
        <v>0.2647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6.38411</v>
      </c>
      <c r="F687" s="28">
        <v>6.38411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7.82752</v>
      </c>
      <c r="F688" s="28">
        <v>7.82752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2.0398</v>
      </c>
      <c r="F689" s="28">
        <v>2.0398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0.85057</v>
      </c>
      <c r="F690" s="28">
        <v>0.85057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0.633664</v>
      </c>
      <c r="F691" s="28">
        <v>0.633664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3.81967</v>
      </c>
      <c r="F692" s="28">
        <v>3.81967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2.949594</v>
      </c>
      <c r="F693" s="28">
        <v>2.949594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0.457498</v>
      </c>
      <c r="F694" s="28">
        <v>0.457498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0.114393</v>
      </c>
      <c r="F695" s="28">
        <v>0.114393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0.10778</v>
      </c>
      <c r="F696" s="28">
        <v>0.10778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0.324116</v>
      </c>
      <c r="F697" s="28">
        <v>0.324116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0.156324</v>
      </c>
      <c r="F698" s="28">
        <v>0.156324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0.182682</v>
      </c>
      <c r="F699" s="28">
        <v>0.182682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0.211596</v>
      </c>
      <c r="F700" s="28">
        <v>0.211596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0.370044</v>
      </c>
      <c r="F701" s="28">
        <v>0.370044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0.340017</v>
      </c>
      <c r="F702" s="28">
        <v>0.340017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0.195194</v>
      </c>
      <c r="F703" s="28">
        <v>0.195194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0.47276</v>
      </c>
      <c r="F704" s="28">
        <v>0.47276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0.353694</v>
      </c>
      <c r="F705" s="28">
        <v>0.353694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0.080608</v>
      </c>
      <c r="F706" s="28">
        <v>0.080608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0.231264</v>
      </c>
      <c r="F707" s="28">
        <v>0.231264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0.067715</v>
      </c>
      <c r="F708" s="28">
        <v>0.067715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0.142569</v>
      </c>
      <c r="F709" s="28">
        <v>0.142569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0.54128</v>
      </c>
      <c r="F710" s="28">
        <v>0.54128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0.45932</v>
      </c>
      <c r="F711" s="28">
        <v>0.45932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0.676416</v>
      </c>
      <c r="F712" s="28">
        <v>0.676416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0.02142</v>
      </c>
      <c r="F713" s="28">
        <v>0.02142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0.10626</v>
      </c>
      <c r="F714" s="28">
        <v>0.10626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0.151386</v>
      </c>
      <c r="F715" s="28">
        <v>0.151386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2.92313</v>
      </c>
      <c r="F716" s="28">
        <v>2.92313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0.54296</v>
      </c>
      <c r="F717" s="28">
        <v>0.54296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0.121863</v>
      </c>
      <c r="F718" s="28">
        <v>0.121863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0.072371</v>
      </c>
      <c r="F719" s="28">
        <v>0.072371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0.047768</v>
      </c>
      <c r="F720" s="28">
        <v>0.047768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0.041328</v>
      </c>
      <c r="F721" s="28">
        <v>0.041328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0.101745</v>
      </c>
      <c r="F722" s="28">
        <v>0.101745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1.037544</v>
      </c>
      <c r="F723" s="28">
        <v>1.037544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1.762748</v>
      </c>
      <c r="F724" s="28">
        <v>1.762748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9.011736</v>
      </c>
      <c r="F725" s="28">
        <v>9.011736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1.7168</v>
      </c>
      <c r="F726" s="28">
        <v>1.7168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9.194185</v>
      </c>
      <c r="F727" s="28">
        <v>9.194185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1.073732</v>
      </c>
      <c r="F728" s="28">
        <v>1.073732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0.312994</v>
      </c>
      <c r="F729" s="28">
        <v>0.312994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0.103215</v>
      </c>
      <c r="F730" s="28">
        <v>0.103215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0.08586</v>
      </c>
      <c r="F731" s="28">
        <v>0.08586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0.098852</v>
      </c>
      <c r="F732" s="28">
        <v>0.098852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0.059774</v>
      </c>
      <c r="F733" s="28">
        <v>0.059774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0.118456</v>
      </c>
      <c r="F734" s="28">
        <v>0.118456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0.14725</v>
      </c>
      <c r="F735" s="28">
        <v>0.14725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0.02768</v>
      </c>
      <c r="F736" s="28">
        <v>0.02768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0.088383</v>
      </c>
      <c r="F737" s="28">
        <v>0.088383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0.09955</v>
      </c>
      <c r="F738" s="28">
        <v>0.09955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0.030093</v>
      </c>
      <c r="F739" s="28">
        <v>0.030093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0.404025</v>
      </c>
      <c r="F740" s="28">
        <v>0.404025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0.450015</v>
      </c>
      <c r="F741" s="28">
        <v>0.450015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0.1368</v>
      </c>
      <c r="F742" s="28">
        <v>0.1368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0.040166</v>
      </c>
      <c r="F743" s="28">
        <v>0.040166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0.063085</v>
      </c>
      <c r="F744" s="28">
        <v>0.063085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0.06156</v>
      </c>
      <c r="F745" s="28">
        <v>0.06156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0.965712</v>
      </c>
      <c r="F746" s="28">
        <v>0.965712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0.982908</v>
      </c>
      <c r="F747" s="28">
        <v>0.982908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1.363598</v>
      </c>
      <c r="F748" s="28">
        <v>1.363598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4.830525</v>
      </c>
      <c r="F749" s="28">
        <v>4.830525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2.192645</v>
      </c>
      <c r="F750" s="28">
        <v>2.192645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0.724374</v>
      </c>
      <c r="F751" s="28">
        <v>0.724374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2.503522</v>
      </c>
      <c r="F752" s="28">
        <v>2.503522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1.31287</v>
      </c>
      <c r="F753" s="28">
        <v>1.31287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0.157584</v>
      </c>
      <c r="F754" s="28">
        <v>0.157584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0.06124</v>
      </c>
      <c r="F755" s="28">
        <v>0.06124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0.068134</v>
      </c>
      <c r="F756" s="28">
        <v>0.068134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0.06132</v>
      </c>
      <c r="F757" s="28">
        <v>0.06132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1.407508</v>
      </c>
      <c r="F758" s="28">
        <v>1.407508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0.590988</v>
      </c>
      <c r="F759" s="28">
        <v>0.590988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0.27925</v>
      </c>
      <c r="F760" s="28">
        <v>0.27925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1.569902</v>
      </c>
      <c r="F761" s="28">
        <v>1.569902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1.488405</v>
      </c>
      <c r="F762" s="28">
        <v>1.488405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2.426812</v>
      </c>
      <c r="F763" s="28">
        <v>2.426812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1.661286</v>
      </c>
      <c r="F764" s="28">
        <v>1.661286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1.169</v>
      </c>
      <c r="F765" s="28">
        <v>1.169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0.297406</v>
      </c>
      <c r="F766" s="28">
        <v>0.297406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0.079164</v>
      </c>
      <c r="F767" s="28">
        <v>0.079164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0.12901</v>
      </c>
      <c r="F768" s="28">
        <v>0.12901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0.05489</v>
      </c>
      <c r="F769" s="28">
        <v>0.05489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0.20213</v>
      </c>
      <c r="F770" s="28">
        <v>0.20213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0.120435</v>
      </c>
      <c r="F771" s="28">
        <v>0.120435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1.30296</v>
      </c>
      <c r="F772" s="28">
        <v>1.30296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0.277656</v>
      </c>
      <c r="F773" s="28">
        <v>0.277656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0.096932</v>
      </c>
      <c r="F774" s="28">
        <v>0.096932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0.13302</v>
      </c>
      <c r="F775" s="28">
        <v>0.13302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0.615485</v>
      </c>
      <c r="F776" s="28">
        <v>0.615485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0.252648</v>
      </c>
      <c r="F777" s="28">
        <v>0.252648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0.052768</v>
      </c>
      <c r="F778" s="28">
        <v>0.052768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0.038786</v>
      </c>
      <c r="F779" s="28">
        <v>0.038786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0.047916</v>
      </c>
      <c r="F780" s="28">
        <v>0.047916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0.03404</v>
      </c>
      <c r="F781" s="28">
        <v>0.03404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1.48885</v>
      </c>
      <c r="F782" s="28">
        <v>1.48885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1.66952</v>
      </c>
      <c r="F783" s="28">
        <v>1.66952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0.78456</v>
      </c>
      <c r="F784" s="28">
        <v>0.78456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0.058004</v>
      </c>
      <c r="F785" s="28">
        <v>0.058004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1.255884</v>
      </c>
      <c r="F786" s="28">
        <v>1.255884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0.632926</v>
      </c>
      <c r="F787" s="28">
        <v>0.632926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1.25504</v>
      </c>
      <c r="F788" s="28">
        <v>1.25504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0.159264</v>
      </c>
      <c r="F789" s="28">
        <v>0.159264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0.179235</v>
      </c>
      <c r="F790" s="28">
        <v>0.179235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0.071181</v>
      </c>
      <c r="F791" s="28">
        <v>0.071181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0.042997</v>
      </c>
      <c r="F792" s="28">
        <v>0.042997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0.046699</v>
      </c>
      <c r="F793" s="28">
        <v>0.046699</v>
      </c>
    </row>
    <row r="794" spans="5:7" ht="12.75">
      <c r="E794" s="27">
        <f>AVERAGE(E2:E793)*12</f>
        <v>14.578295909090922</v>
      </c>
      <c r="F794" s="27">
        <f>AVERAGE(F2:F793)*12</f>
        <v>14.578295909090922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162 - Río Vena desde cabecera hasta aguas arriba de la localidad de Rubena, y arroyo de San Juan.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162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1.21744</v>
      </c>
      <c r="F6" s="9">
        <f>IF('De la BASE'!F2&gt;0,'De la BASE'!F2,'De la BASE'!F2+0.001)</f>
        <v>1.21744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162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1.298061</v>
      </c>
      <c r="F7" s="9">
        <f>IF('De la BASE'!F3&gt;0,'De la BASE'!F3,'De la BASE'!F3+0.001)</f>
        <v>1.298061</v>
      </c>
      <c r="G7" s="15">
        <v>14916</v>
      </c>
      <c r="H7" s="8">
        <f>CORREL(E6:E796,E7:E797)</f>
        <v>0.44824110671544404</v>
      </c>
      <c r="I7" s="8" t="s">
        <v>117</v>
      </c>
      <c r="J7" s="8"/>
      <c r="K7" s="8"/>
      <c r="L7" s="24"/>
    </row>
    <row r="8" spans="1:13" ht="12.75">
      <c r="A8" s="30" t="str">
        <f>'De la BASE'!A4</f>
        <v>162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0.687897</v>
      </c>
      <c r="F8" s="9">
        <f>IF('De la BASE'!F4&gt;0,'De la BASE'!F4,'De la BASE'!F4+0.001)</f>
        <v>0.687897</v>
      </c>
      <c r="G8" s="15">
        <v>14946</v>
      </c>
      <c r="H8" s="8">
        <f>CORREL(E486:E796,E487:E797)</f>
        <v>0.3222963734193593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162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2.219178</v>
      </c>
      <c r="F9" s="9">
        <f>IF('De la BASE'!F5&gt;0,'De la BASE'!F5,'De la BASE'!F5+0.001)</f>
        <v>2.219178</v>
      </c>
      <c r="G9" s="15">
        <v>14977</v>
      </c>
    </row>
    <row r="10" spans="1:11" ht="12.75">
      <c r="A10" s="30" t="str">
        <f>'De la BASE'!A6</f>
        <v>162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5.393325</v>
      </c>
      <c r="F10" s="9">
        <f>IF('De la BASE'!F6&gt;0,'De la BASE'!F6,'De la BASE'!F6+0.001)</f>
        <v>5.393325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162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4.082688</v>
      </c>
      <c r="F11" s="9">
        <f>IF('De la BASE'!F7&gt;0,'De la BASE'!F7,'De la BASE'!F7+0.001)</f>
        <v>4.082688</v>
      </c>
      <c r="G11" s="15">
        <v>15036</v>
      </c>
      <c r="H11" s="8">
        <f>CORREL(F6:F796,F7:F797)</f>
        <v>0.44824110671544404</v>
      </c>
      <c r="I11" s="8" t="s">
        <v>117</v>
      </c>
      <c r="J11" s="8"/>
      <c r="K11" s="8"/>
    </row>
    <row r="12" spans="1:11" ht="12.75">
      <c r="A12" s="30" t="str">
        <f>'De la BASE'!A8</f>
        <v>162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3.700544</v>
      </c>
      <c r="F12" s="9">
        <f>IF('De la BASE'!F8&gt;0,'De la BASE'!F8,'De la BASE'!F8+0.001)</f>
        <v>3.700544</v>
      </c>
      <c r="G12" s="15">
        <v>15067</v>
      </c>
      <c r="H12" s="8">
        <f>CORREL(F486:F796,F487:F797)</f>
        <v>0.3222963734193593</v>
      </c>
      <c r="I12" s="8" t="s">
        <v>118</v>
      </c>
      <c r="J12" s="8"/>
      <c r="K12" s="8"/>
    </row>
    <row r="13" spans="1:9" ht="12.75">
      <c r="A13" s="30" t="str">
        <f>'De la BASE'!A9</f>
        <v>162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8.162784</v>
      </c>
      <c r="F13" s="9">
        <f>IF('De la BASE'!F9&gt;0,'De la BASE'!F9,'De la BASE'!F9+0.001)</f>
        <v>8.162784</v>
      </c>
      <c r="G13" s="15">
        <v>15097</v>
      </c>
      <c r="H13" s="6"/>
      <c r="I13" s="6"/>
    </row>
    <row r="14" spans="1:13" ht="12.75">
      <c r="A14" s="30" t="str">
        <f>'De la BASE'!A10</f>
        <v>162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3.351244</v>
      </c>
      <c r="F14" s="9">
        <f>IF('De la BASE'!F10&gt;0,'De la BASE'!F10,'De la BASE'!F10+0.001)</f>
        <v>3.351244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162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0.756816</v>
      </c>
      <c r="F15" s="9">
        <f>IF('De la BASE'!F11&gt;0,'De la BASE'!F11,'De la BASE'!F11+0.001)</f>
        <v>0.756816</v>
      </c>
      <c r="G15" s="15">
        <v>15158</v>
      </c>
      <c r="I15" s="7"/>
    </row>
    <row r="16" spans="1:9" ht="12.75">
      <c r="A16" s="30" t="str">
        <f>'De la BASE'!A12</f>
        <v>162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0.160545</v>
      </c>
      <c r="F16" s="9">
        <f>IF('De la BASE'!F12&gt;0,'De la BASE'!F12,'De la BASE'!F12+0.001)</f>
        <v>0.160545</v>
      </c>
      <c r="G16" s="15">
        <v>15189</v>
      </c>
      <c r="H16" s="7"/>
      <c r="I16" s="7"/>
    </row>
    <row r="17" spans="1:9" ht="12.75">
      <c r="A17" s="30" t="str">
        <f>'De la BASE'!A13</f>
        <v>162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0.134784</v>
      </c>
      <c r="F17" s="9">
        <f>IF('De la BASE'!F13&gt;0,'De la BASE'!F13,'De la BASE'!F13+0.001)</f>
        <v>0.134784</v>
      </c>
      <c r="G17" s="15">
        <v>15220</v>
      </c>
      <c r="H17" s="7"/>
      <c r="I17" s="7"/>
    </row>
    <row r="18" spans="1:9" ht="12.75">
      <c r="A18" s="30" t="str">
        <f>'De la BASE'!A14</f>
        <v>162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0.08508</v>
      </c>
      <c r="F18" s="9">
        <f>IF('De la BASE'!F14&gt;0,'De la BASE'!F14,'De la BASE'!F14+0.001)</f>
        <v>0.08508</v>
      </c>
      <c r="G18" s="15">
        <v>15250</v>
      </c>
      <c r="H18" s="7"/>
      <c r="I18" s="7"/>
    </row>
    <row r="19" spans="1:8" ht="12.75">
      <c r="A19" s="30" t="str">
        <f>'De la BASE'!A15</f>
        <v>162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1.265096</v>
      </c>
      <c r="F19" s="9">
        <f>IF('De la BASE'!F15&gt;0,'De la BASE'!F15,'De la BASE'!F15+0.001)</f>
        <v>1.265096</v>
      </c>
      <c r="G19" s="15">
        <v>15281</v>
      </c>
      <c r="H19" s="7"/>
    </row>
    <row r="20" spans="1:7" ht="12.75">
      <c r="A20" s="30" t="str">
        <f>'De la BASE'!A16</f>
        <v>162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0.300283</v>
      </c>
      <c r="F20" s="9">
        <f>IF('De la BASE'!F16&gt;0,'De la BASE'!F16,'De la BASE'!F16+0.001)</f>
        <v>0.300283</v>
      </c>
      <c r="G20" s="15">
        <v>15311</v>
      </c>
    </row>
    <row r="21" spans="1:7" ht="12.75">
      <c r="A21" s="30" t="str">
        <f>'De la BASE'!A17</f>
        <v>162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1.347543</v>
      </c>
      <c r="F21" s="9">
        <f>IF('De la BASE'!F17&gt;0,'De la BASE'!F17,'De la BASE'!F17+0.001)</f>
        <v>1.347543</v>
      </c>
      <c r="G21" s="15">
        <v>15342</v>
      </c>
    </row>
    <row r="22" spans="1:7" ht="12.75">
      <c r="A22" s="30" t="str">
        <f>'De la BASE'!A18</f>
        <v>162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0.289009</v>
      </c>
      <c r="F22" s="9">
        <f>IF('De la BASE'!F18&gt;0,'De la BASE'!F18,'De la BASE'!F18+0.001)</f>
        <v>0.289009</v>
      </c>
      <c r="G22" s="15">
        <v>15373</v>
      </c>
    </row>
    <row r="23" spans="1:7" ht="12.75">
      <c r="A23" s="30" t="str">
        <f>'De la BASE'!A19</f>
        <v>162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1.126242</v>
      </c>
      <c r="F23" s="9">
        <f>IF('De la BASE'!F19&gt;0,'De la BASE'!F19,'De la BASE'!F19+0.001)</f>
        <v>1.126242</v>
      </c>
      <c r="G23" s="15">
        <v>15401</v>
      </c>
    </row>
    <row r="24" spans="1:7" ht="12.75">
      <c r="A24" s="30" t="str">
        <f>'De la BASE'!A20</f>
        <v>162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3.154668</v>
      </c>
      <c r="F24" s="9">
        <f>IF('De la BASE'!F20&gt;0,'De la BASE'!F20,'De la BASE'!F20+0.001)</f>
        <v>3.154668</v>
      </c>
      <c r="G24" s="15">
        <v>15432</v>
      </c>
    </row>
    <row r="25" spans="1:7" ht="12.75">
      <c r="A25" s="30" t="str">
        <f>'De la BASE'!A21</f>
        <v>162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1.075664</v>
      </c>
      <c r="F25" s="9">
        <f>IF('De la BASE'!F21&gt;0,'De la BASE'!F21,'De la BASE'!F21+0.001)</f>
        <v>1.075664</v>
      </c>
      <c r="G25" s="15">
        <v>15462</v>
      </c>
    </row>
    <row r="26" spans="1:7" ht="12.75">
      <c r="A26" s="30" t="str">
        <f>'De la BASE'!A22</f>
        <v>162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1.021568</v>
      </c>
      <c r="F26" s="9">
        <f>IF('De la BASE'!F22&gt;0,'De la BASE'!F22,'De la BASE'!F22+0.001)</f>
        <v>1.021568</v>
      </c>
      <c r="G26" s="15">
        <v>15493</v>
      </c>
    </row>
    <row r="27" spans="1:7" ht="12.75">
      <c r="A27" s="30" t="str">
        <f>'De la BASE'!A23</f>
        <v>162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0.211554</v>
      </c>
      <c r="F27" s="9">
        <f>IF('De la BASE'!F23&gt;0,'De la BASE'!F23,'De la BASE'!F23+0.001)</f>
        <v>0.211554</v>
      </c>
      <c r="G27" s="15">
        <v>15523</v>
      </c>
    </row>
    <row r="28" spans="1:7" ht="12.75">
      <c r="A28" s="30" t="str">
        <f>'De la BASE'!A24</f>
        <v>162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0.18936</v>
      </c>
      <c r="F28" s="9">
        <f>IF('De la BASE'!F24&gt;0,'De la BASE'!F24,'De la BASE'!F24+0.001)</f>
        <v>0.18936</v>
      </c>
      <c r="G28" s="15">
        <v>15554</v>
      </c>
    </row>
    <row r="29" spans="1:7" ht="12.75">
      <c r="A29" s="30" t="str">
        <f>'De la BASE'!A25</f>
        <v>162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0.142164</v>
      </c>
      <c r="F29" s="9">
        <f>IF('De la BASE'!F25&gt;0,'De la BASE'!F25,'De la BASE'!F25+0.001)</f>
        <v>0.142164</v>
      </c>
      <c r="G29" s="15">
        <v>15585</v>
      </c>
    </row>
    <row r="30" spans="1:7" ht="12.75">
      <c r="A30" s="30" t="str">
        <f>'De la BASE'!A26</f>
        <v>162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0.280504</v>
      </c>
      <c r="F30" s="9">
        <f>IF('De la BASE'!F26&gt;0,'De la BASE'!F26,'De la BASE'!F26+0.001)</f>
        <v>0.280504</v>
      </c>
      <c r="G30" s="15">
        <v>15615</v>
      </c>
    </row>
    <row r="31" spans="1:7" ht="12.75">
      <c r="A31" s="30" t="str">
        <f>'De la BASE'!A27</f>
        <v>162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0.144477</v>
      </c>
      <c r="F31" s="9">
        <f>IF('De la BASE'!F27&gt;0,'De la BASE'!F27,'De la BASE'!F27+0.001)</f>
        <v>0.144477</v>
      </c>
      <c r="G31" s="15">
        <v>15646</v>
      </c>
    </row>
    <row r="32" spans="1:7" ht="12.75">
      <c r="A32" s="30" t="str">
        <f>'De la BASE'!A28</f>
        <v>162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1.013712</v>
      </c>
      <c r="F32" s="9">
        <f>IF('De la BASE'!F28&gt;0,'De la BASE'!F28,'De la BASE'!F28+0.001)</f>
        <v>1.013712</v>
      </c>
      <c r="G32" s="15">
        <v>15676</v>
      </c>
    </row>
    <row r="33" spans="1:7" ht="12.75">
      <c r="A33" s="30" t="str">
        <f>'De la BASE'!A29</f>
        <v>162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2.366712</v>
      </c>
      <c r="F33" s="9">
        <f>IF('De la BASE'!F29&gt;0,'De la BASE'!F29,'De la BASE'!F29+0.001)</f>
        <v>2.366712</v>
      </c>
      <c r="G33" s="15">
        <v>15707</v>
      </c>
    </row>
    <row r="34" spans="1:7" ht="12.75">
      <c r="A34" s="30" t="str">
        <f>'De la BASE'!A30</f>
        <v>162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0.601653</v>
      </c>
      <c r="F34" s="9">
        <f>IF('De la BASE'!F30&gt;0,'De la BASE'!F30,'De la BASE'!F30+0.001)</f>
        <v>0.601653</v>
      </c>
      <c r="G34" s="15">
        <v>15738</v>
      </c>
    </row>
    <row r="35" spans="1:7" ht="12.75">
      <c r="A35" s="30" t="str">
        <f>'De la BASE'!A31</f>
        <v>162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0.33507</v>
      </c>
      <c r="F35" s="9">
        <f>IF('De la BASE'!F31&gt;0,'De la BASE'!F31,'De la BASE'!F31+0.001)</f>
        <v>0.33507</v>
      </c>
      <c r="G35" s="15">
        <v>15766</v>
      </c>
    </row>
    <row r="36" spans="1:7" ht="12.75">
      <c r="A36" s="30" t="str">
        <f>'De la BASE'!A32</f>
        <v>162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1.003119</v>
      </c>
      <c r="F36" s="9">
        <f>IF('De la BASE'!F32&gt;0,'De la BASE'!F32,'De la BASE'!F32+0.001)</f>
        <v>1.003119</v>
      </c>
      <c r="G36" s="15">
        <v>15797</v>
      </c>
    </row>
    <row r="37" spans="1:7" ht="12.75">
      <c r="A37" s="30" t="str">
        <f>'De la BASE'!A33</f>
        <v>162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0.255852</v>
      </c>
      <c r="F37" s="9">
        <f>IF('De la BASE'!F33&gt;0,'De la BASE'!F33,'De la BASE'!F33+0.001)</f>
        <v>0.255852</v>
      </c>
      <c r="G37" s="15">
        <v>15827</v>
      </c>
    </row>
    <row r="38" spans="1:7" ht="12.75">
      <c r="A38" s="30" t="str">
        <f>'De la BASE'!A34</f>
        <v>162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0.080058</v>
      </c>
      <c r="F38" s="9">
        <f>IF('De la BASE'!F34&gt;0,'De la BASE'!F34,'De la BASE'!F34+0.001)</f>
        <v>0.080058</v>
      </c>
      <c r="G38" s="15">
        <v>15858</v>
      </c>
    </row>
    <row r="39" spans="1:7" ht="12.75">
      <c r="A39" s="30" t="str">
        <f>'De la BASE'!A35</f>
        <v>162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0.082456</v>
      </c>
      <c r="F39" s="9">
        <f>IF('De la BASE'!F35&gt;0,'De la BASE'!F35,'De la BASE'!F35+0.001)</f>
        <v>0.082456</v>
      </c>
      <c r="G39" s="15">
        <v>15888</v>
      </c>
    </row>
    <row r="40" spans="1:7" ht="12.75">
      <c r="A40" s="30" t="str">
        <f>'De la BASE'!A36</f>
        <v>162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0.11012</v>
      </c>
      <c r="F40" s="9">
        <f>IF('De la BASE'!F36&gt;0,'De la BASE'!F36,'De la BASE'!F36+0.001)</f>
        <v>0.11012</v>
      </c>
      <c r="G40" s="15">
        <v>15919</v>
      </c>
    </row>
    <row r="41" spans="1:7" ht="12.75">
      <c r="A41" s="30" t="str">
        <f>'De la BASE'!A37</f>
        <v>162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0.20604</v>
      </c>
      <c r="F41" s="9">
        <f>IF('De la BASE'!F37&gt;0,'De la BASE'!F37,'De la BASE'!F37+0.001)</f>
        <v>0.20604</v>
      </c>
      <c r="G41" s="15">
        <v>15950</v>
      </c>
    </row>
    <row r="42" spans="1:7" ht="12.75">
      <c r="A42" s="30" t="str">
        <f>'De la BASE'!A38</f>
        <v>162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0.29223</v>
      </c>
      <c r="F42" s="9">
        <f>IF('De la BASE'!F38&gt;0,'De la BASE'!F38,'De la BASE'!F38+0.001)</f>
        <v>0.29223</v>
      </c>
      <c r="G42" s="15">
        <v>15980</v>
      </c>
    </row>
    <row r="43" spans="1:7" ht="12.75">
      <c r="A43" s="30" t="str">
        <f>'De la BASE'!A39</f>
        <v>162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0.28968</v>
      </c>
      <c r="F43" s="9">
        <f>IF('De la BASE'!F39&gt;0,'De la BASE'!F39,'De la BASE'!F39+0.001)</f>
        <v>0.28968</v>
      </c>
      <c r="G43" s="15">
        <v>16011</v>
      </c>
    </row>
    <row r="44" spans="1:7" ht="12.75">
      <c r="A44" s="30" t="str">
        <f>'De la BASE'!A40</f>
        <v>162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0.938402</v>
      </c>
      <c r="F44" s="9">
        <f>IF('De la BASE'!F40&gt;0,'De la BASE'!F40,'De la BASE'!F40+0.001)</f>
        <v>0.938402</v>
      </c>
      <c r="G44" s="15">
        <v>16041</v>
      </c>
    </row>
    <row r="45" spans="1:7" ht="12.75">
      <c r="A45" s="30" t="str">
        <f>'De la BASE'!A41</f>
        <v>162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0.259215</v>
      </c>
      <c r="F45" s="9">
        <f>IF('De la BASE'!F41&gt;0,'De la BASE'!F41,'De la BASE'!F41+0.001)</f>
        <v>0.259215</v>
      </c>
      <c r="G45" s="15">
        <v>16072</v>
      </c>
    </row>
    <row r="46" spans="1:7" ht="12.75">
      <c r="A46" s="30" t="str">
        <f>'De la BASE'!A42</f>
        <v>162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0.24702</v>
      </c>
      <c r="F46" s="9">
        <f>IF('De la BASE'!F42&gt;0,'De la BASE'!F42,'De la BASE'!F42+0.001)</f>
        <v>0.24702</v>
      </c>
      <c r="G46" s="15">
        <v>16103</v>
      </c>
    </row>
    <row r="47" spans="1:7" ht="12.75">
      <c r="A47" s="30" t="str">
        <f>'De la BASE'!A43</f>
        <v>162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0.751086</v>
      </c>
      <c r="F47" s="9">
        <f>IF('De la BASE'!F43&gt;0,'De la BASE'!F43,'De la BASE'!F43+0.001)</f>
        <v>0.751086</v>
      </c>
      <c r="G47" s="15">
        <v>16132</v>
      </c>
    </row>
    <row r="48" spans="1:7" ht="12.75">
      <c r="A48" s="30" t="str">
        <f>'De la BASE'!A44</f>
        <v>162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1.10113</v>
      </c>
      <c r="F48" s="9">
        <f>IF('De la BASE'!F44&gt;0,'De la BASE'!F44,'De la BASE'!F44+0.001)</f>
        <v>1.10113</v>
      </c>
      <c r="G48" s="15">
        <v>16163</v>
      </c>
    </row>
    <row r="49" spans="1:7" ht="12.75">
      <c r="A49" s="30" t="str">
        <f>'De la BASE'!A45</f>
        <v>162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0.660042</v>
      </c>
      <c r="F49" s="9">
        <f>IF('De la BASE'!F45&gt;0,'De la BASE'!F45,'De la BASE'!F45+0.001)</f>
        <v>0.660042</v>
      </c>
      <c r="G49" s="15">
        <v>16193</v>
      </c>
    </row>
    <row r="50" spans="1:7" ht="12.75">
      <c r="A50" s="30" t="str">
        <f>'De la BASE'!A46</f>
        <v>162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0.243281</v>
      </c>
      <c r="F50" s="9">
        <f>IF('De la BASE'!F46&gt;0,'De la BASE'!F46,'De la BASE'!F46+0.001)</f>
        <v>0.243281</v>
      </c>
      <c r="G50" s="15">
        <v>16224</v>
      </c>
    </row>
    <row r="51" spans="1:7" ht="12.75">
      <c r="A51" s="30" t="str">
        <f>'De la BASE'!A47</f>
        <v>162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0.102256</v>
      </c>
      <c r="F51" s="9">
        <f>IF('De la BASE'!F47&gt;0,'De la BASE'!F47,'De la BASE'!F47+0.001)</f>
        <v>0.102256</v>
      </c>
      <c r="G51" s="15">
        <v>16254</v>
      </c>
    </row>
    <row r="52" spans="1:7" ht="12.75">
      <c r="A52" s="30" t="str">
        <f>'De la BASE'!A48</f>
        <v>162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0.120726</v>
      </c>
      <c r="F52" s="9">
        <f>IF('De la BASE'!F48&gt;0,'De la BASE'!F48,'De la BASE'!F48+0.001)</f>
        <v>0.120726</v>
      </c>
      <c r="G52" s="15">
        <v>16285</v>
      </c>
    </row>
    <row r="53" spans="1:7" ht="12.75">
      <c r="A53" s="30" t="str">
        <f>'De la BASE'!A49</f>
        <v>162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0.211168</v>
      </c>
      <c r="F53" s="9">
        <f>IF('De la BASE'!F49&gt;0,'De la BASE'!F49,'De la BASE'!F49+0.001)</f>
        <v>0.211168</v>
      </c>
      <c r="G53" s="15">
        <v>16316</v>
      </c>
    </row>
    <row r="54" spans="1:7" ht="12.75">
      <c r="A54" s="30" t="str">
        <f>'De la BASE'!A50</f>
        <v>162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0.233226</v>
      </c>
      <c r="F54" s="9">
        <f>IF('De la BASE'!F50&gt;0,'De la BASE'!F50,'De la BASE'!F50+0.001)</f>
        <v>0.233226</v>
      </c>
      <c r="G54" s="15">
        <v>16346</v>
      </c>
    </row>
    <row r="55" spans="1:7" ht="12.75">
      <c r="A55" s="30" t="str">
        <f>'De la BASE'!A51</f>
        <v>162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0.502054</v>
      </c>
      <c r="F55" s="9">
        <f>IF('De la BASE'!F51&gt;0,'De la BASE'!F51,'De la BASE'!F51+0.001)</f>
        <v>0.502054</v>
      </c>
      <c r="G55" s="15">
        <v>16377</v>
      </c>
    </row>
    <row r="56" spans="1:7" ht="12.75">
      <c r="A56" s="30" t="str">
        <f>'De la BASE'!A52</f>
        <v>162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1.077829</v>
      </c>
      <c r="F56" s="9">
        <f>IF('De la BASE'!F52&gt;0,'De la BASE'!F52,'De la BASE'!F52+0.001)</f>
        <v>1.077829</v>
      </c>
      <c r="G56" s="15">
        <v>16407</v>
      </c>
    </row>
    <row r="57" spans="1:7" ht="12.75">
      <c r="A57" s="30" t="str">
        <f>'De la BASE'!A53</f>
        <v>162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0.158688</v>
      </c>
      <c r="F57" s="9">
        <f>IF('De la BASE'!F53&gt;0,'De la BASE'!F53,'De la BASE'!F53+0.001)</f>
        <v>0.158688</v>
      </c>
      <c r="G57" s="15">
        <v>16438</v>
      </c>
    </row>
    <row r="58" spans="1:7" ht="12.75">
      <c r="A58" s="30" t="str">
        <f>'De la BASE'!A54</f>
        <v>162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1.00657</v>
      </c>
      <c r="F58" s="9">
        <f>IF('De la BASE'!F54&gt;0,'De la BASE'!F54,'De la BASE'!F54+0.001)</f>
        <v>1.00657</v>
      </c>
      <c r="G58" s="15">
        <v>16469</v>
      </c>
    </row>
    <row r="59" spans="1:7" ht="12.75">
      <c r="A59" s="30" t="str">
        <f>'De la BASE'!A55</f>
        <v>162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0.977872</v>
      </c>
      <c r="F59" s="9">
        <f>IF('De la BASE'!F55&gt;0,'De la BASE'!F55,'De la BASE'!F55+0.001)</f>
        <v>0.977872</v>
      </c>
      <c r="G59" s="15">
        <v>16497</v>
      </c>
    </row>
    <row r="60" spans="1:7" ht="12.75">
      <c r="A60" s="30" t="str">
        <f>'De la BASE'!A56</f>
        <v>162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0.41373</v>
      </c>
      <c r="F60" s="9">
        <f>IF('De la BASE'!F56&gt;0,'De la BASE'!F56,'De la BASE'!F56+0.001)</f>
        <v>0.41373</v>
      </c>
      <c r="G60" s="15">
        <v>16528</v>
      </c>
    </row>
    <row r="61" spans="1:7" ht="12.75">
      <c r="A61" s="30" t="str">
        <f>'De la BASE'!A57</f>
        <v>162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0.27975</v>
      </c>
      <c r="F61" s="9">
        <f>IF('De la BASE'!F57&gt;0,'De la BASE'!F57,'De la BASE'!F57+0.001)</f>
        <v>0.27975</v>
      </c>
      <c r="G61" s="15">
        <v>16558</v>
      </c>
    </row>
    <row r="62" spans="1:7" ht="12.75">
      <c r="A62" s="30" t="str">
        <f>'De la BASE'!A58</f>
        <v>162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0.14133</v>
      </c>
      <c r="F62" s="9">
        <f>IF('De la BASE'!F58&gt;0,'De la BASE'!F58,'De la BASE'!F58+0.001)</f>
        <v>0.14133</v>
      </c>
      <c r="G62" s="15">
        <v>16589</v>
      </c>
    </row>
    <row r="63" spans="1:7" ht="12.75">
      <c r="A63" s="30" t="str">
        <f>'De la BASE'!A59</f>
        <v>162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0.091443</v>
      </c>
      <c r="F63" s="9">
        <f>IF('De la BASE'!F59&gt;0,'De la BASE'!F59,'De la BASE'!F59+0.001)</f>
        <v>0.091443</v>
      </c>
      <c r="G63" s="15">
        <v>16619</v>
      </c>
    </row>
    <row r="64" spans="1:7" ht="12.75">
      <c r="A64" s="30" t="str">
        <f>'De la BASE'!A60</f>
        <v>162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0.149004</v>
      </c>
      <c r="F64" s="9">
        <f>IF('De la BASE'!F60&gt;0,'De la BASE'!F60,'De la BASE'!F60+0.001)</f>
        <v>0.149004</v>
      </c>
      <c r="G64" s="15">
        <v>16650</v>
      </c>
    </row>
    <row r="65" spans="1:7" ht="12.75">
      <c r="A65" s="30" t="str">
        <f>'De la BASE'!A61</f>
        <v>162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0.064676</v>
      </c>
      <c r="F65" s="9">
        <f>IF('De la BASE'!F61&gt;0,'De la BASE'!F61,'De la BASE'!F61+0.001)</f>
        <v>0.064676</v>
      </c>
      <c r="G65" s="15">
        <v>16681</v>
      </c>
    </row>
    <row r="66" spans="1:7" ht="12.75">
      <c r="A66" s="30" t="str">
        <f>'De la BASE'!A62</f>
        <v>162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0.097359</v>
      </c>
      <c r="F66" s="9">
        <f>IF('De la BASE'!F62&gt;0,'De la BASE'!F62,'De la BASE'!F62+0.001)</f>
        <v>0.097359</v>
      </c>
      <c r="G66" s="15">
        <v>16711</v>
      </c>
    </row>
    <row r="67" spans="1:7" ht="12.75">
      <c r="A67" s="30" t="str">
        <f>'De la BASE'!A63</f>
        <v>162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0.341145</v>
      </c>
      <c r="F67" s="9">
        <f>IF('De la BASE'!F63&gt;0,'De la BASE'!F63,'De la BASE'!F63+0.001)</f>
        <v>0.341145</v>
      </c>
      <c r="G67" s="15">
        <v>16742</v>
      </c>
    </row>
    <row r="68" spans="1:7" ht="12.75">
      <c r="A68" s="30" t="str">
        <f>'De la BASE'!A64</f>
        <v>162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2.430528</v>
      </c>
      <c r="F68" s="9">
        <f>IF('De la BASE'!F64&gt;0,'De la BASE'!F64,'De la BASE'!F64+0.001)</f>
        <v>2.430528</v>
      </c>
      <c r="G68" s="15">
        <v>16772</v>
      </c>
    </row>
    <row r="69" spans="1:7" ht="12.75">
      <c r="A69" s="30" t="str">
        <f>'De la BASE'!A65</f>
        <v>162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0.509535</v>
      </c>
      <c r="F69" s="9">
        <f>IF('De la BASE'!F65&gt;0,'De la BASE'!F65,'De la BASE'!F65+0.001)</f>
        <v>0.509535</v>
      </c>
      <c r="G69" s="15">
        <v>16803</v>
      </c>
    </row>
    <row r="70" spans="1:7" ht="12.75">
      <c r="A70" s="30" t="str">
        <f>'De la BASE'!A66</f>
        <v>162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0.225792</v>
      </c>
      <c r="F70" s="9">
        <f>IF('De la BASE'!F66&gt;0,'De la BASE'!F66,'De la BASE'!F66+0.001)</f>
        <v>0.225792</v>
      </c>
      <c r="G70" s="15">
        <v>16834</v>
      </c>
    </row>
    <row r="71" spans="1:7" ht="12.75">
      <c r="A71" s="30" t="str">
        <f>'De la BASE'!A67</f>
        <v>162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1.13418</v>
      </c>
      <c r="F71" s="9">
        <f>IF('De la BASE'!F67&gt;0,'De la BASE'!F67,'De la BASE'!F67+0.001)</f>
        <v>1.13418</v>
      </c>
      <c r="G71" s="15">
        <v>16862</v>
      </c>
    </row>
    <row r="72" spans="1:7" ht="12.75">
      <c r="A72" s="30" t="str">
        <f>'De la BASE'!A68</f>
        <v>162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4.203496</v>
      </c>
      <c r="F72" s="9">
        <f>IF('De la BASE'!F68&gt;0,'De la BASE'!F68,'De la BASE'!F68+0.001)</f>
        <v>4.203496</v>
      </c>
      <c r="G72" s="15">
        <v>16893</v>
      </c>
    </row>
    <row r="73" spans="1:7" ht="12.75">
      <c r="A73" s="30" t="str">
        <f>'De la BASE'!A69</f>
        <v>162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4.97928</v>
      </c>
      <c r="F73" s="9">
        <f>IF('De la BASE'!F69&gt;0,'De la BASE'!F69,'De la BASE'!F69+0.001)</f>
        <v>4.97928</v>
      </c>
      <c r="G73" s="15">
        <v>16923</v>
      </c>
    </row>
    <row r="74" spans="1:7" ht="12.75">
      <c r="A74" s="30" t="str">
        <f>'De la BASE'!A70</f>
        <v>162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0.712848</v>
      </c>
      <c r="F74" s="9">
        <f>IF('De la BASE'!F70&gt;0,'De la BASE'!F70,'De la BASE'!F70+0.001)</f>
        <v>0.712848</v>
      </c>
      <c r="G74" s="15">
        <v>16954</v>
      </c>
    </row>
    <row r="75" spans="1:7" ht="12.75">
      <c r="A75" s="30" t="str">
        <f>'De la BASE'!A71</f>
        <v>162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0.11914</v>
      </c>
      <c r="F75" s="9">
        <f>IF('De la BASE'!F71&gt;0,'De la BASE'!F71,'De la BASE'!F71+0.001)</f>
        <v>0.11914</v>
      </c>
      <c r="G75" s="15">
        <v>16984</v>
      </c>
    </row>
    <row r="76" spans="1:7" ht="12.75">
      <c r="A76" s="30" t="str">
        <f>'De la BASE'!A72</f>
        <v>162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0.106947</v>
      </c>
      <c r="F76" s="9">
        <f>IF('De la BASE'!F72&gt;0,'De la BASE'!F72,'De la BASE'!F72+0.001)</f>
        <v>0.106947</v>
      </c>
      <c r="G76" s="15">
        <v>17015</v>
      </c>
    </row>
    <row r="77" spans="1:7" ht="12.75">
      <c r="A77" s="30" t="str">
        <f>'De la BASE'!A73</f>
        <v>162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0.069234</v>
      </c>
      <c r="F77" s="9">
        <f>IF('De la BASE'!F73&gt;0,'De la BASE'!F73,'De la BASE'!F73+0.001)</f>
        <v>0.069234</v>
      </c>
      <c r="G77" s="15">
        <v>17046</v>
      </c>
    </row>
    <row r="78" spans="1:7" ht="12.75">
      <c r="A78" s="30" t="str">
        <f>'De la BASE'!A74</f>
        <v>162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0.065803</v>
      </c>
      <c r="F78" s="9">
        <f>IF('De la BASE'!F74&gt;0,'De la BASE'!F74,'De la BASE'!F74+0.001)</f>
        <v>0.065803</v>
      </c>
      <c r="G78" s="15">
        <v>17076</v>
      </c>
    </row>
    <row r="79" spans="1:7" ht="12.75">
      <c r="A79" s="30" t="str">
        <f>'De la BASE'!A75</f>
        <v>162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0.0901</v>
      </c>
      <c r="F79" s="9">
        <f>IF('De la BASE'!F75&gt;0,'De la BASE'!F75,'De la BASE'!F75+0.001)</f>
        <v>0.0901</v>
      </c>
      <c r="G79" s="15">
        <v>17107</v>
      </c>
    </row>
    <row r="80" spans="1:7" ht="12.75">
      <c r="A80" s="30" t="str">
        <f>'De la BASE'!A76</f>
        <v>162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0.287</v>
      </c>
      <c r="F80" s="9">
        <f>IF('De la BASE'!F76&gt;0,'De la BASE'!F76,'De la BASE'!F76+0.001)</f>
        <v>0.287</v>
      </c>
      <c r="G80" s="15">
        <v>17137</v>
      </c>
    </row>
    <row r="81" spans="1:7" ht="12.75">
      <c r="A81" s="30" t="str">
        <f>'De la BASE'!A77</f>
        <v>162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0.372438</v>
      </c>
      <c r="F81" s="9">
        <f>IF('De la BASE'!F77&gt;0,'De la BASE'!F77,'De la BASE'!F77+0.001)</f>
        <v>0.372438</v>
      </c>
      <c r="G81" s="15">
        <v>17168</v>
      </c>
    </row>
    <row r="82" spans="1:7" ht="12.75">
      <c r="A82" s="30" t="str">
        <f>'De la BASE'!A78</f>
        <v>162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4.86719</v>
      </c>
      <c r="F82" s="9">
        <f>IF('De la BASE'!F78&gt;0,'De la BASE'!F78,'De la BASE'!F78+0.001)</f>
        <v>4.86719</v>
      </c>
      <c r="G82" s="15">
        <v>17199</v>
      </c>
    </row>
    <row r="83" spans="1:7" ht="12.75">
      <c r="A83" s="30" t="str">
        <f>'De la BASE'!A79</f>
        <v>162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9.116925</v>
      </c>
      <c r="F83" s="9">
        <f>IF('De la BASE'!F79&gt;0,'De la BASE'!F79,'De la BASE'!F79+0.001)</f>
        <v>9.116925</v>
      </c>
      <c r="G83" s="15">
        <v>17227</v>
      </c>
    </row>
    <row r="84" spans="1:7" ht="12.75">
      <c r="A84" s="30" t="str">
        <f>'De la BASE'!A80</f>
        <v>162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1.458828</v>
      </c>
      <c r="F84" s="9">
        <f>IF('De la BASE'!F80&gt;0,'De la BASE'!F80,'De la BASE'!F80+0.001)</f>
        <v>1.458828</v>
      </c>
      <c r="G84" s="15">
        <v>17258</v>
      </c>
    </row>
    <row r="85" spans="1:7" ht="12.75">
      <c r="A85" s="30" t="str">
        <f>'De la BASE'!A81</f>
        <v>162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1.517562</v>
      </c>
      <c r="F85" s="9">
        <f>IF('De la BASE'!F81&gt;0,'De la BASE'!F81,'De la BASE'!F81+0.001)</f>
        <v>1.517562</v>
      </c>
      <c r="G85" s="15">
        <v>17288</v>
      </c>
    </row>
    <row r="86" spans="1:7" ht="12.75">
      <c r="A86" s="30" t="str">
        <f>'De la BASE'!A82</f>
        <v>162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0.59236</v>
      </c>
      <c r="F86" s="9">
        <f>IF('De la BASE'!F82&gt;0,'De la BASE'!F82,'De la BASE'!F82+0.001)</f>
        <v>0.59236</v>
      </c>
      <c r="G86" s="15">
        <v>17319</v>
      </c>
    </row>
    <row r="87" spans="1:7" ht="12.75">
      <c r="A87" s="30" t="str">
        <f>'De la BASE'!A83</f>
        <v>162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0.134472</v>
      </c>
      <c r="F87" s="9">
        <f>IF('De la BASE'!F83&gt;0,'De la BASE'!F83,'De la BASE'!F83+0.001)</f>
        <v>0.134472</v>
      </c>
      <c r="G87" s="15">
        <v>17349</v>
      </c>
    </row>
    <row r="88" spans="1:7" ht="12.75">
      <c r="A88" s="30" t="str">
        <f>'De la BASE'!A84</f>
        <v>162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0.119719</v>
      </c>
      <c r="F88" s="9">
        <f>IF('De la BASE'!F84&gt;0,'De la BASE'!F84,'De la BASE'!F84+0.001)</f>
        <v>0.119719</v>
      </c>
      <c r="G88" s="15">
        <v>17380</v>
      </c>
    </row>
    <row r="89" spans="1:7" ht="12.75">
      <c r="A89" s="30" t="str">
        <f>'De la BASE'!A85</f>
        <v>162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0.16737</v>
      </c>
      <c r="F89" s="9">
        <f>IF('De la BASE'!F85&gt;0,'De la BASE'!F85,'De la BASE'!F85+0.001)</f>
        <v>0.16737</v>
      </c>
      <c r="G89" s="15">
        <v>17411</v>
      </c>
    </row>
    <row r="90" spans="1:7" ht="12.75">
      <c r="A90" s="30" t="str">
        <f>'De la BASE'!A86</f>
        <v>162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0.173654</v>
      </c>
      <c r="F90" s="9">
        <f>IF('De la BASE'!F86&gt;0,'De la BASE'!F86,'De la BASE'!F86+0.001)</f>
        <v>0.173654</v>
      </c>
      <c r="G90" s="15">
        <v>17441</v>
      </c>
    </row>
    <row r="91" spans="1:7" ht="12.75">
      <c r="A91" s="30" t="str">
        <f>'De la BASE'!A87</f>
        <v>162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0.27846</v>
      </c>
      <c r="F91" s="9">
        <f>IF('De la BASE'!F87&gt;0,'De la BASE'!F87,'De la BASE'!F87+0.001)</f>
        <v>0.27846</v>
      </c>
      <c r="G91" s="15">
        <v>17472</v>
      </c>
    </row>
    <row r="92" spans="1:7" ht="12.75">
      <c r="A92" s="30" t="str">
        <f>'De la BASE'!A88</f>
        <v>162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1.884876</v>
      </c>
      <c r="F92" s="9">
        <f>IF('De la BASE'!F88&gt;0,'De la BASE'!F88,'De la BASE'!F88+0.001)</f>
        <v>1.884876</v>
      </c>
      <c r="G92" s="15">
        <v>17502</v>
      </c>
    </row>
    <row r="93" spans="1:7" ht="12.75">
      <c r="A93" s="30" t="str">
        <f>'De la BASE'!A89</f>
        <v>162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7.978125</v>
      </c>
      <c r="F93" s="9">
        <f>IF('De la BASE'!F89&gt;0,'De la BASE'!F89,'De la BASE'!F89+0.001)</f>
        <v>7.978125</v>
      </c>
      <c r="G93" s="15">
        <v>17533</v>
      </c>
    </row>
    <row r="94" spans="1:7" ht="12.75">
      <c r="A94" s="30" t="str">
        <f>'De la BASE'!A90</f>
        <v>162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1.117143</v>
      </c>
      <c r="F94" s="9">
        <f>IF('De la BASE'!F90&gt;0,'De la BASE'!F90,'De la BASE'!F90+0.001)</f>
        <v>1.117143</v>
      </c>
      <c r="G94" s="15">
        <v>17564</v>
      </c>
    </row>
    <row r="95" spans="1:7" ht="12.75">
      <c r="A95" s="30" t="str">
        <f>'De la BASE'!A91</f>
        <v>162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0.635222</v>
      </c>
      <c r="F95" s="9">
        <f>IF('De la BASE'!F91&gt;0,'De la BASE'!F91,'De la BASE'!F91+0.001)</f>
        <v>0.635222</v>
      </c>
      <c r="G95" s="15">
        <v>17593</v>
      </c>
    </row>
    <row r="96" spans="1:7" ht="12.75">
      <c r="A96" s="30" t="str">
        <f>'De la BASE'!A92</f>
        <v>162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1.64136</v>
      </c>
      <c r="F96" s="9">
        <f>IF('De la BASE'!F92&gt;0,'De la BASE'!F92,'De la BASE'!F92+0.001)</f>
        <v>1.64136</v>
      </c>
      <c r="G96" s="15">
        <v>17624</v>
      </c>
    </row>
    <row r="97" spans="1:7" ht="12.75">
      <c r="A97" s="30" t="str">
        <f>'De la BASE'!A93</f>
        <v>162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2.029409</v>
      </c>
      <c r="F97" s="9">
        <f>IF('De la BASE'!F93&gt;0,'De la BASE'!F93,'De la BASE'!F93+0.001)</f>
        <v>2.029409</v>
      </c>
      <c r="G97" s="15">
        <v>17654</v>
      </c>
    </row>
    <row r="98" spans="1:7" ht="12.75">
      <c r="A98" s="30" t="str">
        <f>'De la BASE'!A94</f>
        <v>162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0.342151</v>
      </c>
      <c r="F98" s="9">
        <f>IF('De la BASE'!F94&gt;0,'De la BASE'!F94,'De la BASE'!F94+0.001)</f>
        <v>0.342151</v>
      </c>
      <c r="G98" s="15">
        <v>17685</v>
      </c>
    </row>
    <row r="99" spans="1:7" ht="12.75">
      <c r="A99" s="30" t="str">
        <f>'De la BASE'!A95</f>
        <v>162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0.0729</v>
      </c>
      <c r="F99" s="9">
        <f>IF('De la BASE'!F95&gt;0,'De la BASE'!F95,'De la BASE'!F95+0.001)</f>
        <v>0.0729</v>
      </c>
      <c r="G99" s="15">
        <v>17715</v>
      </c>
    </row>
    <row r="100" spans="1:7" ht="12.75">
      <c r="A100" s="30" t="str">
        <f>'De la BASE'!A96</f>
        <v>162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0.09222</v>
      </c>
      <c r="F100" s="9">
        <f>IF('De la BASE'!F96&gt;0,'De la BASE'!F96,'De la BASE'!F96+0.001)</f>
        <v>0.09222</v>
      </c>
      <c r="G100" s="15">
        <v>17746</v>
      </c>
    </row>
    <row r="101" spans="1:7" ht="12.75">
      <c r="A101" s="30" t="str">
        <f>'De la BASE'!A97</f>
        <v>162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0.061022</v>
      </c>
      <c r="F101" s="9">
        <f>IF('De la BASE'!F97&gt;0,'De la BASE'!F97,'De la BASE'!F97+0.001)</f>
        <v>0.061022</v>
      </c>
      <c r="G101" s="15">
        <v>17777</v>
      </c>
    </row>
    <row r="102" spans="1:7" ht="12.75">
      <c r="A102" s="30" t="str">
        <f>'De la BASE'!A98</f>
        <v>162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0.105315</v>
      </c>
      <c r="F102" s="9">
        <f>IF('De la BASE'!F98&gt;0,'De la BASE'!F98,'De la BASE'!F98+0.001)</f>
        <v>0.105315</v>
      </c>
      <c r="G102" s="15">
        <v>17807</v>
      </c>
    </row>
    <row r="103" spans="1:7" ht="12.75">
      <c r="A103" s="30" t="str">
        <f>'De la BASE'!A99</f>
        <v>162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0.081396</v>
      </c>
      <c r="F103" s="9">
        <f>IF('De la BASE'!F99&gt;0,'De la BASE'!F99,'De la BASE'!F99+0.001)</f>
        <v>0.081396</v>
      </c>
      <c r="G103" s="15">
        <v>17838</v>
      </c>
    </row>
    <row r="104" spans="1:7" ht="12.75">
      <c r="A104" s="30" t="str">
        <f>'De la BASE'!A100</f>
        <v>162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0.356224</v>
      </c>
      <c r="F104" s="9">
        <f>IF('De la BASE'!F100&gt;0,'De la BASE'!F100,'De la BASE'!F100+0.001)</f>
        <v>0.356224</v>
      </c>
      <c r="G104" s="15">
        <v>17868</v>
      </c>
    </row>
    <row r="105" spans="1:7" ht="12.75">
      <c r="A105" s="30" t="str">
        <f>'De la BASE'!A101</f>
        <v>162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0.190557</v>
      </c>
      <c r="F105" s="9">
        <f>IF('De la BASE'!F101&gt;0,'De la BASE'!F101,'De la BASE'!F101+0.001)</f>
        <v>0.190557</v>
      </c>
      <c r="G105" s="15">
        <v>17899</v>
      </c>
    </row>
    <row r="106" spans="1:7" ht="12.75">
      <c r="A106" s="30" t="str">
        <f>'De la BASE'!A102</f>
        <v>162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0.131352</v>
      </c>
      <c r="F106" s="9">
        <f>IF('De la BASE'!F102&gt;0,'De la BASE'!F102,'De la BASE'!F102+0.001)</f>
        <v>0.131352</v>
      </c>
      <c r="G106" s="15">
        <v>17930</v>
      </c>
    </row>
    <row r="107" spans="1:7" ht="12.75">
      <c r="A107" s="30" t="str">
        <f>'De la BASE'!A103</f>
        <v>162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0.596</v>
      </c>
      <c r="F107" s="9">
        <f>IF('De la BASE'!F103&gt;0,'De la BASE'!F103,'De la BASE'!F103+0.001)</f>
        <v>0.596</v>
      </c>
      <c r="G107" s="15">
        <v>17958</v>
      </c>
    </row>
    <row r="108" spans="1:7" ht="12.75">
      <c r="A108" s="30" t="str">
        <f>'De la BASE'!A104</f>
        <v>162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0.23922</v>
      </c>
      <c r="F108" s="9">
        <f>IF('De la BASE'!F104&gt;0,'De la BASE'!F104,'De la BASE'!F104+0.001)</f>
        <v>0.23922</v>
      </c>
      <c r="G108" s="15">
        <v>17989</v>
      </c>
    </row>
    <row r="109" spans="1:7" ht="12.75">
      <c r="A109" s="30" t="str">
        <f>'De la BASE'!A105</f>
        <v>162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0.215616</v>
      </c>
      <c r="F109" s="9">
        <f>IF('De la BASE'!F105&gt;0,'De la BASE'!F105,'De la BASE'!F105+0.001)</f>
        <v>0.215616</v>
      </c>
      <c r="G109" s="15">
        <v>18019</v>
      </c>
    </row>
    <row r="110" spans="1:7" ht="12.75">
      <c r="A110" s="30" t="str">
        <f>'De la BASE'!A106</f>
        <v>162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0.13314</v>
      </c>
      <c r="F110" s="9">
        <f>IF('De la BASE'!F106&gt;0,'De la BASE'!F106,'De la BASE'!F106+0.001)</f>
        <v>0.13314</v>
      </c>
      <c r="G110" s="15">
        <v>18050</v>
      </c>
    </row>
    <row r="111" spans="1:7" ht="12.75">
      <c r="A111" s="30" t="str">
        <f>'De la BASE'!A107</f>
        <v>162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0.09879</v>
      </c>
      <c r="F111" s="9">
        <f>IF('De la BASE'!F107&gt;0,'De la BASE'!F107,'De la BASE'!F107+0.001)</f>
        <v>0.09879</v>
      </c>
      <c r="G111" s="15">
        <v>18080</v>
      </c>
    </row>
    <row r="112" spans="1:7" ht="12.75">
      <c r="A112" s="30" t="str">
        <f>'De la BASE'!A108</f>
        <v>162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0.08796</v>
      </c>
      <c r="F112" s="9">
        <f>IF('De la BASE'!F108&gt;0,'De la BASE'!F108,'De la BASE'!F108+0.001)</f>
        <v>0.08796</v>
      </c>
      <c r="G112" s="15">
        <v>18111</v>
      </c>
    </row>
    <row r="113" spans="1:7" ht="12.75">
      <c r="A113" s="30" t="str">
        <f>'De la BASE'!A109</f>
        <v>162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0.885997</v>
      </c>
      <c r="F113" s="9">
        <f>IF('De la BASE'!F109&gt;0,'De la BASE'!F109,'De la BASE'!F109+0.001)</f>
        <v>0.885997</v>
      </c>
      <c r="G113" s="15">
        <v>18142</v>
      </c>
    </row>
    <row r="114" spans="1:7" ht="12.75">
      <c r="A114" s="30" t="str">
        <f>'De la BASE'!A110</f>
        <v>162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0.289661</v>
      </c>
      <c r="F114" s="9">
        <f>IF('De la BASE'!F110&gt;0,'De la BASE'!F110,'De la BASE'!F110+0.001)</f>
        <v>0.289661</v>
      </c>
      <c r="G114" s="15">
        <v>18172</v>
      </c>
    </row>
    <row r="115" spans="1:7" ht="12.75">
      <c r="A115" s="30" t="str">
        <f>'De la BASE'!A111</f>
        <v>162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0.39765</v>
      </c>
      <c r="F115" s="9">
        <f>IF('De la BASE'!F111&gt;0,'De la BASE'!F111,'De la BASE'!F111+0.001)</f>
        <v>0.39765</v>
      </c>
      <c r="G115" s="15">
        <v>18203</v>
      </c>
    </row>
    <row r="116" spans="1:7" ht="12.75">
      <c r="A116" s="30" t="str">
        <f>'De la BASE'!A112</f>
        <v>162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0.455542</v>
      </c>
      <c r="F116" s="9">
        <f>IF('De la BASE'!F112&gt;0,'De la BASE'!F112,'De la BASE'!F112+0.001)</f>
        <v>0.455542</v>
      </c>
      <c r="G116" s="15">
        <v>18233</v>
      </c>
    </row>
    <row r="117" spans="1:7" ht="12.75">
      <c r="A117" s="30" t="str">
        <f>'De la BASE'!A113</f>
        <v>162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0.18375</v>
      </c>
      <c r="F117" s="9">
        <f>IF('De la BASE'!F113&gt;0,'De la BASE'!F113,'De la BASE'!F113+0.001)</f>
        <v>0.18375</v>
      </c>
      <c r="G117" s="15">
        <v>18264</v>
      </c>
    </row>
    <row r="118" spans="1:7" ht="12.75">
      <c r="A118" s="30" t="str">
        <f>'De la BASE'!A114</f>
        <v>162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0.910964</v>
      </c>
      <c r="F118" s="9">
        <f>IF('De la BASE'!F114&gt;0,'De la BASE'!F114,'De la BASE'!F114+0.001)</f>
        <v>0.910964</v>
      </c>
      <c r="G118" s="15">
        <v>18295</v>
      </c>
    </row>
    <row r="119" spans="1:7" ht="12.75">
      <c r="A119" s="30" t="str">
        <f>'De la BASE'!A115</f>
        <v>162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0.556292</v>
      </c>
      <c r="F119" s="9">
        <f>IF('De la BASE'!F115&gt;0,'De la BASE'!F115,'De la BASE'!F115+0.001)</f>
        <v>0.556292</v>
      </c>
      <c r="G119" s="15">
        <v>18323</v>
      </c>
    </row>
    <row r="120" spans="1:7" ht="12.75">
      <c r="A120" s="30" t="str">
        <f>'De la BASE'!A116</f>
        <v>162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0.390899</v>
      </c>
      <c r="F120" s="9">
        <f>IF('De la BASE'!F116&gt;0,'De la BASE'!F116,'De la BASE'!F116+0.001)</f>
        <v>0.390899</v>
      </c>
      <c r="G120" s="15">
        <v>18354</v>
      </c>
    </row>
    <row r="121" spans="1:7" ht="12.75">
      <c r="A121" s="30" t="str">
        <f>'De la BASE'!A117</f>
        <v>162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1.788633</v>
      </c>
      <c r="F121" s="9">
        <f>IF('De la BASE'!F117&gt;0,'De la BASE'!F117,'De la BASE'!F117+0.001)</f>
        <v>1.788633</v>
      </c>
      <c r="G121" s="15">
        <v>18384</v>
      </c>
    </row>
    <row r="122" spans="1:7" ht="12.75">
      <c r="A122" s="30" t="str">
        <f>'De la BASE'!A118</f>
        <v>162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1.195724</v>
      </c>
      <c r="F122" s="9">
        <f>IF('De la BASE'!F118&gt;0,'De la BASE'!F118,'De la BASE'!F118+0.001)</f>
        <v>1.195724</v>
      </c>
      <c r="G122" s="15">
        <v>18415</v>
      </c>
    </row>
    <row r="123" spans="1:7" ht="12.75">
      <c r="A123" s="30" t="str">
        <f>'De la BASE'!A119</f>
        <v>162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0.188944</v>
      </c>
      <c r="F123" s="9">
        <f>IF('De la BASE'!F119&gt;0,'De la BASE'!F119,'De la BASE'!F119+0.001)</f>
        <v>0.188944</v>
      </c>
      <c r="G123" s="15">
        <v>18445</v>
      </c>
    </row>
    <row r="124" spans="1:7" ht="12.75">
      <c r="A124" s="30" t="str">
        <f>'De la BASE'!A120</f>
        <v>162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0.074752</v>
      </c>
      <c r="F124" s="9">
        <f>IF('De la BASE'!F120&gt;0,'De la BASE'!F120,'De la BASE'!F120+0.001)</f>
        <v>0.074752</v>
      </c>
      <c r="G124" s="15">
        <v>18476</v>
      </c>
    </row>
    <row r="125" spans="1:7" ht="12.75">
      <c r="A125" s="30" t="str">
        <f>'De la BASE'!A121</f>
        <v>162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0.047898</v>
      </c>
      <c r="F125" s="9">
        <f>IF('De la BASE'!F121&gt;0,'De la BASE'!F121,'De la BASE'!F121+0.001)</f>
        <v>0.047898</v>
      </c>
      <c r="G125" s="15">
        <v>18507</v>
      </c>
    </row>
    <row r="126" spans="1:7" ht="12.75">
      <c r="A126" s="30" t="str">
        <f>'De la BASE'!A122</f>
        <v>162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0.119712</v>
      </c>
      <c r="F126" s="9">
        <f>IF('De la BASE'!F122&gt;0,'De la BASE'!F122,'De la BASE'!F122+0.001)</f>
        <v>0.119712</v>
      </c>
      <c r="G126" s="15">
        <v>18537</v>
      </c>
    </row>
    <row r="127" spans="1:7" ht="12.75">
      <c r="A127" s="30" t="str">
        <f>'De la BASE'!A123</f>
        <v>162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0.231624</v>
      </c>
      <c r="F127" s="9">
        <f>IF('De la BASE'!F123&gt;0,'De la BASE'!F123,'De la BASE'!F123+0.001)</f>
        <v>0.231624</v>
      </c>
      <c r="G127" s="15">
        <v>18568</v>
      </c>
    </row>
    <row r="128" spans="1:7" ht="12.75">
      <c r="A128" s="30" t="str">
        <f>'De la BASE'!A124</f>
        <v>162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0.685815</v>
      </c>
      <c r="F128" s="9">
        <f>IF('De la BASE'!F124&gt;0,'De la BASE'!F124,'De la BASE'!F124+0.001)</f>
        <v>0.685815</v>
      </c>
      <c r="G128" s="15">
        <v>18598</v>
      </c>
    </row>
    <row r="129" spans="1:7" ht="12.75">
      <c r="A129" s="30" t="str">
        <f>'De la BASE'!A125</f>
        <v>162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1.631825</v>
      </c>
      <c r="F129" s="9">
        <f>IF('De la BASE'!F125&gt;0,'De la BASE'!F125,'De la BASE'!F125+0.001)</f>
        <v>1.631825</v>
      </c>
      <c r="G129" s="15">
        <v>18629</v>
      </c>
    </row>
    <row r="130" spans="1:7" ht="12.75">
      <c r="A130" s="30" t="str">
        <f>'De la BASE'!A126</f>
        <v>162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3.193064</v>
      </c>
      <c r="F130" s="9">
        <f>IF('De la BASE'!F126&gt;0,'De la BASE'!F126,'De la BASE'!F126+0.001)</f>
        <v>3.193064</v>
      </c>
      <c r="G130" s="15">
        <v>18660</v>
      </c>
    </row>
    <row r="131" spans="1:7" ht="12.75">
      <c r="A131" s="30" t="str">
        <f>'De la BASE'!A127</f>
        <v>162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4.5957</v>
      </c>
      <c r="F131" s="9">
        <f>IF('De la BASE'!F127&gt;0,'De la BASE'!F127,'De la BASE'!F127+0.001)</f>
        <v>4.5957</v>
      </c>
      <c r="G131" s="15">
        <v>18688</v>
      </c>
    </row>
    <row r="132" spans="1:7" ht="12.75">
      <c r="A132" s="30" t="str">
        <f>'De la BASE'!A128</f>
        <v>162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1.641039</v>
      </c>
      <c r="F132" s="9">
        <f>IF('De la BASE'!F128&gt;0,'De la BASE'!F128,'De la BASE'!F128+0.001)</f>
        <v>1.641039</v>
      </c>
      <c r="G132" s="15">
        <v>18719</v>
      </c>
    </row>
    <row r="133" spans="1:7" ht="12.75">
      <c r="A133" s="30" t="str">
        <f>'De la BASE'!A129</f>
        <v>162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2.506528</v>
      </c>
      <c r="F133" s="9">
        <f>IF('De la BASE'!F129&gt;0,'De la BASE'!F129,'De la BASE'!F129+0.001)</f>
        <v>2.506528</v>
      </c>
      <c r="G133" s="15">
        <v>18749</v>
      </c>
    </row>
    <row r="134" spans="1:7" ht="12.75">
      <c r="A134" s="30" t="str">
        <f>'De la BASE'!A130</f>
        <v>162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1.563087</v>
      </c>
      <c r="F134" s="9">
        <f>IF('De la BASE'!F130&gt;0,'De la BASE'!F130,'De la BASE'!F130+0.001)</f>
        <v>1.563087</v>
      </c>
      <c r="G134" s="15">
        <v>18780</v>
      </c>
    </row>
    <row r="135" spans="1:7" ht="12.75">
      <c r="A135" s="30" t="str">
        <f>'De la BASE'!A131</f>
        <v>162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0.291564</v>
      </c>
      <c r="F135" s="9">
        <f>IF('De la BASE'!F131&gt;0,'De la BASE'!F131,'De la BASE'!F131+0.001)</f>
        <v>0.291564</v>
      </c>
      <c r="G135" s="15">
        <v>18810</v>
      </c>
    </row>
    <row r="136" spans="1:7" ht="12.75">
      <c r="A136" s="30" t="str">
        <f>'De la BASE'!A132</f>
        <v>162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0.082656</v>
      </c>
      <c r="F136" s="9">
        <f>IF('De la BASE'!F132&gt;0,'De la BASE'!F132,'De la BASE'!F132+0.001)</f>
        <v>0.082656</v>
      </c>
      <c r="G136" s="15">
        <v>18841</v>
      </c>
    </row>
    <row r="137" spans="1:7" ht="12.75">
      <c r="A137" s="30" t="str">
        <f>'De la BASE'!A133</f>
        <v>162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0.075785</v>
      </c>
      <c r="F137" s="9">
        <f>IF('De la BASE'!F133&gt;0,'De la BASE'!F133,'De la BASE'!F133+0.001)</f>
        <v>0.075785</v>
      </c>
      <c r="G137" s="15">
        <v>18872</v>
      </c>
    </row>
    <row r="138" spans="1:7" ht="12.75">
      <c r="A138" s="30" t="str">
        <f>'De la BASE'!A134</f>
        <v>162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0.13072</v>
      </c>
      <c r="F138" s="9">
        <f>IF('De la BASE'!F134&gt;0,'De la BASE'!F134,'De la BASE'!F134+0.001)</f>
        <v>0.13072</v>
      </c>
      <c r="G138" s="15">
        <v>18902</v>
      </c>
    </row>
    <row r="139" spans="1:7" ht="12.75">
      <c r="A139" s="30" t="str">
        <f>'De la BASE'!A135</f>
        <v>162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3.48752</v>
      </c>
      <c r="F139" s="9">
        <f>IF('De la BASE'!F135&gt;0,'De la BASE'!F135,'De la BASE'!F135+0.001)</f>
        <v>3.48752</v>
      </c>
      <c r="G139" s="15">
        <v>18933</v>
      </c>
    </row>
    <row r="140" spans="1:7" ht="12.75">
      <c r="A140" s="30" t="str">
        <f>'De la BASE'!A136</f>
        <v>162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1.232097</v>
      </c>
      <c r="F140" s="9">
        <f>IF('De la BASE'!F136&gt;0,'De la BASE'!F136,'De la BASE'!F136+0.001)</f>
        <v>1.232097</v>
      </c>
      <c r="G140" s="15">
        <v>18963</v>
      </c>
    </row>
    <row r="141" spans="1:7" ht="12.75">
      <c r="A141" s="30" t="str">
        <f>'De la BASE'!A137</f>
        <v>162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1.081356</v>
      </c>
      <c r="F141" s="9">
        <f>IF('De la BASE'!F137&gt;0,'De la BASE'!F137,'De la BASE'!F137+0.001)</f>
        <v>1.081356</v>
      </c>
      <c r="G141" s="15">
        <v>18994</v>
      </c>
    </row>
    <row r="142" spans="1:7" ht="12.75">
      <c r="A142" s="30" t="str">
        <f>'De la BASE'!A138</f>
        <v>162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0.764555</v>
      </c>
      <c r="F142" s="9">
        <f>IF('De la BASE'!F138&gt;0,'De la BASE'!F138,'De la BASE'!F138+0.001)</f>
        <v>0.764555</v>
      </c>
      <c r="G142" s="15">
        <v>19025</v>
      </c>
    </row>
    <row r="143" spans="1:7" ht="12.75">
      <c r="A143" s="30" t="str">
        <f>'De la BASE'!A139</f>
        <v>162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7.333725</v>
      </c>
      <c r="F143" s="9">
        <f>IF('De la BASE'!F139&gt;0,'De la BASE'!F139,'De la BASE'!F139+0.001)</f>
        <v>7.333725</v>
      </c>
      <c r="G143" s="15">
        <v>19054</v>
      </c>
    </row>
    <row r="144" spans="1:7" ht="12.75">
      <c r="A144" s="30" t="str">
        <f>'De la BASE'!A140</f>
        <v>162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2.30321</v>
      </c>
      <c r="F144" s="9">
        <f>IF('De la BASE'!F140&gt;0,'De la BASE'!F140,'De la BASE'!F140+0.001)</f>
        <v>2.30321</v>
      </c>
      <c r="G144" s="15">
        <v>19085</v>
      </c>
    </row>
    <row r="145" spans="1:7" ht="12.75">
      <c r="A145" s="30" t="str">
        <f>'De la BASE'!A141</f>
        <v>162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1.946208</v>
      </c>
      <c r="F145" s="9">
        <f>IF('De la BASE'!F141&gt;0,'De la BASE'!F141,'De la BASE'!F141+0.001)</f>
        <v>1.946208</v>
      </c>
      <c r="G145" s="15">
        <v>19115</v>
      </c>
    </row>
    <row r="146" spans="1:7" ht="12.75">
      <c r="A146" s="30" t="str">
        <f>'De la BASE'!A142</f>
        <v>162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0.6237</v>
      </c>
      <c r="F146" s="9">
        <f>IF('De la BASE'!F142&gt;0,'De la BASE'!F142,'De la BASE'!F142+0.001)</f>
        <v>0.6237</v>
      </c>
      <c r="G146" s="15">
        <v>19146</v>
      </c>
    </row>
    <row r="147" spans="1:7" ht="12.75">
      <c r="A147" s="30" t="str">
        <f>'De la BASE'!A143</f>
        <v>162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1.471755</v>
      </c>
      <c r="F147" s="9">
        <f>IF('De la BASE'!F143&gt;0,'De la BASE'!F143,'De la BASE'!F143+0.001)</f>
        <v>1.471755</v>
      </c>
      <c r="G147" s="15">
        <v>19176</v>
      </c>
    </row>
    <row r="148" spans="1:7" ht="12.75">
      <c r="A148" s="30" t="str">
        <f>'De la BASE'!A144</f>
        <v>162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0.294039</v>
      </c>
      <c r="F148" s="9">
        <f>IF('De la BASE'!F144&gt;0,'De la BASE'!F144,'De la BASE'!F144+0.001)</f>
        <v>0.294039</v>
      </c>
      <c r="G148" s="15">
        <v>19207</v>
      </c>
    </row>
    <row r="149" spans="1:7" ht="12.75">
      <c r="A149" s="30" t="str">
        <f>'De la BASE'!A145</f>
        <v>162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0.102833</v>
      </c>
      <c r="F149" s="9">
        <f>IF('De la BASE'!F145&gt;0,'De la BASE'!F145,'De la BASE'!F145+0.001)</f>
        <v>0.102833</v>
      </c>
      <c r="G149" s="15">
        <v>19238</v>
      </c>
    </row>
    <row r="150" spans="1:7" ht="12.75">
      <c r="A150" s="30" t="str">
        <f>'De la BASE'!A146</f>
        <v>162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0.401286</v>
      </c>
      <c r="F150" s="9">
        <f>IF('De la BASE'!F146&gt;0,'De la BASE'!F146,'De la BASE'!F146+0.001)</f>
        <v>0.401286</v>
      </c>
      <c r="G150" s="15">
        <v>19268</v>
      </c>
    </row>
    <row r="151" spans="1:7" ht="12.75">
      <c r="A151" s="30" t="str">
        <f>'De la BASE'!A147</f>
        <v>162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0.880572</v>
      </c>
      <c r="F151" s="9">
        <f>IF('De la BASE'!F147&gt;0,'De la BASE'!F147,'De la BASE'!F147+0.001)</f>
        <v>0.880572</v>
      </c>
      <c r="G151" s="15">
        <v>19299</v>
      </c>
    </row>
    <row r="152" spans="1:7" ht="12.75">
      <c r="A152" s="30" t="str">
        <f>'De la BASE'!A148</f>
        <v>162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2.19282</v>
      </c>
      <c r="F152" s="9">
        <f>IF('De la BASE'!F148&gt;0,'De la BASE'!F148,'De la BASE'!F148+0.001)</f>
        <v>2.19282</v>
      </c>
      <c r="G152" s="15">
        <v>19329</v>
      </c>
    </row>
    <row r="153" spans="1:7" ht="12.75">
      <c r="A153" s="30" t="str">
        <f>'De la BASE'!A149</f>
        <v>162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0.251781</v>
      </c>
      <c r="F153" s="9">
        <f>IF('De la BASE'!F149&gt;0,'De la BASE'!F149,'De la BASE'!F149+0.001)</f>
        <v>0.251781</v>
      </c>
      <c r="G153" s="15">
        <v>19360</v>
      </c>
    </row>
    <row r="154" spans="1:7" ht="12.75">
      <c r="A154" s="30" t="str">
        <f>'De la BASE'!A150</f>
        <v>162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1.06471</v>
      </c>
      <c r="F154" s="9">
        <f>IF('De la BASE'!F150&gt;0,'De la BASE'!F150,'De la BASE'!F150+0.001)</f>
        <v>1.06471</v>
      </c>
      <c r="G154" s="15">
        <v>19391</v>
      </c>
    </row>
    <row r="155" spans="1:7" ht="12.75">
      <c r="A155" s="30" t="str">
        <f>'De la BASE'!A151</f>
        <v>162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0.520431</v>
      </c>
      <c r="F155" s="9">
        <f>IF('De la BASE'!F151&gt;0,'De la BASE'!F151,'De la BASE'!F151+0.001)</f>
        <v>0.520431</v>
      </c>
      <c r="G155" s="15">
        <v>19419</v>
      </c>
    </row>
    <row r="156" spans="1:7" ht="12.75">
      <c r="A156" s="30" t="str">
        <f>'De la BASE'!A152</f>
        <v>162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1.214751</v>
      </c>
      <c r="F156" s="9">
        <f>IF('De la BASE'!F152&gt;0,'De la BASE'!F152,'De la BASE'!F152+0.001)</f>
        <v>1.214751</v>
      </c>
      <c r="G156" s="15">
        <v>19450</v>
      </c>
    </row>
    <row r="157" spans="1:7" ht="12.75">
      <c r="A157" s="30" t="str">
        <f>'De la BASE'!A153</f>
        <v>162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0.27272</v>
      </c>
      <c r="F157" s="9">
        <f>IF('De la BASE'!F153&gt;0,'De la BASE'!F153,'De la BASE'!F153+0.001)</f>
        <v>0.27272</v>
      </c>
      <c r="G157" s="15">
        <v>19480</v>
      </c>
    </row>
    <row r="158" spans="1:7" ht="12.75">
      <c r="A158" s="30" t="str">
        <f>'De la BASE'!A154</f>
        <v>162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1.227564</v>
      </c>
      <c r="F158" s="9">
        <f>IF('De la BASE'!F154&gt;0,'De la BASE'!F154,'De la BASE'!F154+0.001)</f>
        <v>1.227564</v>
      </c>
      <c r="G158" s="15">
        <v>19511</v>
      </c>
    </row>
    <row r="159" spans="1:7" ht="12.75">
      <c r="A159" s="30" t="str">
        <f>'De la BASE'!A155</f>
        <v>162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0.211728</v>
      </c>
      <c r="F159" s="9">
        <f>IF('De la BASE'!F155&gt;0,'De la BASE'!F155,'De la BASE'!F155+0.001)</f>
        <v>0.211728</v>
      </c>
      <c r="G159" s="15">
        <v>19541</v>
      </c>
    </row>
    <row r="160" spans="1:7" ht="12.75">
      <c r="A160" s="30" t="str">
        <f>'De la BASE'!A156</f>
        <v>162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0.093262</v>
      </c>
      <c r="F160" s="9">
        <f>IF('De la BASE'!F156&gt;0,'De la BASE'!F156,'De la BASE'!F156+0.001)</f>
        <v>0.093262</v>
      </c>
      <c r="G160" s="15">
        <v>19572</v>
      </c>
    </row>
    <row r="161" spans="1:7" ht="12.75">
      <c r="A161" s="30" t="str">
        <f>'De la BASE'!A157</f>
        <v>162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0.085608</v>
      </c>
      <c r="F161" s="9">
        <f>IF('De la BASE'!F157&gt;0,'De la BASE'!F157,'De la BASE'!F157+0.001)</f>
        <v>0.085608</v>
      </c>
      <c r="G161" s="15">
        <v>19603</v>
      </c>
    </row>
    <row r="162" spans="1:7" ht="12.75">
      <c r="A162" s="30" t="str">
        <f>'De la BASE'!A158</f>
        <v>162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0.792</v>
      </c>
      <c r="F162" s="9">
        <f>IF('De la BASE'!F158&gt;0,'De la BASE'!F158,'De la BASE'!F158+0.001)</f>
        <v>0.792</v>
      </c>
      <c r="G162" s="15">
        <v>19633</v>
      </c>
    </row>
    <row r="163" spans="1:7" ht="12.75">
      <c r="A163" s="30" t="str">
        <f>'De la BASE'!A159</f>
        <v>162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0.180375</v>
      </c>
      <c r="F163" s="9">
        <f>IF('De la BASE'!F159&gt;0,'De la BASE'!F159,'De la BASE'!F159+0.001)</f>
        <v>0.180375</v>
      </c>
      <c r="G163" s="15">
        <v>19664</v>
      </c>
    </row>
    <row r="164" spans="1:7" ht="12.75">
      <c r="A164" s="30" t="str">
        <f>'De la BASE'!A160</f>
        <v>162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0.33201</v>
      </c>
      <c r="F164" s="9">
        <f>IF('De la BASE'!F160&gt;0,'De la BASE'!F160,'De la BASE'!F160+0.001)</f>
        <v>0.33201</v>
      </c>
      <c r="G164" s="15">
        <v>19694</v>
      </c>
    </row>
    <row r="165" spans="1:7" ht="12.75">
      <c r="A165" s="30" t="str">
        <f>'De la BASE'!A161</f>
        <v>162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0.719328</v>
      </c>
      <c r="F165" s="9">
        <f>IF('De la BASE'!F161&gt;0,'De la BASE'!F161,'De la BASE'!F161+0.001)</f>
        <v>0.719328</v>
      </c>
      <c r="G165" s="15">
        <v>19725</v>
      </c>
    </row>
    <row r="166" spans="1:7" ht="12.75">
      <c r="A166" s="30" t="str">
        <f>'De la BASE'!A162</f>
        <v>162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0.980655</v>
      </c>
      <c r="F166" s="9">
        <f>IF('De la BASE'!F162&gt;0,'De la BASE'!F162,'De la BASE'!F162+0.001)</f>
        <v>0.980655</v>
      </c>
      <c r="G166" s="15">
        <v>19756</v>
      </c>
    </row>
    <row r="167" spans="1:7" ht="12.75">
      <c r="A167" s="30" t="str">
        <f>'De la BASE'!A163</f>
        <v>162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1.887523</v>
      </c>
      <c r="F167" s="9">
        <f>IF('De la BASE'!F163&gt;0,'De la BASE'!F163,'De la BASE'!F163+0.001)</f>
        <v>1.887523</v>
      </c>
      <c r="G167" s="15">
        <v>19784</v>
      </c>
    </row>
    <row r="168" spans="1:7" ht="12.75">
      <c r="A168" s="30" t="str">
        <f>'De la BASE'!A164</f>
        <v>162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0.58507</v>
      </c>
      <c r="F168" s="9">
        <f>IF('De la BASE'!F164&gt;0,'De la BASE'!F164,'De la BASE'!F164+0.001)</f>
        <v>0.58507</v>
      </c>
      <c r="G168" s="15">
        <v>19815</v>
      </c>
    </row>
    <row r="169" spans="1:7" ht="12.75">
      <c r="A169" s="30" t="str">
        <f>'De la BASE'!A165</f>
        <v>162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1.303448</v>
      </c>
      <c r="F169" s="9">
        <f>IF('De la BASE'!F165&gt;0,'De la BASE'!F165,'De la BASE'!F165+0.001)</f>
        <v>1.303448</v>
      </c>
      <c r="G169" s="15">
        <v>19845</v>
      </c>
    </row>
    <row r="170" spans="1:7" ht="12.75">
      <c r="A170" s="30" t="str">
        <f>'De la BASE'!A166</f>
        <v>162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0.551518</v>
      </c>
      <c r="F170" s="9">
        <f>IF('De la BASE'!F166&gt;0,'De la BASE'!F166,'De la BASE'!F166+0.001)</f>
        <v>0.551518</v>
      </c>
      <c r="G170" s="15">
        <v>19876</v>
      </c>
    </row>
    <row r="171" spans="1:7" ht="12.75">
      <c r="A171" s="30" t="str">
        <f>'De la BASE'!A167</f>
        <v>162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0.113484</v>
      </c>
      <c r="F171" s="9">
        <f>IF('De la BASE'!F167&gt;0,'De la BASE'!F167,'De la BASE'!F167+0.001)</f>
        <v>0.113484</v>
      </c>
      <c r="G171" s="15">
        <v>19906</v>
      </c>
    </row>
    <row r="172" spans="1:7" ht="12.75">
      <c r="A172" s="30" t="str">
        <f>'De la BASE'!A168</f>
        <v>162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0.086352</v>
      </c>
      <c r="F172" s="9">
        <f>IF('De la BASE'!F168&gt;0,'De la BASE'!F168,'De la BASE'!F168+0.001)</f>
        <v>0.086352</v>
      </c>
      <c r="G172" s="15">
        <v>19937</v>
      </c>
    </row>
    <row r="173" spans="1:7" ht="12.75">
      <c r="A173" s="30" t="str">
        <f>'De la BASE'!A169</f>
        <v>162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0.060475</v>
      </c>
      <c r="F173" s="9">
        <f>IF('De la BASE'!F169&gt;0,'De la BASE'!F169,'De la BASE'!F169+0.001)</f>
        <v>0.060475</v>
      </c>
      <c r="G173" s="15">
        <v>19968</v>
      </c>
    </row>
    <row r="174" spans="1:7" ht="12.75">
      <c r="A174" s="30" t="str">
        <f>'De la BASE'!A170</f>
        <v>162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0.1051</v>
      </c>
      <c r="F174" s="9">
        <f>IF('De la BASE'!F170&gt;0,'De la BASE'!F170,'De la BASE'!F170+0.001)</f>
        <v>0.1051</v>
      </c>
      <c r="G174" s="15">
        <v>19998</v>
      </c>
    </row>
    <row r="175" spans="1:7" ht="12.75">
      <c r="A175" s="30" t="str">
        <f>'De la BASE'!A171</f>
        <v>162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0.579258</v>
      </c>
      <c r="F175" s="9">
        <f>IF('De la BASE'!F171&gt;0,'De la BASE'!F171,'De la BASE'!F171+0.001)</f>
        <v>0.579258</v>
      </c>
      <c r="G175" s="15">
        <v>20029</v>
      </c>
    </row>
    <row r="176" spans="1:7" ht="12.75">
      <c r="A176" s="30" t="str">
        <f>'De la BASE'!A172</f>
        <v>162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0.231539</v>
      </c>
      <c r="F176" s="9">
        <f>IF('De la BASE'!F172&gt;0,'De la BASE'!F172,'De la BASE'!F172+0.001)</f>
        <v>0.231539</v>
      </c>
      <c r="G176" s="15">
        <v>20059</v>
      </c>
    </row>
    <row r="177" spans="1:7" ht="12.75">
      <c r="A177" s="30" t="str">
        <f>'De la BASE'!A173</f>
        <v>162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2.623335</v>
      </c>
      <c r="F177" s="9">
        <f>IF('De la BASE'!F173&gt;0,'De la BASE'!F173,'De la BASE'!F173+0.001)</f>
        <v>2.623335</v>
      </c>
      <c r="G177" s="15">
        <v>20090</v>
      </c>
    </row>
    <row r="178" spans="1:7" ht="12.75">
      <c r="A178" s="30" t="str">
        <f>'De la BASE'!A174</f>
        <v>162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4.5916</v>
      </c>
      <c r="F178" s="9">
        <f>IF('De la BASE'!F174&gt;0,'De la BASE'!F174,'De la BASE'!F174+0.001)</f>
        <v>4.5916</v>
      </c>
      <c r="G178" s="15">
        <v>20121</v>
      </c>
    </row>
    <row r="179" spans="1:7" ht="12.75">
      <c r="A179" s="30" t="str">
        <f>'De la BASE'!A175</f>
        <v>162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1.267434</v>
      </c>
      <c r="F179" s="9">
        <f>IF('De la BASE'!F175&gt;0,'De la BASE'!F175,'De la BASE'!F175+0.001)</f>
        <v>1.267434</v>
      </c>
      <c r="G179" s="15">
        <v>20149</v>
      </c>
    </row>
    <row r="180" spans="1:7" ht="12.75">
      <c r="A180" s="30" t="str">
        <f>'De la BASE'!A176</f>
        <v>162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1.228085</v>
      </c>
      <c r="F180" s="9">
        <f>IF('De la BASE'!F176&gt;0,'De la BASE'!F176,'De la BASE'!F176+0.001)</f>
        <v>1.228085</v>
      </c>
      <c r="G180" s="15">
        <v>20180</v>
      </c>
    </row>
    <row r="181" spans="1:7" ht="12.75">
      <c r="A181" s="30" t="str">
        <f>'De la BASE'!A177</f>
        <v>162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0.58566</v>
      </c>
      <c r="F181" s="9">
        <f>IF('De la BASE'!F177&gt;0,'De la BASE'!F177,'De la BASE'!F177+0.001)</f>
        <v>0.58566</v>
      </c>
      <c r="G181" s="15">
        <v>20210</v>
      </c>
    </row>
    <row r="182" spans="1:7" ht="12.75">
      <c r="A182" s="30" t="str">
        <f>'De la BASE'!A178</f>
        <v>162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0.646161</v>
      </c>
      <c r="F182" s="9">
        <f>IF('De la BASE'!F178&gt;0,'De la BASE'!F178,'De la BASE'!F178+0.001)</f>
        <v>0.646161</v>
      </c>
      <c r="G182" s="15">
        <v>20241</v>
      </c>
    </row>
    <row r="183" spans="1:7" ht="12.75">
      <c r="A183" s="30" t="str">
        <f>'De la BASE'!A179</f>
        <v>162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0.270312</v>
      </c>
      <c r="F183" s="9">
        <f>IF('De la BASE'!F179&gt;0,'De la BASE'!F179,'De la BASE'!F179+0.001)</f>
        <v>0.270312</v>
      </c>
      <c r="G183" s="15">
        <v>20271</v>
      </c>
    </row>
    <row r="184" spans="1:7" ht="12.75">
      <c r="A184" s="30" t="str">
        <f>'De la BASE'!A180</f>
        <v>162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0.206145</v>
      </c>
      <c r="F184" s="9">
        <f>IF('De la BASE'!F180&gt;0,'De la BASE'!F180,'De la BASE'!F180+0.001)</f>
        <v>0.206145</v>
      </c>
      <c r="G184" s="15">
        <v>20302</v>
      </c>
    </row>
    <row r="185" spans="1:7" ht="12.75">
      <c r="A185" s="30" t="str">
        <f>'De la BASE'!A181</f>
        <v>162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0.104706</v>
      </c>
      <c r="F185" s="9">
        <f>IF('De la BASE'!F181&gt;0,'De la BASE'!F181,'De la BASE'!F181+0.001)</f>
        <v>0.104706</v>
      </c>
      <c r="G185" s="15">
        <v>20333</v>
      </c>
    </row>
    <row r="186" spans="1:7" ht="12.75">
      <c r="A186" s="30" t="str">
        <f>'De la BASE'!A182</f>
        <v>162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0.24324</v>
      </c>
      <c r="F186" s="9">
        <f>IF('De la BASE'!F182&gt;0,'De la BASE'!F182,'De la BASE'!F182+0.001)</f>
        <v>0.24324</v>
      </c>
      <c r="G186" s="15">
        <v>20363</v>
      </c>
    </row>
    <row r="187" spans="1:7" ht="12.75">
      <c r="A187" s="30" t="str">
        <f>'De la BASE'!A183</f>
        <v>162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0.654675</v>
      </c>
      <c r="F187" s="9">
        <f>IF('De la BASE'!F183&gt;0,'De la BASE'!F183,'De la BASE'!F183+0.001)</f>
        <v>0.654675</v>
      </c>
      <c r="G187" s="15">
        <v>20394</v>
      </c>
    </row>
    <row r="188" spans="1:7" ht="12.75">
      <c r="A188" s="30" t="str">
        <f>'De la BASE'!A184</f>
        <v>162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5.582136</v>
      </c>
      <c r="F188" s="9">
        <f>IF('De la BASE'!F184&gt;0,'De la BASE'!F184,'De la BASE'!F184+0.001)</f>
        <v>5.582136</v>
      </c>
      <c r="G188" s="15">
        <v>20424</v>
      </c>
    </row>
    <row r="189" spans="1:7" ht="12.75">
      <c r="A189" s="30" t="str">
        <f>'De la BASE'!A185</f>
        <v>162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3.34726</v>
      </c>
      <c r="F189" s="9">
        <f>IF('De la BASE'!F185&gt;0,'De la BASE'!F185,'De la BASE'!F185+0.001)</f>
        <v>3.34726</v>
      </c>
      <c r="G189" s="15">
        <v>20455</v>
      </c>
    </row>
    <row r="190" spans="1:7" ht="12.75">
      <c r="A190" s="30" t="str">
        <f>'De la BASE'!A186</f>
        <v>162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0.37254</v>
      </c>
      <c r="F190" s="9">
        <f>IF('De la BASE'!F186&gt;0,'De la BASE'!F186,'De la BASE'!F186+0.001)</f>
        <v>0.37254</v>
      </c>
      <c r="G190" s="15">
        <v>20486</v>
      </c>
    </row>
    <row r="191" spans="1:7" ht="12.75">
      <c r="A191" s="30" t="str">
        <f>'De la BASE'!A187</f>
        <v>162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6.128412</v>
      </c>
      <c r="F191" s="9">
        <f>IF('De la BASE'!F187&gt;0,'De la BASE'!F187,'De la BASE'!F187+0.001)</f>
        <v>6.128412</v>
      </c>
      <c r="G191" s="15">
        <v>20515</v>
      </c>
    </row>
    <row r="192" spans="1:7" ht="12.75">
      <c r="A192" s="30" t="str">
        <f>'De la BASE'!A188</f>
        <v>162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5.444792</v>
      </c>
      <c r="F192" s="9">
        <f>IF('De la BASE'!F188&gt;0,'De la BASE'!F188,'De la BASE'!F188+0.001)</f>
        <v>5.444792</v>
      </c>
      <c r="G192" s="15">
        <v>20546</v>
      </c>
    </row>
    <row r="193" spans="1:7" ht="12.75">
      <c r="A193" s="30" t="str">
        <f>'De la BASE'!A189</f>
        <v>162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1.97613</v>
      </c>
      <c r="F193" s="9">
        <f>IF('De la BASE'!F189&gt;0,'De la BASE'!F189,'De la BASE'!F189+0.001)</f>
        <v>1.97613</v>
      </c>
      <c r="G193" s="15">
        <v>20576</v>
      </c>
    </row>
    <row r="194" spans="1:7" ht="12.75">
      <c r="A194" s="30" t="str">
        <f>'De la BASE'!A190</f>
        <v>162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0.44259</v>
      </c>
      <c r="F194" s="9">
        <f>IF('De la BASE'!F190&gt;0,'De la BASE'!F190,'De la BASE'!F190+0.001)</f>
        <v>0.44259</v>
      </c>
      <c r="G194" s="15">
        <v>20607</v>
      </c>
    </row>
    <row r="195" spans="1:7" ht="12.75">
      <c r="A195" s="30" t="str">
        <f>'De la BASE'!A191</f>
        <v>162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0.103584</v>
      </c>
      <c r="F195" s="9">
        <f>IF('De la BASE'!F191&gt;0,'De la BASE'!F191,'De la BASE'!F191+0.001)</f>
        <v>0.103584</v>
      </c>
      <c r="G195" s="15">
        <v>20637</v>
      </c>
    </row>
    <row r="196" spans="1:7" ht="12.75">
      <c r="A196" s="30" t="str">
        <f>'De la BASE'!A192</f>
        <v>162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0.093517</v>
      </c>
      <c r="F196" s="9">
        <f>IF('De la BASE'!F192&gt;0,'De la BASE'!F192,'De la BASE'!F192+0.001)</f>
        <v>0.093517</v>
      </c>
      <c r="G196" s="15">
        <v>20668</v>
      </c>
    </row>
    <row r="197" spans="1:7" ht="12.75">
      <c r="A197" s="30" t="str">
        <f>'De la BASE'!A193</f>
        <v>162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0.105462</v>
      </c>
      <c r="F197" s="9">
        <f>IF('De la BASE'!F193&gt;0,'De la BASE'!F193,'De la BASE'!F193+0.001)</f>
        <v>0.105462</v>
      </c>
      <c r="G197" s="15">
        <v>20699</v>
      </c>
    </row>
    <row r="198" spans="1:7" ht="12.75">
      <c r="A198" s="30" t="str">
        <f>'De la BASE'!A194</f>
        <v>162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0.081522</v>
      </c>
      <c r="F198" s="9">
        <f>IF('De la BASE'!F194&gt;0,'De la BASE'!F194,'De la BASE'!F194+0.001)</f>
        <v>0.081522</v>
      </c>
      <c r="G198" s="15">
        <v>20729</v>
      </c>
    </row>
    <row r="199" spans="1:7" ht="12.75">
      <c r="A199" s="30" t="str">
        <f>'De la BASE'!A195</f>
        <v>162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0.198612</v>
      </c>
      <c r="F199" s="9">
        <f>IF('De la BASE'!F195&gt;0,'De la BASE'!F195,'De la BASE'!F195+0.001)</f>
        <v>0.198612</v>
      </c>
      <c r="G199" s="15">
        <v>20760</v>
      </c>
    </row>
    <row r="200" spans="1:7" ht="12.75">
      <c r="A200" s="30" t="str">
        <f>'De la BASE'!A196</f>
        <v>162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0.214432</v>
      </c>
      <c r="F200" s="9">
        <f>IF('De la BASE'!F196&gt;0,'De la BASE'!F196,'De la BASE'!F196+0.001)</f>
        <v>0.214432</v>
      </c>
      <c r="G200" s="15">
        <v>20790</v>
      </c>
    </row>
    <row r="201" spans="1:7" ht="12.75">
      <c r="A201" s="30" t="str">
        <f>'De la BASE'!A197</f>
        <v>162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0.057954</v>
      </c>
      <c r="F201" s="9">
        <f>IF('De la BASE'!F197&gt;0,'De la BASE'!F197,'De la BASE'!F197+0.001)</f>
        <v>0.057954</v>
      </c>
      <c r="G201" s="15">
        <v>20821</v>
      </c>
    </row>
    <row r="202" spans="1:7" ht="12.75">
      <c r="A202" s="30" t="str">
        <f>'De la BASE'!A198</f>
        <v>162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0.962801</v>
      </c>
      <c r="F202" s="9">
        <f>IF('De la BASE'!F198&gt;0,'De la BASE'!F198,'De la BASE'!F198+0.001)</f>
        <v>0.962801</v>
      </c>
      <c r="G202" s="15">
        <v>20852</v>
      </c>
    </row>
    <row r="203" spans="1:7" ht="12.75">
      <c r="A203" s="30" t="str">
        <f>'De la BASE'!A199</f>
        <v>162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0.983076</v>
      </c>
      <c r="F203" s="9">
        <f>IF('De la BASE'!F199&gt;0,'De la BASE'!F199,'De la BASE'!F199+0.001)</f>
        <v>0.983076</v>
      </c>
      <c r="G203" s="15">
        <v>20880</v>
      </c>
    </row>
    <row r="204" spans="1:7" ht="12.75">
      <c r="A204" s="30" t="str">
        <f>'De la BASE'!A200</f>
        <v>162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0.399556</v>
      </c>
      <c r="F204" s="9">
        <f>IF('De la BASE'!F200&gt;0,'De la BASE'!F200,'De la BASE'!F200+0.001)</f>
        <v>0.399556</v>
      </c>
      <c r="G204" s="15">
        <v>20911</v>
      </c>
    </row>
    <row r="205" spans="1:7" ht="12.75">
      <c r="A205" s="30" t="str">
        <f>'De la BASE'!A201</f>
        <v>162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0.584094</v>
      </c>
      <c r="F205" s="9">
        <f>IF('De la BASE'!F201&gt;0,'De la BASE'!F201,'De la BASE'!F201+0.001)</f>
        <v>0.584094</v>
      </c>
      <c r="G205" s="15">
        <v>20941</v>
      </c>
    </row>
    <row r="206" spans="1:7" ht="12.75">
      <c r="A206" s="30" t="str">
        <f>'De la BASE'!A202</f>
        <v>162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1.05435</v>
      </c>
      <c r="F206" s="9">
        <f>IF('De la BASE'!F202&gt;0,'De la BASE'!F202,'De la BASE'!F202+0.001)</f>
        <v>1.05435</v>
      </c>
      <c r="G206" s="15">
        <v>20972</v>
      </c>
    </row>
    <row r="207" spans="1:7" ht="12.75">
      <c r="A207" s="30" t="str">
        <f>'De la BASE'!A203</f>
        <v>162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0.182556</v>
      </c>
      <c r="F207" s="9">
        <f>IF('De la BASE'!F203&gt;0,'De la BASE'!F203,'De la BASE'!F203+0.001)</f>
        <v>0.182556</v>
      </c>
      <c r="G207" s="15">
        <v>21002</v>
      </c>
    </row>
    <row r="208" spans="1:7" ht="12.75">
      <c r="A208" s="30" t="str">
        <f>'De la BASE'!A204</f>
        <v>162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0.093425</v>
      </c>
      <c r="F208" s="9">
        <f>IF('De la BASE'!F204&gt;0,'De la BASE'!F204,'De la BASE'!F204+0.001)</f>
        <v>0.093425</v>
      </c>
      <c r="G208" s="15">
        <v>21033</v>
      </c>
    </row>
    <row r="209" spans="1:7" ht="12.75">
      <c r="A209" s="30" t="str">
        <f>'De la BASE'!A205</f>
        <v>162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0.074153</v>
      </c>
      <c r="F209" s="9">
        <f>IF('De la BASE'!F205&gt;0,'De la BASE'!F205,'De la BASE'!F205+0.001)</f>
        <v>0.074153</v>
      </c>
      <c r="G209" s="15">
        <v>21064</v>
      </c>
    </row>
    <row r="210" spans="1:7" ht="12.75">
      <c r="A210" s="30" t="str">
        <f>'De la BASE'!A206</f>
        <v>162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0.089838</v>
      </c>
      <c r="F210" s="9">
        <f>IF('De la BASE'!F206&gt;0,'De la BASE'!F206,'De la BASE'!F206+0.001)</f>
        <v>0.089838</v>
      </c>
      <c r="G210" s="15">
        <v>21094</v>
      </c>
    </row>
    <row r="211" spans="1:7" ht="12.75">
      <c r="A211" s="30" t="str">
        <f>'De la BASE'!A207</f>
        <v>162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0.10598</v>
      </c>
      <c r="F211" s="9">
        <f>IF('De la BASE'!F207&gt;0,'De la BASE'!F207,'De la BASE'!F207+0.001)</f>
        <v>0.10598</v>
      </c>
      <c r="G211" s="15">
        <v>21125</v>
      </c>
    </row>
    <row r="212" spans="1:7" ht="12.75">
      <c r="A212" s="30" t="str">
        <f>'De la BASE'!A208</f>
        <v>162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0.239723</v>
      </c>
      <c r="F212" s="9">
        <f>IF('De la BASE'!F208&gt;0,'De la BASE'!F208,'De la BASE'!F208+0.001)</f>
        <v>0.239723</v>
      </c>
      <c r="G212" s="15">
        <v>21155</v>
      </c>
    </row>
    <row r="213" spans="1:7" ht="12.75">
      <c r="A213" s="30" t="str">
        <f>'De la BASE'!A209</f>
        <v>162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0.679968</v>
      </c>
      <c r="F213" s="9">
        <f>IF('De la BASE'!F209&gt;0,'De la BASE'!F209,'De la BASE'!F209+0.001)</f>
        <v>0.679968</v>
      </c>
      <c r="G213" s="15">
        <v>21186</v>
      </c>
    </row>
    <row r="214" spans="1:7" ht="12.75">
      <c r="A214" s="30" t="str">
        <f>'De la BASE'!A210</f>
        <v>162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0.694239</v>
      </c>
      <c r="F214" s="9">
        <f>IF('De la BASE'!F210&gt;0,'De la BASE'!F210,'De la BASE'!F210+0.001)</f>
        <v>0.694239</v>
      </c>
      <c r="G214" s="15">
        <v>21217</v>
      </c>
    </row>
    <row r="215" spans="1:7" ht="12.75">
      <c r="A215" s="30" t="str">
        <f>'De la BASE'!A211</f>
        <v>162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3.323982</v>
      </c>
      <c r="F215" s="9">
        <f>IF('De la BASE'!F211&gt;0,'De la BASE'!F211,'De la BASE'!F211+0.001)</f>
        <v>3.323982</v>
      </c>
      <c r="G215" s="15">
        <v>21245</v>
      </c>
    </row>
    <row r="216" spans="1:7" ht="12.75">
      <c r="A216" s="30" t="str">
        <f>'De la BASE'!A212</f>
        <v>162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0.686108</v>
      </c>
      <c r="F216" s="9">
        <f>IF('De la BASE'!F212&gt;0,'De la BASE'!F212,'De la BASE'!F212+0.001)</f>
        <v>0.686108</v>
      </c>
      <c r="G216" s="15">
        <v>21276</v>
      </c>
    </row>
    <row r="217" spans="1:7" ht="12.75">
      <c r="A217" s="30" t="str">
        <f>'De la BASE'!A213</f>
        <v>162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0.39594</v>
      </c>
      <c r="F217" s="9">
        <f>IF('De la BASE'!F213&gt;0,'De la BASE'!F213,'De la BASE'!F213+0.001)</f>
        <v>0.39594</v>
      </c>
      <c r="G217" s="15">
        <v>21306</v>
      </c>
    </row>
    <row r="218" spans="1:7" ht="12.75">
      <c r="A218" s="30" t="str">
        <f>'De la BASE'!A214</f>
        <v>162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0.787776</v>
      </c>
      <c r="F218" s="9">
        <f>IF('De la BASE'!F214&gt;0,'De la BASE'!F214,'De la BASE'!F214+0.001)</f>
        <v>0.787776</v>
      </c>
      <c r="G218" s="15">
        <v>21337</v>
      </c>
    </row>
    <row r="219" spans="1:7" ht="12.75">
      <c r="A219" s="30" t="str">
        <f>'De la BASE'!A215</f>
        <v>162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0.166426</v>
      </c>
      <c r="F219" s="9">
        <f>IF('De la BASE'!F215&gt;0,'De la BASE'!F215,'De la BASE'!F215+0.001)</f>
        <v>0.166426</v>
      </c>
      <c r="G219" s="15">
        <v>21367</v>
      </c>
    </row>
    <row r="220" spans="1:7" ht="12.75">
      <c r="A220" s="30" t="str">
        <f>'De la BASE'!A216</f>
        <v>162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0.144032</v>
      </c>
      <c r="F220" s="9">
        <f>IF('De la BASE'!F216&gt;0,'De la BASE'!F216,'De la BASE'!F216+0.001)</f>
        <v>0.144032</v>
      </c>
      <c r="G220" s="15">
        <v>21398</v>
      </c>
    </row>
    <row r="221" spans="1:7" ht="12.75">
      <c r="A221" s="30" t="str">
        <f>'De la BASE'!A217</f>
        <v>162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0.133641</v>
      </c>
      <c r="F221" s="9">
        <f>IF('De la BASE'!F217&gt;0,'De la BASE'!F217,'De la BASE'!F217+0.001)</f>
        <v>0.133641</v>
      </c>
      <c r="G221" s="15">
        <v>21429</v>
      </c>
    </row>
    <row r="222" spans="1:7" ht="12.75">
      <c r="A222" s="30" t="str">
        <f>'De la BASE'!A218</f>
        <v>162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0.192052</v>
      </c>
      <c r="F222" s="9">
        <f>IF('De la BASE'!F218&gt;0,'De la BASE'!F218,'De la BASE'!F218+0.001)</f>
        <v>0.192052</v>
      </c>
      <c r="G222" s="15">
        <v>21459</v>
      </c>
    </row>
    <row r="223" spans="1:7" ht="12.75">
      <c r="A223" s="30" t="str">
        <f>'De la BASE'!A219</f>
        <v>162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0.184266</v>
      </c>
      <c r="F223" s="9">
        <f>IF('De la BASE'!F219&gt;0,'De la BASE'!F219,'De la BASE'!F219+0.001)</f>
        <v>0.184266</v>
      </c>
      <c r="G223" s="15">
        <v>21490</v>
      </c>
    </row>
    <row r="224" spans="1:7" ht="12.75">
      <c r="A224" s="30" t="str">
        <f>'De la BASE'!A220</f>
        <v>162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4.349345</v>
      </c>
      <c r="F224" s="9">
        <f>IF('De la BASE'!F220&gt;0,'De la BASE'!F220,'De la BASE'!F220+0.001)</f>
        <v>4.349345</v>
      </c>
      <c r="G224" s="15">
        <v>21520</v>
      </c>
    </row>
    <row r="225" spans="1:7" ht="12.75">
      <c r="A225" s="30" t="str">
        <f>'De la BASE'!A221</f>
        <v>162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1.210982</v>
      </c>
      <c r="F225" s="9">
        <f>IF('De la BASE'!F221&gt;0,'De la BASE'!F221,'De la BASE'!F221+0.001)</f>
        <v>1.210982</v>
      </c>
      <c r="G225" s="15">
        <v>21551</v>
      </c>
    </row>
    <row r="226" spans="1:7" ht="12.75">
      <c r="A226" s="30" t="str">
        <f>'De la BASE'!A222</f>
        <v>162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0.19686</v>
      </c>
      <c r="F226" s="9">
        <f>IF('De la BASE'!F222&gt;0,'De la BASE'!F222,'De la BASE'!F222+0.001)</f>
        <v>0.19686</v>
      </c>
      <c r="G226" s="15">
        <v>21582</v>
      </c>
    </row>
    <row r="227" spans="1:7" ht="12.75">
      <c r="A227" s="30" t="str">
        <f>'De la BASE'!A223</f>
        <v>162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3.277157</v>
      </c>
      <c r="F227" s="9">
        <f>IF('De la BASE'!F223&gt;0,'De la BASE'!F223,'De la BASE'!F223+0.001)</f>
        <v>3.277157</v>
      </c>
      <c r="G227" s="15">
        <v>21610</v>
      </c>
    </row>
    <row r="228" spans="1:7" ht="12.75">
      <c r="A228" s="30" t="str">
        <f>'De la BASE'!A224</f>
        <v>162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1.574179</v>
      </c>
      <c r="F228" s="9">
        <f>IF('De la BASE'!F224&gt;0,'De la BASE'!F224,'De la BASE'!F224+0.001)</f>
        <v>1.574179</v>
      </c>
      <c r="G228" s="15">
        <v>21641</v>
      </c>
    </row>
    <row r="229" spans="1:7" ht="12.75">
      <c r="A229" s="30" t="str">
        <f>'De la BASE'!A225</f>
        <v>162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2.424906</v>
      </c>
      <c r="F229" s="9">
        <f>IF('De la BASE'!F225&gt;0,'De la BASE'!F225,'De la BASE'!F225+0.001)</f>
        <v>2.424906</v>
      </c>
      <c r="G229" s="15">
        <v>21671</v>
      </c>
    </row>
    <row r="230" spans="1:7" ht="12.75">
      <c r="A230" s="30" t="str">
        <f>'De la BASE'!A226</f>
        <v>162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0.819468</v>
      </c>
      <c r="F230" s="9">
        <f>IF('De la BASE'!F226&gt;0,'De la BASE'!F226,'De la BASE'!F226+0.001)</f>
        <v>0.819468</v>
      </c>
      <c r="G230" s="15">
        <v>21702</v>
      </c>
    </row>
    <row r="231" spans="1:7" ht="12.75">
      <c r="A231" s="30" t="str">
        <f>'De la BASE'!A227</f>
        <v>162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0.187328</v>
      </c>
      <c r="F231" s="9">
        <f>IF('De la BASE'!F227&gt;0,'De la BASE'!F227,'De la BASE'!F227+0.001)</f>
        <v>0.187328</v>
      </c>
      <c r="G231" s="15">
        <v>21732</v>
      </c>
    </row>
    <row r="232" spans="1:7" ht="12.75">
      <c r="A232" s="30" t="str">
        <f>'De la BASE'!A228</f>
        <v>162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0.1552</v>
      </c>
      <c r="F232" s="9">
        <f>IF('De la BASE'!F228&gt;0,'De la BASE'!F228,'De la BASE'!F228+0.001)</f>
        <v>0.1552</v>
      </c>
      <c r="G232" s="15">
        <v>21763</v>
      </c>
    </row>
    <row r="233" spans="1:7" ht="12.75">
      <c r="A233" s="30" t="str">
        <f>'De la BASE'!A229</f>
        <v>162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1.60468</v>
      </c>
      <c r="F233" s="9">
        <f>IF('De la BASE'!F229&gt;0,'De la BASE'!F229,'De la BASE'!F229+0.001)</f>
        <v>1.60468</v>
      </c>
      <c r="G233" s="15">
        <v>21794</v>
      </c>
    </row>
    <row r="234" spans="1:7" ht="12.75">
      <c r="A234" s="30" t="str">
        <f>'De la BASE'!A230</f>
        <v>162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2.43232</v>
      </c>
      <c r="F234" s="9">
        <f>IF('De la BASE'!F230&gt;0,'De la BASE'!F230,'De la BASE'!F230+0.001)</f>
        <v>2.43232</v>
      </c>
      <c r="G234" s="15">
        <v>21824</v>
      </c>
    </row>
    <row r="235" spans="1:7" ht="12.75">
      <c r="A235" s="30" t="str">
        <f>'De la BASE'!A231</f>
        <v>162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4.593929</v>
      </c>
      <c r="F235" s="9">
        <f>IF('De la BASE'!F231&gt;0,'De la BASE'!F231,'De la BASE'!F231+0.001)</f>
        <v>4.593929</v>
      </c>
      <c r="G235" s="15">
        <v>21855</v>
      </c>
    </row>
    <row r="236" spans="1:7" ht="12.75">
      <c r="A236" s="30" t="str">
        <f>'De la BASE'!A232</f>
        <v>162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12.382539</v>
      </c>
      <c r="F236" s="9">
        <f>IF('De la BASE'!F232&gt;0,'De la BASE'!F232,'De la BASE'!F232+0.001)</f>
        <v>12.382539</v>
      </c>
      <c r="G236" s="15">
        <v>21885</v>
      </c>
    </row>
    <row r="237" spans="1:7" ht="12.75">
      <c r="A237" s="30" t="str">
        <f>'De la BASE'!A233</f>
        <v>162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8.060291</v>
      </c>
      <c r="F237" s="9">
        <f>IF('De la BASE'!F233&gt;0,'De la BASE'!F233,'De la BASE'!F233+0.001)</f>
        <v>8.060291</v>
      </c>
      <c r="G237" s="15">
        <v>21916</v>
      </c>
    </row>
    <row r="238" spans="1:7" ht="12.75">
      <c r="A238" s="30" t="str">
        <f>'De la BASE'!A234</f>
        <v>162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8.253448</v>
      </c>
      <c r="F238" s="9">
        <f>IF('De la BASE'!F234&gt;0,'De la BASE'!F234,'De la BASE'!F234+0.001)</f>
        <v>8.253448</v>
      </c>
      <c r="G238" s="15">
        <v>21947</v>
      </c>
    </row>
    <row r="239" spans="1:7" ht="12.75">
      <c r="A239" s="30" t="str">
        <f>'De la BASE'!A235</f>
        <v>162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7.63747</v>
      </c>
      <c r="F239" s="9">
        <f>IF('De la BASE'!F235&gt;0,'De la BASE'!F235,'De la BASE'!F235+0.001)</f>
        <v>7.63747</v>
      </c>
      <c r="G239" s="15">
        <v>21976</v>
      </c>
    </row>
    <row r="240" spans="1:7" ht="12.75">
      <c r="A240" s="30" t="str">
        <f>'De la BASE'!A236</f>
        <v>162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0.986466</v>
      </c>
      <c r="F240" s="9">
        <f>IF('De la BASE'!F236&gt;0,'De la BASE'!F236,'De la BASE'!F236+0.001)</f>
        <v>0.986466</v>
      </c>
      <c r="G240" s="15">
        <v>22007</v>
      </c>
    </row>
    <row r="241" spans="1:7" ht="12.75">
      <c r="A241" s="30" t="str">
        <f>'De la BASE'!A237</f>
        <v>162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1.56095</v>
      </c>
      <c r="F241" s="9">
        <f>IF('De la BASE'!F237&gt;0,'De la BASE'!F237,'De la BASE'!F237+0.001)</f>
        <v>1.56095</v>
      </c>
      <c r="G241" s="15">
        <v>22037</v>
      </c>
    </row>
    <row r="242" spans="1:7" ht="12.75">
      <c r="A242" s="30" t="str">
        <f>'De la BASE'!A238</f>
        <v>162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0.511044</v>
      </c>
      <c r="F242" s="9">
        <f>IF('De la BASE'!F238&gt;0,'De la BASE'!F238,'De la BASE'!F238+0.001)</f>
        <v>0.511044</v>
      </c>
      <c r="G242" s="15">
        <v>22068</v>
      </c>
    </row>
    <row r="243" spans="1:7" ht="12.75">
      <c r="A243" s="30" t="str">
        <f>'De la BASE'!A239</f>
        <v>162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0.158493</v>
      </c>
      <c r="F243" s="9">
        <f>IF('De la BASE'!F239&gt;0,'De la BASE'!F239,'De la BASE'!F239+0.001)</f>
        <v>0.158493</v>
      </c>
      <c r="G243" s="15">
        <v>22098</v>
      </c>
    </row>
    <row r="244" spans="1:7" ht="12.75">
      <c r="A244" s="30" t="str">
        <f>'De la BASE'!A240</f>
        <v>162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0.081598</v>
      </c>
      <c r="F244" s="9">
        <f>IF('De la BASE'!F240&gt;0,'De la BASE'!F240,'De la BASE'!F240+0.001)</f>
        <v>0.081598</v>
      </c>
      <c r="G244" s="15">
        <v>22129</v>
      </c>
    </row>
    <row r="245" spans="1:7" ht="12.75">
      <c r="A245" s="30" t="str">
        <f>'De la BASE'!A241</f>
        <v>162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0.15288</v>
      </c>
      <c r="F245" s="9">
        <f>IF('De la BASE'!F241&gt;0,'De la BASE'!F241,'De la BASE'!F241+0.001)</f>
        <v>0.15288</v>
      </c>
      <c r="G245" s="15">
        <v>22160</v>
      </c>
    </row>
    <row r="246" spans="1:7" ht="12.75">
      <c r="A246" s="30" t="str">
        <f>'De la BASE'!A242</f>
        <v>162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6.80168</v>
      </c>
      <c r="F246" s="9">
        <f>IF('De la BASE'!F242&gt;0,'De la BASE'!F242,'De la BASE'!F242+0.001)</f>
        <v>6.80168</v>
      </c>
      <c r="G246" s="15">
        <v>22190</v>
      </c>
    </row>
    <row r="247" spans="1:7" ht="12.75">
      <c r="A247" s="30" t="str">
        <f>'De la BASE'!A243</f>
        <v>162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2.796296</v>
      </c>
      <c r="F247" s="9">
        <f>IF('De la BASE'!F243&gt;0,'De la BASE'!F243,'De la BASE'!F243+0.001)</f>
        <v>2.796296</v>
      </c>
      <c r="G247" s="15">
        <v>22221</v>
      </c>
    </row>
    <row r="248" spans="1:7" ht="12.75">
      <c r="A248" s="30" t="str">
        <f>'De la BASE'!A244</f>
        <v>162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8.465376</v>
      </c>
      <c r="F248" s="9">
        <f>IF('De la BASE'!F244&gt;0,'De la BASE'!F244,'De la BASE'!F244+0.001)</f>
        <v>8.465376</v>
      </c>
      <c r="G248" s="15">
        <v>22251</v>
      </c>
    </row>
    <row r="249" spans="1:7" ht="12.75">
      <c r="A249" s="30" t="str">
        <f>'De la BASE'!A245</f>
        <v>162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1.965648</v>
      </c>
      <c r="F249" s="9">
        <f>IF('De la BASE'!F245&gt;0,'De la BASE'!F245,'De la BASE'!F245+0.001)</f>
        <v>1.965648</v>
      </c>
      <c r="G249" s="15">
        <v>22282</v>
      </c>
    </row>
    <row r="250" spans="1:7" ht="12.75">
      <c r="A250" s="30" t="str">
        <f>'De la BASE'!A246</f>
        <v>162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0.66291</v>
      </c>
      <c r="F250" s="9">
        <f>IF('De la BASE'!F246&gt;0,'De la BASE'!F246,'De la BASE'!F246+0.001)</f>
        <v>0.66291</v>
      </c>
      <c r="G250" s="15">
        <v>22313</v>
      </c>
    </row>
    <row r="251" spans="1:7" ht="12.75">
      <c r="A251" s="30" t="str">
        <f>'De la BASE'!A247</f>
        <v>162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0.215584</v>
      </c>
      <c r="F251" s="9">
        <f>IF('De la BASE'!F247&gt;0,'De la BASE'!F247,'De la BASE'!F247+0.001)</f>
        <v>0.215584</v>
      </c>
      <c r="G251" s="15">
        <v>22341</v>
      </c>
    </row>
    <row r="252" spans="1:7" ht="12.75">
      <c r="A252" s="30" t="str">
        <f>'De la BASE'!A248</f>
        <v>162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0.861276</v>
      </c>
      <c r="F252" s="9">
        <f>IF('De la BASE'!F248&gt;0,'De la BASE'!F248,'De la BASE'!F248+0.001)</f>
        <v>0.861276</v>
      </c>
      <c r="G252" s="15">
        <v>22372</v>
      </c>
    </row>
    <row r="253" spans="1:7" ht="12.75">
      <c r="A253" s="30" t="str">
        <f>'De la BASE'!A249</f>
        <v>162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3.300254</v>
      </c>
      <c r="F253" s="9">
        <f>IF('De la BASE'!F249&gt;0,'De la BASE'!F249,'De la BASE'!F249+0.001)</f>
        <v>3.300254</v>
      </c>
      <c r="G253" s="15">
        <v>22402</v>
      </c>
    </row>
    <row r="254" spans="1:7" ht="12.75">
      <c r="A254" s="30" t="str">
        <f>'De la BASE'!A250</f>
        <v>162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0.244264</v>
      </c>
      <c r="F254" s="9">
        <f>IF('De la BASE'!F250&gt;0,'De la BASE'!F250,'De la BASE'!F250+0.001)</f>
        <v>0.244264</v>
      </c>
      <c r="G254" s="15">
        <v>22433</v>
      </c>
    </row>
    <row r="255" spans="1:7" ht="12.75">
      <c r="A255" s="30" t="str">
        <f>'De la BASE'!A251</f>
        <v>162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0.13286</v>
      </c>
      <c r="F255" s="9">
        <f>IF('De la BASE'!F251&gt;0,'De la BASE'!F251,'De la BASE'!F251+0.001)</f>
        <v>0.13286</v>
      </c>
      <c r="G255" s="15">
        <v>22463</v>
      </c>
    </row>
    <row r="256" spans="1:7" ht="12.75">
      <c r="A256" s="30" t="str">
        <f>'De la BASE'!A252</f>
        <v>162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0.104188</v>
      </c>
      <c r="F256" s="9">
        <f>IF('De la BASE'!F252&gt;0,'De la BASE'!F252,'De la BASE'!F252+0.001)</f>
        <v>0.104188</v>
      </c>
      <c r="G256" s="15">
        <v>22494</v>
      </c>
    </row>
    <row r="257" spans="1:7" ht="12.75">
      <c r="A257" s="30" t="str">
        <f>'De la BASE'!A253</f>
        <v>162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0.207582</v>
      </c>
      <c r="F257" s="9">
        <f>IF('De la BASE'!F253&gt;0,'De la BASE'!F253,'De la BASE'!F253+0.001)</f>
        <v>0.207582</v>
      </c>
      <c r="G257" s="15">
        <v>22525</v>
      </c>
    </row>
    <row r="258" spans="1:7" ht="12.75">
      <c r="A258" s="30" t="str">
        <f>'De la BASE'!A254</f>
        <v>162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0.76064</v>
      </c>
      <c r="F258" s="9">
        <f>IF('De la BASE'!F254&gt;0,'De la BASE'!F254,'De la BASE'!F254+0.001)</f>
        <v>0.76064</v>
      </c>
      <c r="G258" s="15">
        <v>22555</v>
      </c>
    </row>
    <row r="259" spans="1:7" ht="12.75">
      <c r="A259" s="30" t="str">
        <f>'De la BASE'!A255</f>
        <v>162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6.304704</v>
      </c>
      <c r="F259" s="9">
        <f>IF('De la BASE'!F255&gt;0,'De la BASE'!F255,'De la BASE'!F255+0.001)</f>
        <v>6.304704</v>
      </c>
      <c r="G259" s="15">
        <v>22586</v>
      </c>
    </row>
    <row r="260" spans="1:7" ht="12.75">
      <c r="A260" s="30" t="str">
        <f>'De la BASE'!A256</f>
        <v>162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8.45944</v>
      </c>
      <c r="F260" s="9">
        <f>IF('De la BASE'!F256&gt;0,'De la BASE'!F256,'De la BASE'!F256+0.001)</f>
        <v>8.45944</v>
      </c>
      <c r="G260" s="15">
        <v>22616</v>
      </c>
    </row>
    <row r="261" spans="1:7" ht="12.75">
      <c r="A261" s="30" t="str">
        <f>'De la BASE'!A257</f>
        <v>162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7.327859</v>
      </c>
      <c r="F261" s="9">
        <f>IF('De la BASE'!F257&gt;0,'De la BASE'!F257,'De la BASE'!F257+0.001)</f>
        <v>7.327859</v>
      </c>
      <c r="G261" s="15">
        <v>22647</v>
      </c>
    </row>
    <row r="262" spans="1:7" ht="12.75">
      <c r="A262" s="30" t="str">
        <f>'De la BASE'!A258</f>
        <v>162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3.838124</v>
      </c>
      <c r="F262" s="9">
        <f>IF('De la BASE'!F258&gt;0,'De la BASE'!F258,'De la BASE'!F258+0.001)</f>
        <v>3.838124</v>
      </c>
      <c r="G262" s="15">
        <v>22678</v>
      </c>
    </row>
    <row r="263" spans="1:7" ht="12.75">
      <c r="A263" s="30" t="str">
        <f>'De la BASE'!A259</f>
        <v>162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10.483368</v>
      </c>
      <c r="F263" s="9">
        <f>IF('De la BASE'!F259&gt;0,'De la BASE'!F259,'De la BASE'!F259+0.001)</f>
        <v>10.483368</v>
      </c>
      <c r="G263" s="15">
        <v>22706</v>
      </c>
    </row>
    <row r="264" spans="1:7" ht="12.75">
      <c r="A264" s="30" t="str">
        <f>'De la BASE'!A260</f>
        <v>162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2.679342</v>
      </c>
      <c r="F264" s="9">
        <f>IF('De la BASE'!F260&gt;0,'De la BASE'!F260,'De la BASE'!F260+0.001)</f>
        <v>2.679342</v>
      </c>
      <c r="G264" s="15">
        <v>22737</v>
      </c>
    </row>
    <row r="265" spans="1:7" ht="12.75">
      <c r="A265" s="30" t="str">
        <f>'De la BASE'!A261</f>
        <v>162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1.25955</v>
      </c>
      <c r="F265" s="9">
        <f>IF('De la BASE'!F261&gt;0,'De la BASE'!F261,'De la BASE'!F261+0.001)</f>
        <v>1.25955</v>
      </c>
      <c r="G265" s="15">
        <v>22767</v>
      </c>
    </row>
    <row r="266" spans="1:7" ht="12.75">
      <c r="A266" s="30" t="str">
        <f>'De la BASE'!A262</f>
        <v>162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0.27492</v>
      </c>
      <c r="F266" s="9">
        <f>IF('De la BASE'!F262&gt;0,'De la BASE'!F262,'De la BASE'!F262+0.001)</f>
        <v>0.27492</v>
      </c>
      <c r="G266" s="15">
        <v>22798</v>
      </c>
    </row>
    <row r="267" spans="1:7" ht="12.75">
      <c r="A267" s="30" t="str">
        <f>'De la BASE'!A263</f>
        <v>162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0.085616</v>
      </c>
      <c r="F267" s="9">
        <f>IF('De la BASE'!F263&gt;0,'De la BASE'!F263,'De la BASE'!F263+0.001)</f>
        <v>0.085616</v>
      </c>
      <c r="G267" s="15">
        <v>22828</v>
      </c>
    </row>
    <row r="268" spans="1:7" ht="12.75">
      <c r="A268" s="30" t="str">
        <f>'De la BASE'!A264</f>
        <v>162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0.108212</v>
      </c>
      <c r="F268" s="9">
        <f>IF('De la BASE'!F264&gt;0,'De la BASE'!F264,'De la BASE'!F264+0.001)</f>
        <v>0.108212</v>
      </c>
      <c r="G268" s="15">
        <v>22859</v>
      </c>
    </row>
    <row r="269" spans="1:7" ht="12.75">
      <c r="A269" s="30" t="str">
        <f>'De la BASE'!A265</f>
        <v>162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0.10622</v>
      </c>
      <c r="F269" s="9">
        <f>IF('De la BASE'!F265&gt;0,'De la BASE'!F265,'De la BASE'!F265+0.001)</f>
        <v>0.10622</v>
      </c>
      <c r="G269" s="15">
        <v>22890</v>
      </c>
    </row>
    <row r="270" spans="1:7" ht="12.75">
      <c r="A270" s="30" t="str">
        <f>'De la BASE'!A266</f>
        <v>162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0.097504</v>
      </c>
      <c r="F270" s="9">
        <f>IF('De la BASE'!F266&gt;0,'De la BASE'!F266,'De la BASE'!F266+0.001)</f>
        <v>0.097504</v>
      </c>
      <c r="G270" s="15">
        <v>22920</v>
      </c>
    </row>
    <row r="271" spans="1:7" ht="12.75">
      <c r="A271" s="30" t="str">
        <f>'De la BASE'!A267</f>
        <v>162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0.199474</v>
      </c>
      <c r="F271" s="9">
        <f>IF('De la BASE'!F267&gt;0,'De la BASE'!F267,'De la BASE'!F267+0.001)</f>
        <v>0.199474</v>
      </c>
      <c r="G271" s="15">
        <v>22951</v>
      </c>
    </row>
    <row r="272" spans="1:7" ht="12.75">
      <c r="A272" s="30" t="str">
        <f>'De la BASE'!A268</f>
        <v>162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0.208656</v>
      </c>
      <c r="F272" s="9">
        <f>IF('De la BASE'!F268&gt;0,'De la BASE'!F268,'De la BASE'!F268+0.001)</f>
        <v>0.208656</v>
      </c>
      <c r="G272" s="15">
        <v>22981</v>
      </c>
    </row>
    <row r="273" spans="1:7" ht="12.75">
      <c r="A273" s="30" t="str">
        <f>'De la BASE'!A269</f>
        <v>162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3.298578</v>
      </c>
      <c r="F273" s="9">
        <f>IF('De la BASE'!F269&gt;0,'De la BASE'!F269,'De la BASE'!F269+0.001)</f>
        <v>3.298578</v>
      </c>
      <c r="G273" s="15">
        <v>23012</v>
      </c>
    </row>
    <row r="274" spans="1:7" ht="12.75">
      <c r="A274" s="30" t="str">
        <f>'De la BASE'!A270</f>
        <v>162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3.13328</v>
      </c>
      <c r="F274" s="9">
        <f>IF('De la BASE'!F270&gt;0,'De la BASE'!F270,'De la BASE'!F270+0.001)</f>
        <v>3.13328</v>
      </c>
      <c r="G274" s="15">
        <v>23043</v>
      </c>
    </row>
    <row r="275" spans="1:7" ht="12.75">
      <c r="A275" s="30" t="str">
        <f>'De la BASE'!A271</f>
        <v>162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4.908786</v>
      </c>
      <c r="F275" s="9">
        <f>IF('De la BASE'!F271&gt;0,'De la BASE'!F271,'De la BASE'!F271+0.001)</f>
        <v>4.908786</v>
      </c>
      <c r="G275" s="15">
        <v>23071</v>
      </c>
    </row>
    <row r="276" spans="1:7" ht="12.75">
      <c r="A276" s="30" t="str">
        <f>'De la BASE'!A272</f>
        <v>162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1.660169</v>
      </c>
      <c r="F276" s="9">
        <f>IF('De la BASE'!F272&gt;0,'De la BASE'!F272,'De la BASE'!F272+0.001)</f>
        <v>1.660169</v>
      </c>
      <c r="G276" s="15">
        <v>23102</v>
      </c>
    </row>
    <row r="277" spans="1:7" ht="12.75">
      <c r="A277" s="30" t="str">
        <f>'De la BASE'!A273</f>
        <v>162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0.308688</v>
      </c>
      <c r="F277" s="9">
        <f>IF('De la BASE'!F273&gt;0,'De la BASE'!F273,'De la BASE'!F273+0.001)</f>
        <v>0.308688</v>
      </c>
      <c r="G277" s="15">
        <v>23132</v>
      </c>
    </row>
    <row r="278" spans="1:7" ht="12.75">
      <c r="A278" s="30" t="str">
        <f>'De la BASE'!A274</f>
        <v>162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1.698385</v>
      </c>
      <c r="F278" s="9">
        <f>IF('De la BASE'!F274&gt;0,'De la BASE'!F274,'De la BASE'!F274+0.001)</f>
        <v>1.698385</v>
      </c>
      <c r="G278" s="15">
        <v>23163</v>
      </c>
    </row>
    <row r="279" spans="1:7" ht="12.75">
      <c r="A279" s="30" t="str">
        <f>'De la BASE'!A275</f>
        <v>162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0.221199</v>
      </c>
      <c r="F279" s="9">
        <f>IF('De la BASE'!F275&gt;0,'De la BASE'!F275,'De la BASE'!F275+0.001)</f>
        <v>0.221199</v>
      </c>
      <c r="G279" s="15">
        <v>23193</v>
      </c>
    </row>
    <row r="280" spans="1:7" ht="12.75">
      <c r="A280" s="30" t="str">
        <f>'De la BASE'!A276</f>
        <v>162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0.083099</v>
      </c>
      <c r="F280" s="9">
        <f>IF('De la BASE'!F276&gt;0,'De la BASE'!F276,'De la BASE'!F276+0.001)</f>
        <v>0.083099</v>
      </c>
      <c r="G280" s="15">
        <v>23224</v>
      </c>
    </row>
    <row r="281" spans="1:7" ht="12.75">
      <c r="A281" s="30" t="str">
        <f>'De la BASE'!A277</f>
        <v>162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0.184506</v>
      </c>
      <c r="F281" s="9">
        <f>IF('De la BASE'!F277&gt;0,'De la BASE'!F277,'De la BASE'!F277+0.001)</f>
        <v>0.184506</v>
      </c>
      <c r="G281" s="15">
        <v>23255</v>
      </c>
    </row>
    <row r="282" spans="1:7" ht="12.75">
      <c r="A282" s="30" t="str">
        <f>'De la BASE'!A278</f>
        <v>162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0.119108</v>
      </c>
      <c r="F282" s="9">
        <f>IF('De la BASE'!F278&gt;0,'De la BASE'!F278,'De la BASE'!F278+0.001)</f>
        <v>0.119108</v>
      </c>
      <c r="G282" s="15">
        <v>23285</v>
      </c>
    </row>
    <row r="283" spans="1:7" ht="12.75">
      <c r="A283" s="30" t="str">
        <f>'De la BASE'!A279</f>
        <v>162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2.747646</v>
      </c>
      <c r="F283" s="9">
        <f>IF('De la BASE'!F279&gt;0,'De la BASE'!F279,'De la BASE'!F279+0.001)</f>
        <v>2.747646</v>
      </c>
      <c r="G283" s="15">
        <v>23316</v>
      </c>
    </row>
    <row r="284" spans="1:7" ht="12.75">
      <c r="A284" s="30" t="str">
        <f>'De la BASE'!A280</f>
        <v>162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2.379484</v>
      </c>
      <c r="F284" s="9">
        <f>IF('De la BASE'!F280&gt;0,'De la BASE'!F280,'De la BASE'!F280+0.001)</f>
        <v>2.379484</v>
      </c>
      <c r="G284" s="15">
        <v>23346</v>
      </c>
    </row>
    <row r="285" spans="1:7" ht="12.75">
      <c r="A285" s="30" t="str">
        <f>'De la BASE'!A281</f>
        <v>162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0.261288</v>
      </c>
      <c r="F285" s="9">
        <f>IF('De la BASE'!F281&gt;0,'De la BASE'!F281,'De la BASE'!F281+0.001)</f>
        <v>0.261288</v>
      </c>
      <c r="G285" s="15">
        <v>23377</v>
      </c>
    </row>
    <row r="286" spans="1:7" ht="12.75">
      <c r="A286" s="30" t="str">
        <f>'De la BASE'!A282</f>
        <v>162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5.803632</v>
      </c>
      <c r="F286" s="9">
        <f>IF('De la BASE'!F282&gt;0,'De la BASE'!F282,'De la BASE'!F282+0.001)</f>
        <v>5.803632</v>
      </c>
      <c r="G286" s="15">
        <v>23408</v>
      </c>
    </row>
    <row r="287" spans="1:7" ht="12.75">
      <c r="A287" s="30" t="str">
        <f>'De la BASE'!A283</f>
        <v>162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5.065796</v>
      </c>
      <c r="F287" s="9">
        <f>IF('De la BASE'!F283&gt;0,'De la BASE'!F283,'De la BASE'!F283+0.001)</f>
        <v>5.065796</v>
      </c>
      <c r="G287" s="15">
        <v>23437</v>
      </c>
    </row>
    <row r="288" spans="1:7" ht="12.75">
      <c r="A288" s="30" t="str">
        <f>'De la BASE'!A284</f>
        <v>162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2.632334</v>
      </c>
      <c r="F288" s="9">
        <f>IF('De la BASE'!F284&gt;0,'De la BASE'!F284,'De la BASE'!F284+0.001)</f>
        <v>2.632334</v>
      </c>
      <c r="G288" s="15">
        <v>23468</v>
      </c>
    </row>
    <row r="289" spans="1:7" ht="12.75">
      <c r="A289" s="30" t="str">
        <f>'De la BASE'!A285</f>
        <v>162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0.648396</v>
      </c>
      <c r="F289" s="9">
        <f>IF('De la BASE'!F285&gt;0,'De la BASE'!F285,'De la BASE'!F285+0.001)</f>
        <v>0.648396</v>
      </c>
      <c r="G289" s="15">
        <v>23498</v>
      </c>
    </row>
    <row r="290" spans="1:7" ht="12.75">
      <c r="A290" s="30" t="str">
        <f>'De la BASE'!A286</f>
        <v>162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0.185766</v>
      </c>
      <c r="F290" s="9">
        <f>IF('De la BASE'!F286&gt;0,'De la BASE'!F286,'De la BASE'!F286+0.001)</f>
        <v>0.185766</v>
      </c>
      <c r="G290" s="15">
        <v>23529</v>
      </c>
    </row>
    <row r="291" spans="1:7" ht="12.75">
      <c r="A291" s="30" t="str">
        <f>'De la BASE'!A287</f>
        <v>162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0.09974</v>
      </c>
      <c r="F291" s="9">
        <f>IF('De la BASE'!F287&gt;0,'De la BASE'!F287,'De la BASE'!F287+0.001)</f>
        <v>0.09974</v>
      </c>
      <c r="G291" s="15">
        <v>23559</v>
      </c>
    </row>
    <row r="292" spans="1:7" ht="12.75">
      <c r="A292" s="30" t="str">
        <f>'De la BASE'!A288</f>
        <v>162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0.075636</v>
      </c>
      <c r="F292" s="9">
        <f>IF('De la BASE'!F288&gt;0,'De la BASE'!F288,'De la BASE'!F288+0.001)</f>
        <v>0.075636</v>
      </c>
      <c r="G292" s="15">
        <v>23590</v>
      </c>
    </row>
    <row r="293" spans="1:7" ht="12.75">
      <c r="A293" s="30" t="str">
        <f>'De la BASE'!A289</f>
        <v>162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0.08668</v>
      </c>
      <c r="F293" s="9">
        <f>IF('De la BASE'!F289&gt;0,'De la BASE'!F289,'De la BASE'!F289+0.001)</f>
        <v>0.08668</v>
      </c>
      <c r="G293" s="15">
        <v>23621</v>
      </c>
    </row>
    <row r="294" spans="1:7" ht="12.75">
      <c r="A294" s="30" t="str">
        <f>'De la BASE'!A290</f>
        <v>162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0.117882</v>
      </c>
      <c r="F294" s="9">
        <f>IF('De la BASE'!F290&gt;0,'De la BASE'!F290,'De la BASE'!F290+0.001)</f>
        <v>0.117882</v>
      </c>
      <c r="G294" s="15">
        <v>23651</v>
      </c>
    </row>
    <row r="295" spans="1:7" ht="12.75">
      <c r="A295" s="30" t="str">
        <f>'De la BASE'!A291</f>
        <v>162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0.070812</v>
      </c>
      <c r="F295" s="9">
        <f>IF('De la BASE'!F291&gt;0,'De la BASE'!F291,'De la BASE'!F291+0.001)</f>
        <v>0.070812</v>
      </c>
      <c r="G295" s="15">
        <v>23682</v>
      </c>
    </row>
    <row r="296" spans="1:7" ht="12.75">
      <c r="A296" s="30" t="str">
        <f>'De la BASE'!A292</f>
        <v>162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0.123872</v>
      </c>
      <c r="F296" s="9">
        <f>IF('De la BASE'!F292&gt;0,'De la BASE'!F292,'De la BASE'!F292+0.001)</f>
        <v>0.123872</v>
      </c>
      <c r="G296" s="15">
        <v>23712</v>
      </c>
    </row>
    <row r="297" spans="1:7" ht="12.75">
      <c r="A297" s="30" t="str">
        <f>'De la BASE'!A293</f>
        <v>162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0.20832</v>
      </c>
      <c r="F297" s="9">
        <f>IF('De la BASE'!F293&gt;0,'De la BASE'!F293,'De la BASE'!F293+0.001)</f>
        <v>0.20832</v>
      </c>
      <c r="G297" s="15">
        <v>23743</v>
      </c>
    </row>
    <row r="298" spans="1:7" ht="12.75">
      <c r="A298" s="30" t="str">
        <f>'De la BASE'!A294</f>
        <v>162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0.143491</v>
      </c>
      <c r="F298" s="9">
        <f>IF('De la BASE'!F294&gt;0,'De la BASE'!F294,'De la BASE'!F294+0.001)</f>
        <v>0.143491</v>
      </c>
      <c r="G298" s="15">
        <v>23774</v>
      </c>
    </row>
    <row r="299" spans="1:7" ht="12.75">
      <c r="A299" s="30" t="str">
        <f>'De la BASE'!A295</f>
        <v>162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1.061996</v>
      </c>
      <c r="F299" s="9">
        <f>IF('De la BASE'!F295&gt;0,'De la BASE'!F295,'De la BASE'!F295+0.001)</f>
        <v>1.061996</v>
      </c>
      <c r="G299" s="15">
        <v>23802</v>
      </c>
    </row>
    <row r="300" spans="1:7" ht="12.75">
      <c r="A300" s="30" t="str">
        <f>'De la BASE'!A296</f>
        <v>162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0.169864</v>
      </c>
      <c r="F300" s="9">
        <f>IF('De la BASE'!F296&gt;0,'De la BASE'!F296,'De la BASE'!F296+0.001)</f>
        <v>0.169864</v>
      </c>
      <c r="G300" s="15">
        <v>23833</v>
      </c>
    </row>
    <row r="301" spans="1:7" ht="12.75">
      <c r="A301" s="30" t="str">
        <f>'De la BASE'!A297</f>
        <v>162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0.093632</v>
      </c>
      <c r="F301" s="9">
        <f>IF('De la BASE'!F297&gt;0,'De la BASE'!F297,'De la BASE'!F297+0.001)</f>
        <v>0.093632</v>
      </c>
      <c r="G301" s="15">
        <v>23863</v>
      </c>
    </row>
    <row r="302" spans="1:7" ht="12.75">
      <c r="A302" s="30" t="str">
        <f>'De la BASE'!A298</f>
        <v>162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0.03124</v>
      </c>
      <c r="F302" s="9">
        <f>IF('De la BASE'!F298&gt;0,'De la BASE'!F298,'De la BASE'!F298+0.001)</f>
        <v>0.03124</v>
      </c>
      <c r="G302" s="15">
        <v>23894</v>
      </c>
    </row>
    <row r="303" spans="1:7" ht="12.75">
      <c r="A303" s="30" t="str">
        <f>'De la BASE'!A299</f>
        <v>162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0.010368</v>
      </c>
      <c r="F303" s="9">
        <f>IF('De la BASE'!F299&gt;0,'De la BASE'!F299,'De la BASE'!F299+0.001)</f>
        <v>0.010368</v>
      </c>
      <c r="G303" s="15">
        <v>23924</v>
      </c>
    </row>
    <row r="304" spans="1:7" ht="12.75">
      <c r="A304" s="30" t="str">
        <f>'De la BASE'!A300</f>
        <v>162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0.018018</v>
      </c>
      <c r="F304" s="9">
        <f>IF('De la BASE'!F300&gt;0,'De la BASE'!F300,'De la BASE'!F300+0.001)</f>
        <v>0.018018</v>
      </c>
      <c r="G304" s="15">
        <v>23955</v>
      </c>
    </row>
    <row r="305" spans="1:7" ht="12.75">
      <c r="A305" s="30" t="str">
        <f>'De la BASE'!A301</f>
        <v>162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0.60907</v>
      </c>
      <c r="F305" s="9">
        <f>IF('De la BASE'!F301&gt;0,'De la BASE'!F301,'De la BASE'!F301+0.001)</f>
        <v>0.60907</v>
      </c>
      <c r="G305" s="15">
        <v>23986</v>
      </c>
    </row>
    <row r="306" spans="1:7" ht="12.75">
      <c r="A306" s="30" t="str">
        <f>'De la BASE'!A302</f>
        <v>162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0.482502</v>
      </c>
      <c r="F306" s="9">
        <f>IF('De la BASE'!F302&gt;0,'De la BASE'!F302,'De la BASE'!F302+0.001)</f>
        <v>0.482502</v>
      </c>
      <c r="G306" s="15">
        <v>24016</v>
      </c>
    </row>
    <row r="307" spans="1:7" ht="12.75">
      <c r="A307" s="30" t="str">
        <f>'De la BASE'!A303</f>
        <v>162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2.6012</v>
      </c>
      <c r="F307" s="9">
        <f>IF('De la BASE'!F303&gt;0,'De la BASE'!F303,'De la BASE'!F303+0.001)</f>
        <v>2.6012</v>
      </c>
      <c r="G307" s="15">
        <v>24047</v>
      </c>
    </row>
    <row r="308" spans="1:7" ht="12.75">
      <c r="A308" s="30" t="str">
        <f>'De la BASE'!A304</f>
        <v>162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5.769894</v>
      </c>
      <c r="F308" s="9">
        <f>IF('De la BASE'!F304&gt;0,'De la BASE'!F304,'De la BASE'!F304+0.001)</f>
        <v>5.769894</v>
      </c>
      <c r="G308" s="15">
        <v>24077</v>
      </c>
    </row>
    <row r="309" spans="1:7" ht="12.75">
      <c r="A309" s="30" t="str">
        <f>'De la BASE'!A305</f>
        <v>162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6.82909</v>
      </c>
      <c r="F309" s="9">
        <f>IF('De la BASE'!F305&gt;0,'De la BASE'!F305,'De la BASE'!F305+0.001)</f>
        <v>6.82909</v>
      </c>
      <c r="G309" s="15">
        <v>24108</v>
      </c>
    </row>
    <row r="310" spans="1:7" ht="12.75">
      <c r="A310" s="30" t="str">
        <f>'De la BASE'!A306</f>
        <v>162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13.008978</v>
      </c>
      <c r="F310" s="9">
        <f>IF('De la BASE'!F306&gt;0,'De la BASE'!F306,'De la BASE'!F306+0.001)</f>
        <v>13.008978</v>
      </c>
      <c r="G310" s="15">
        <v>24139</v>
      </c>
    </row>
    <row r="311" spans="1:7" ht="12.75">
      <c r="A311" s="30" t="str">
        <f>'De la BASE'!A307</f>
        <v>162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1.024012</v>
      </c>
      <c r="F311" s="9">
        <f>IF('De la BASE'!F307&gt;0,'De la BASE'!F307,'De la BASE'!F307+0.001)</f>
        <v>1.024012</v>
      </c>
      <c r="G311" s="15">
        <v>24167</v>
      </c>
    </row>
    <row r="312" spans="1:7" ht="12.75">
      <c r="A312" s="30" t="str">
        <f>'De la BASE'!A308</f>
        <v>162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4.363518</v>
      </c>
      <c r="F312" s="9">
        <f>IF('De la BASE'!F308&gt;0,'De la BASE'!F308,'De la BASE'!F308+0.001)</f>
        <v>4.363518</v>
      </c>
      <c r="G312" s="15">
        <v>24198</v>
      </c>
    </row>
    <row r="313" spans="1:7" ht="12.75">
      <c r="A313" s="30" t="str">
        <f>'De la BASE'!A309</f>
        <v>162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1.111782</v>
      </c>
      <c r="F313" s="9">
        <f>IF('De la BASE'!F309&gt;0,'De la BASE'!F309,'De la BASE'!F309+0.001)</f>
        <v>1.111782</v>
      </c>
      <c r="G313" s="15">
        <v>24228</v>
      </c>
    </row>
    <row r="314" spans="1:7" ht="12.75">
      <c r="A314" s="30" t="str">
        <f>'De la BASE'!A310</f>
        <v>162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0.829426</v>
      </c>
      <c r="F314" s="9">
        <f>IF('De la BASE'!F310&gt;0,'De la BASE'!F310,'De la BASE'!F310+0.001)</f>
        <v>0.829426</v>
      </c>
      <c r="G314" s="15">
        <v>24259</v>
      </c>
    </row>
    <row r="315" spans="1:7" ht="12.75">
      <c r="A315" s="30" t="str">
        <f>'De la BASE'!A311</f>
        <v>162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0.159224</v>
      </c>
      <c r="F315" s="9">
        <f>IF('De la BASE'!F311&gt;0,'De la BASE'!F311,'De la BASE'!F311+0.001)</f>
        <v>0.159224</v>
      </c>
      <c r="G315" s="15">
        <v>24289</v>
      </c>
    </row>
    <row r="316" spans="1:7" ht="12.75">
      <c r="A316" s="30" t="str">
        <f>'De la BASE'!A312</f>
        <v>162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0.090636</v>
      </c>
      <c r="F316" s="9">
        <f>IF('De la BASE'!F312&gt;0,'De la BASE'!F312,'De la BASE'!F312+0.001)</f>
        <v>0.090636</v>
      </c>
      <c r="G316" s="15">
        <v>24320</v>
      </c>
    </row>
    <row r="317" spans="1:7" ht="12.75">
      <c r="A317" s="30" t="str">
        <f>'De la BASE'!A313</f>
        <v>162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0.083743</v>
      </c>
      <c r="F317" s="9">
        <f>IF('De la BASE'!F313&gt;0,'De la BASE'!F313,'De la BASE'!F313+0.001)</f>
        <v>0.083743</v>
      </c>
      <c r="G317" s="15">
        <v>24351</v>
      </c>
    </row>
    <row r="318" spans="1:7" ht="12.75">
      <c r="A318" s="30" t="str">
        <f>'De la BASE'!A314</f>
        <v>162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3.055563</v>
      </c>
      <c r="F318" s="9">
        <f>IF('De la BASE'!F314&gt;0,'De la BASE'!F314,'De la BASE'!F314+0.001)</f>
        <v>3.055563</v>
      </c>
      <c r="G318" s="15">
        <v>24381</v>
      </c>
    </row>
    <row r="319" spans="1:7" ht="12.75">
      <c r="A319" s="30" t="str">
        <f>'De la BASE'!A315</f>
        <v>162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2.68047</v>
      </c>
      <c r="F319" s="9">
        <f>IF('De la BASE'!F315&gt;0,'De la BASE'!F315,'De la BASE'!F315+0.001)</f>
        <v>2.68047</v>
      </c>
      <c r="G319" s="15">
        <v>24412</v>
      </c>
    </row>
    <row r="320" spans="1:7" ht="12.75">
      <c r="A320" s="30" t="str">
        <f>'De la BASE'!A316</f>
        <v>162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0.436192</v>
      </c>
      <c r="F320" s="9">
        <f>IF('De la BASE'!F316&gt;0,'De la BASE'!F316,'De la BASE'!F316+0.001)</f>
        <v>0.436192</v>
      </c>
      <c r="G320" s="15">
        <v>24442</v>
      </c>
    </row>
    <row r="321" spans="1:7" ht="12.75">
      <c r="A321" s="30" t="str">
        <f>'De la BASE'!A317</f>
        <v>162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1.666432</v>
      </c>
      <c r="F321" s="9">
        <f>IF('De la BASE'!F317&gt;0,'De la BASE'!F317,'De la BASE'!F317+0.001)</f>
        <v>1.666432</v>
      </c>
      <c r="G321" s="15">
        <v>24473</v>
      </c>
    </row>
    <row r="322" spans="1:7" ht="12.75">
      <c r="A322" s="30" t="str">
        <f>'De la BASE'!A318</f>
        <v>162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1.459552</v>
      </c>
      <c r="F322" s="9">
        <f>IF('De la BASE'!F318&gt;0,'De la BASE'!F318,'De la BASE'!F318+0.001)</f>
        <v>1.459552</v>
      </c>
      <c r="G322" s="15">
        <v>24504</v>
      </c>
    </row>
    <row r="323" spans="1:7" ht="12.75">
      <c r="A323" s="30" t="str">
        <f>'De la BASE'!A319</f>
        <v>162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1.680128</v>
      </c>
      <c r="F323" s="9">
        <f>IF('De la BASE'!F319&gt;0,'De la BASE'!F319,'De la BASE'!F319+0.001)</f>
        <v>1.680128</v>
      </c>
      <c r="G323" s="15">
        <v>24532</v>
      </c>
    </row>
    <row r="324" spans="1:7" ht="12.75">
      <c r="A324" s="30" t="str">
        <f>'De la BASE'!A320</f>
        <v>162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1.206402</v>
      </c>
      <c r="F324" s="9">
        <f>IF('De la BASE'!F320&gt;0,'De la BASE'!F320,'De la BASE'!F320+0.001)</f>
        <v>1.206402</v>
      </c>
      <c r="G324" s="15">
        <v>24563</v>
      </c>
    </row>
    <row r="325" spans="1:7" ht="12.75">
      <c r="A325" s="30" t="str">
        <f>'De la BASE'!A321</f>
        <v>162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1.761132</v>
      </c>
      <c r="F325" s="9">
        <f>IF('De la BASE'!F321&gt;0,'De la BASE'!F321,'De la BASE'!F321+0.001)</f>
        <v>1.761132</v>
      </c>
      <c r="G325" s="15">
        <v>24593</v>
      </c>
    </row>
    <row r="326" spans="1:7" ht="12.75">
      <c r="A326" s="30" t="str">
        <f>'De la BASE'!A322</f>
        <v>162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0.399984</v>
      </c>
      <c r="F326" s="9">
        <f>IF('De la BASE'!F322&gt;0,'De la BASE'!F322,'De la BASE'!F322+0.001)</f>
        <v>0.399984</v>
      </c>
      <c r="G326" s="15">
        <v>24624</v>
      </c>
    </row>
    <row r="327" spans="1:7" ht="12.75">
      <c r="A327" s="30" t="str">
        <f>'De la BASE'!A323</f>
        <v>162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0.094643</v>
      </c>
      <c r="F327" s="9">
        <f>IF('De la BASE'!F323&gt;0,'De la BASE'!F323,'De la BASE'!F323+0.001)</f>
        <v>0.094643</v>
      </c>
      <c r="G327" s="15">
        <v>24654</v>
      </c>
    </row>
    <row r="328" spans="1:7" ht="12.75">
      <c r="A328" s="30" t="str">
        <f>'De la BASE'!A324</f>
        <v>162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0.081577</v>
      </c>
      <c r="F328" s="9">
        <f>IF('De la BASE'!F324&gt;0,'De la BASE'!F324,'De la BASE'!F324+0.001)</f>
        <v>0.081577</v>
      </c>
      <c r="G328" s="15">
        <v>24685</v>
      </c>
    </row>
    <row r="329" spans="1:7" ht="12.75">
      <c r="A329" s="30" t="str">
        <f>'De la BASE'!A325</f>
        <v>162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0.074472</v>
      </c>
      <c r="F329" s="9">
        <f>IF('De la BASE'!F325&gt;0,'De la BASE'!F325,'De la BASE'!F325+0.001)</f>
        <v>0.074472</v>
      </c>
      <c r="G329" s="15">
        <v>24716</v>
      </c>
    </row>
    <row r="330" spans="1:7" ht="12.75">
      <c r="A330" s="30" t="str">
        <f>'De la BASE'!A326</f>
        <v>162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0.163842</v>
      </c>
      <c r="F330" s="9">
        <f>IF('De la BASE'!F326&gt;0,'De la BASE'!F326,'De la BASE'!F326+0.001)</f>
        <v>0.163842</v>
      </c>
      <c r="G330" s="15">
        <v>24746</v>
      </c>
    </row>
    <row r="331" spans="1:7" ht="12.75">
      <c r="A331" s="30" t="str">
        <f>'De la BASE'!A327</f>
        <v>162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6.083154</v>
      </c>
      <c r="F331" s="9">
        <f>IF('De la BASE'!F327&gt;0,'De la BASE'!F327,'De la BASE'!F327+0.001)</f>
        <v>6.083154</v>
      </c>
      <c r="G331" s="15">
        <v>24777</v>
      </c>
    </row>
    <row r="332" spans="1:7" ht="12.75">
      <c r="A332" s="30" t="str">
        <f>'De la BASE'!A328</f>
        <v>162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1.197939</v>
      </c>
      <c r="F332" s="9">
        <f>IF('De la BASE'!F328&gt;0,'De la BASE'!F328,'De la BASE'!F328+0.001)</f>
        <v>1.197939</v>
      </c>
      <c r="G332" s="15">
        <v>24807</v>
      </c>
    </row>
    <row r="333" spans="1:7" ht="12.75">
      <c r="A333" s="30" t="str">
        <f>'De la BASE'!A329</f>
        <v>162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0.274864</v>
      </c>
      <c r="F333" s="9">
        <f>IF('De la BASE'!F329&gt;0,'De la BASE'!F329,'De la BASE'!F329+0.001)</f>
        <v>0.274864</v>
      </c>
      <c r="G333" s="15">
        <v>24838</v>
      </c>
    </row>
    <row r="334" spans="1:7" ht="12.75">
      <c r="A334" s="30" t="str">
        <f>'De la BASE'!A330</f>
        <v>162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4.510137</v>
      </c>
      <c r="F334" s="9">
        <f>IF('De la BASE'!F330&gt;0,'De la BASE'!F330,'De la BASE'!F330+0.001)</f>
        <v>4.510137</v>
      </c>
      <c r="G334" s="15">
        <v>24869</v>
      </c>
    </row>
    <row r="335" spans="1:7" ht="12.75">
      <c r="A335" s="30" t="str">
        <f>'De la BASE'!A331</f>
        <v>162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1.83118</v>
      </c>
      <c r="F335" s="9">
        <f>IF('De la BASE'!F331&gt;0,'De la BASE'!F331,'De la BASE'!F331+0.001)</f>
        <v>1.83118</v>
      </c>
      <c r="G335" s="15">
        <v>24898</v>
      </c>
    </row>
    <row r="336" spans="1:7" ht="12.75">
      <c r="A336" s="30" t="str">
        <f>'De la BASE'!A332</f>
        <v>162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2.489445</v>
      </c>
      <c r="F336" s="9">
        <f>IF('De la BASE'!F332&gt;0,'De la BASE'!F332,'De la BASE'!F332+0.001)</f>
        <v>2.489445</v>
      </c>
      <c r="G336" s="15">
        <v>24929</v>
      </c>
    </row>
    <row r="337" spans="1:7" ht="12.75">
      <c r="A337" s="30" t="str">
        <f>'De la BASE'!A333</f>
        <v>162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2.006361</v>
      </c>
      <c r="F337" s="9">
        <f>IF('De la BASE'!F333&gt;0,'De la BASE'!F333,'De la BASE'!F333+0.001)</f>
        <v>2.006361</v>
      </c>
      <c r="G337" s="15">
        <v>24959</v>
      </c>
    </row>
    <row r="338" spans="1:7" ht="12.75">
      <c r="A338" s="30" t="str">
        <f>'De la BASE'!A334</f>
        <v>162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0.195168</v>
      </c>
      <c r="F338" s="9">
        <f>IF('De la BASE'!F334&gt;0,'De la BASE'!F334,'De la BASE'!F334+0.001)</f>
        <v>0.195168</v>
      </c>
      <c r="G338" s="15">
        <v>24990</v>
      </c>
    </row>
    <row r="339" spans="1:7" ht="12.75">
      <c r="A339" s="30" t="str">
        <f>'De la BASE'!A335</f>
        <v>162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0.07139</v>
      </c>
      <c r="F339" s="9">
        <f>IF('De la BASE'!F335&gt;0,'De la BASE'!F335,'De la BASE'!F335+0.001)</f>
        <v>0.07139</v>
      </c>
      <c r="G339" s="15">
        <v>25020</v>
      </c>
    </row>
    <row r="340" spans="1:7" ht="12.75">
      <c r="A340" s="30" t="str">
        <f>'De la BASE'!A336</f>
        <v>162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0.083328</v>
      </c>
      <c r="F340" s="9">
        <f>IF('De la BASE'!F336&gt;0,'De la BASE'!F336,'De la BASE'!F336+0.001)</f>
        <v>0.083328</v>
      </c>
      <c r="G340" s="15">
        <v>25051</v>
      </c>
    </row>
    <row r="341" spans="1:7" ht="12.75">
      <c r="A341" s="30" t="str">
        <f>'De la BASE'!A337</f>
        <v>162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0.077766</v>
      </c>
      <c r="F341" s="9">
        <f>IF('De la BASE'!F337&gt;0,'De la BASE'!F337,'De la BASE'!F337+0.001)</f>
        <v>0.077766</v>
      </c>
      <c r="G341" s="15">
        <v>25082</v>
      </c>
    </row>
    <row r="342" spans="1:7" ht="12.75">
      <c r="A342" s="30" t="str">
        <f>'De la BASE'!A338</f>
        <v>162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0.084032</v>
      </c>
      <c r="F342" s="9">
        <f>IF('De la BASE'!F338&gt;0,'De la BASE'!F338,'De la BASE'!F338+0.001)</f>
        <v>0.084032</v>
      </c>
      <c r="G342" s="15">
        <v>25112</v>
      </c>
    </row>
    <row r="343" spans="1:7" ht="12.75">
      <c r="A343" s="30" t="str">
        <f>'De la BASE'!A339</f>
        <v>162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0.130386</v>
      </c>
      <c r="F343" s="9">
        <f>IF('De la BASE'!F339&gt;0,'De la BASE'!F339,'De la BASE'!F339+0.001)</f>
        <v>0.130386</v>
      </c>
      <c r="G343" s="15">
        <v>25143</v>
      </c>
    </row>
    <row r="344" spans="1:7" ht="12.75">
      <c r="A344" s="30" t="str">
        <f>'De la BASE'!A340</f>
        <v>162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0.243825</v>
      </c>
      <c r="F344" s="9">
        <f>IF('De la BASE'!F340&gt;0,'De la BASE'!F340,'De la BASE'!F340+0.001)</f>
        <v>0.243825</v>
      </c>
      <c r="G344" s="15">
        <v>25173</v>
      </c>
    </row>
    <row r="345" spans="1:7" ht="12.75">
      <c r="A345" s="30" t="str">
        <f>'De la BASE'!A341</f>
        <v>162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0.046598</v>
      </c>
      <c r="F345" s="9">
        <f>IF('De la BASE'!F341&gt;0,'De la BASE'!F341,'De la BASE'!F341+0.001)</f>
        <v>0.046598</v>
      </c>
      <c r="G345" s="15">
        <v>25204</v>
      </c>
    </row>
    <row r="346" spans="1:7" ht="12.75">
      <c r="A346" s="30" t="str">
        <f>'De la BASE'!A342</f>
        <v>162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0.098688</v>
      </c>
      <c r="F346" s="9">
        <f>IF('De la BASE'!F342&gt;0,'De la BASE'!F342,'De la BASE'!F342+0.001)</f>
        <v>0.098688</v>
      </c>
      <c r="G346" s="15">
        <v>25235</v>
      </c>
    </row>
    <row r="347" spans="1:7" ht="12.75">
      <c r="A347" s="30" t="str">
        <f>'De la BASE'!A343</f>
        <v>162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3.873416</v>
      </c>
      <c r="F347" s="9">
        <f>IF('De la BASE'!F343&gt;0,'De la BASE'!F343,'De la BASE'!F343+0.001)</f>
        <v>3.873416</v>
      </c>
      <c r="G347" s="15">
        <v>25263</v>
      </c>
    </row>
    <row r="348" spans="1:7" ht="12.75">
      <c r="A348" s="30" t="str">
        <f>'De la BASE'!A344</f>
        <v>162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2.246695</v>
      </c>
      <c r="F348" s="9">
        <f>IF('De la BASE'!F344&gt;0,'De la BASE'!F344,'De la BASE'!F344+0.001)</f>
        <v>2.246695</v>
      </c>
      <c r="G348" s="15">
        <v>25294</v>
      </c>
    </row>
    <row r="349" spans="1:7" ht="12.75">
      <c r="A349" s="30" t="str">
        <f>'De la BASE'!A345</f>
        <v>162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2.87793</v>
      </c>
      <c r="F349" s="9">
        <f>IF('De la BASE'!F345&gt;0,'De la BASE'!F345,'De la BASE'!F345+0.001)</f>
        <v>2.87793</v>
      </c>
      <c r="G349" s="15">
        <v>25324</v>
      </c>
    </row>
    <row r="350" spans="1:7" ht="12.75">
      <c r="A350" s="30" t="str">
        <f>'De la BASE'!A346</f>
        <v>162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0.44568</v>
      </c>
      <c r="F350" s="9">
        <f>IF('De la BASE'!F346&gt;0,'De la BASE'!F346,'De la BASE'!F346+0.001)</f>
        <v>0.44568</v>
      </c>
      <c r="G350" s="15">
        <v>25355</v>
      </c>
    </row>
    <row r="351" spans="1:7" ht="12.75">
      <c r="A351" s="30" t="str">
        <f>'De la BASE'!A347</f>
        <v>162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0.155534</v>
      </c>
      <c r="F351" s="9">
        <f>IF('De la BASE'!F347&gt;0,'De la BASE'!F347,'De la BASE'!F347+0.001)</f>
        <v>0.155534</v>
      </c>
      <c r="G351" s="15">
        <v>25385</v>
      </c>
    </row>
    <row r="352" spans="1:7" ht="12.75">
      <c r="A352" s="30" t="str">
        <f>'De la BASE'!A348</f>
        <v>162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0.083353</v>
      </c>
      <c r="F352" s="9">
        <f>IF('De la BASE'!F348&gt;0,'De la BASE'!F348,'De la BASE'!F348+0.001)</f>
        <v>0.083353</v>
      </c>
      <c r="G352" s="15">
        <v>25416</v>
      </c>
    </row>
    <row r="353" spans="1:7" ht="12.75">
      <c r="A353" s="30" t="str">
        <f>'De la BASE'!A349</f>
        <v>162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0.442714</v>
      </c>
      <c r="F353" s="9">
        <f>IF('De la BASE'!F349&gt;0,'De la BASE'!F349,'De la BASE'!F349+0.001)</f>
        <v>0.442714</v>
      </c>
      <c r="G353" s="15">
        <v>25447</v>
      </c>
    </row>
    <row r="354" spans="1:7" ht="12.75">
      <c r="A354" s="30" t="str">
        <f>'De la BASE'!A350</f>
        <v>162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0.13536</v>
      </c>
      <c r="F354" s="9">
        <f>IF('De la BASE'!F350&gt;0,'De la BASE'!F350,'De la BASE'!F350+0.001)</f>
        <v>0.13536</v>
      </c>
      <c r="G354" s="15">
        <v>25477</v>
      </c>
    </row>
    <row r="355" spans="1:7" ht="12.75">
      <c r="A355" s="30" t="str">
        <f>'De la BASE'!A351</f>
        <v>162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0.223514</v>
      </c>
      <c r="F355" s="9">
        <f>IF('De la BASE'!F351&gt;0,'De la BASE'!F351,'De la BASE'!F351+0.001)</f>
        <v>0.223514</v>
      </c>
      <c r="G355" s="15">
        <v>25508</v>
      </c>
    </row>
    <row r="356" spans="1:7" ht="12.75">
      <c r="A356" s="30" t="str">
        <f>'De la BASE'!A352</f>
        <v>162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0.43248</v>
      </c>
      <c r="F356" s="9">
        <f>IF('De la BASE'!F352&gt;0,'De la BASE'!F352,'De la BASE'!F352+0.001)</f>
        <v>0.43248</v>
      </c>
      <c r="G356" s="15">
        <v>25538</v>
      </c>
    </row>
    <row r="357" spans="1:7" ht="12.75">
      <c r="A357" s="30" t="str">
        <f>'De la BASE'!A353</f>
        <v>162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8.83025</v>
      </c>
      <c r="F357" s="9">
        <f>IF('De la BASE'!F353&gt;0,'De la BASE'!F353,'De la BASE'!F353+0.001)</f>
        <v>8.83025</v>
      </c>
      <c r="G357" s="15">
        <v>25569</v>
      </c>
    </row>
    <row r="358" spans="1:7" ht="12.75">
      <c r="A358" s="30" t="str">
        <f>'De la BASE'!A354</f>
        <v>162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1.816875</v>
      </c>
      <c r="F358" s="9">
        <f>IF('De la BASE'!F354&gt;0,'De la BASE'!F354,'De la BASE'!F354+0.001)</f>
        <v>1.816875</v>
      </c>
      <c r="G358" s="15">
        <v>25600</v>
      </c>
    </row>
    <row r="359" spans="1:7" ht="12.75">
      <c r="A359" s="30" t="str">
        <f>'De la BASE'!A355</f>
        <v>162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0.156975</v>
      </c>
      <c r="F359" s="9">
        <f>IF('De la BASE'!F355&gt;0,'De la BASE'!F355,'De la BASE'!F355+0.001)</f>
        <v>0.156975</v>
      </c>
      <c r="G359" s="15">
        <v>25628</v>
      </c>
    </row>
    <row r="360" spans="1:7" ht="12.75">
      <c r="A360" s="30" t="str">
        <f>'De la BASE'!A356</f>
        <v>162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0.02184</v>
      </c>
      <c r="F360" s="9">
        <f>IF('De la BASE'!F356&gt;0,'De la BASE'!F356,'De la BASE'!F356+0.001)</f>
        <v>0.02184</v>
      </c>
      <c r="G360" s="15">
        <v>25659</v>
      </c>
    </row>
    <row r="361" spans="1:7" ht="12.75">
      <c r="A361" s="30" t="str">
        <f>'De la BASE'!A357</f>
        <v>162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0.095965</v>
      </c>
      <c r="F361" s="9">
        <f>IF('De la BASE'!F357&gt;0,'De la BASE'!F357,'De la BASE'!F357+0.001)</f>
        <v>0.095965</v>
      </c>
      <c r="G361" s="15">
        <v>25689</v>
      </c>
    </row>
    <row r="362" spans="1:7" ht="12.75">
      <c r="A362" s="30" t="str">
        <f>'De la BASE'!A358</f>
        <v>162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0.361713</v>
      </c>
      <c r="F362" s="9">
        <f>IF('De la BASE'!F358&gt;0,'De la BASE'!F358,'De la BASE'!F358+0.001)</f>
        <v>0.361713</v>
      </c>
      <c r="G362" s="15">
        <v>25720</v>
      </c>
    </row>
    <row r="363" spans="1:7" ht="12.75">
      <c r="A363" s="30" t="str">
        <f>'De la BASE'!A359</f>
        <v>162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0.087252</v>
      </c>
      <c r="F363" s="9">
        <f>IF('De la BASE'!F359&gt;0,'De la BASE'!F359,'De la BASE'!F359+0.001)</f>
        <v>0.087252</v>
      </c>
      <c r="G363" s="15">
        <v>25750</v>
      </c>
    </row>
    <row r="364" spans="1:7" ht="12.75">
      <c r="A364" s="30" t="str">
        <f>'De la BASE'!A360</f>
        <v>162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0.11424</v>
      </c>
      <c r="F364" s="9">
        <f>IF('De la BASE'!F360&gt;0,'De la BASE'!F360,'De la BASE'!F360+0.001)</f>
        <v>0.11424</v>
      </c>
      <c r="G364" s="15">
        <v>25781</v>
      </c>
    </row>
    <row r="365" spans="1:7" ht="12.75">
      <c r="A365" s="30" t="str">
        <f>'De la BASE'!A361</f>
        <v>162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0.059892</v>
      </c>
      <c r="F365" s="9">
        <f>IF('De la BASE'!F361&gt;0,'De la BASE'!F361,'De la BASE'!F361+0.001)</f>
        <v>0.059892</v>
      </c>
      <c r="G365" s="15">
        <v>25812</v>
      </c>
    </row>
    <row r="366" spans="1:7" ht="12.75">
      <c r="A366" s="30" t="str">
        <f>'De la BASE'!A362</f>
        <v>162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0.057247</v>
      </c>
      <c r="F366" s="9">
        <f>IF('De la BASE'!F362&gt;0,'De la BASE'!F362,'De la BASE'!F362+0.001)</f>
        <v>0.057247</v>
      </c>
      <c r="G366" s="15">
        <v>25842</v>
      </c>
    </row>
    <row r="367" spans="1:7" ht="12.75">
      <c r="A367" s="30" t="str">
        <f>'De la BASE'!A363</f>
        <v>162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0.410784</v>
      </c>
      <c r="F367" s="9">
        <f>IF('De la BASE'!F363&gt;0,'De la BASE'!F363,'De la BASE'!F363+0.001)</f>
        <v>0.410784</v>
      </c>
      <c r="G367" s="15">
        <v>25873</v>
      </c>
    </row>
    <row r="368" spans="1:7" ht="12.75">
      <c r="A368" s="30" t="str">
        <f>'De la BASE'!A364</f>
        <v>162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0.084201</v>
      </c>
      <c r="F368" s="9">
        <f>IF('De la BASE'!F364&gt;0,'De la BASE'!F364,'De la BASE'!F364+0.001)</f>
        <v>0.084201</v>
      </c>
      <c r="G368" s="15">
        <v>25903</v>
      </c>
    </row>
    <row r="369" spans="1:7" ht="12.75">
      <c r="A369" s="30" t="str">
        <f>'De la BASE'!A365</f>
        <v>162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0.8085</v>
      </c>
      <c r="F369" s="9">
        <f>IF('De la BASE'!F365&gt;0,'De la BASE'!F365,'De la BASE'!F365+0.001)</f>
        <v>0.8085</v>
      </c>
      <c r="G369" s="15">
        <v>25934</v>
      </c>
    </row>
    <row r="370" spans="1:7" ht="12.75">
      <c r="A370" s="30" t="str">
        <f>'De la BASE'!A366</f>
        <v>162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0.349376</v>
      </c>
      <c r="F370" s="9">
        <f>IF('De la BASE'!F366&gt;0,'De la BASE'!F366,'De la BASE'!F366+0.001)</f>
        <v>0.349376</v>
      </c>
      <c r="G370" s="15">
        <v>25965</v>
      </c>
    </row>
    <row r="371" spans="1:7" ht="12.75">
      <c r="A371" s="30" t="str">
        <f>'De la BASE'!A367</f>
        <v>162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0.7865</v>
      </c>
      <c r="F371" s="9">
        <f>IF('De la BASE'!F367&gt;0,'De la BASE'!F367,'De la BASE'!F367+0.001)</f>
        <v>0.7865</v>
      </c>
      <c r="G371" s="15">
        <v>25993</v>
      </c>
    </row>
    <row r="372" spans="1:7" ht="12.75">
      <c r="A372" s="30" t="str">
        <f>'De la BASE'!A368</f>
        <v>162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3.260628</v>
      </c>
      <c r="F372" s="9">
        <f>IF('De la BASE'!F368&gt;0,'De la BASE'!F368,'De la BASE'!F368+0.001)</f>
        <v>3.260628</v>
      </c>
      <c r="G372" s="15">
        <v>26024</v>
      </c>
    </row>
    <row r="373" spans="1:7" ht="12.75">
      <c r="A373" s="30" t="str">
        <f>'De la BASE'!A369</f>
        <v>162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8.520771</v>
      </c>
      <c r="F373" s="9">
        <f>IF('De la BASE'!F369&gt;0,'De la BASE'!F369,'De la BASE'!F369+0.001)</f>
        <v>8.520771</v>
      </c>
      <c r="G373" s="15">
        <v>26054</v>
      </c>
    </row>
    <row r="374" spans="1:7" ht="12.75">
      <c r="A374" s="30" t="str">
        <f>'De la BASE'!A370</f>
        <v>162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2.581245</v>
      </c>
      <c r="F374" s="9">
        <f>IF('De la BASE'!F370&gt;0,'De la BASE'!F370,'De la BASE'!F370+0.001)</f>
        <v>2.581245</v>
      </c>
      <c r="G374" s="15">
        <v>26085</v>
      </c>
    </row>
    <row r="375" spans="1:7" ht="12.75">
      <c r="A375" s="30" t="str">
        <f>'De la BASE'!A371</f>
        <v>162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0.627795</v>
      </c>
      <c r="F375" s="9">
        <f>IF('De la BASE'!F371&gt;0,'De la BASE'!F371,'De la BASE'!F371+0.001)</f>
        <v>0.627795</v>
      </c>
      <c r="G375" s="15">
        <v>26115</v>
      </c>
    </row>
    <row r="376" spans="1:7" ht="12.75">
      <c r="A376" s="30" t="str">
        <f>'De la BASE'!A372</f>
        <v>162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0.176823</v>
      </c>
      <c r="F376" s="9">
        <f>IF('De la BASE'!F372&gt;0,'De la BASE'!F372,'De la BASE'!F372+0.001)</f>
        <v>0.176823</v>
      </c>
      <c r="G376" s="15">
        <v>26146</v>
      </c>
    </row>
    <row r="377" spans="1:7" ht="12.75">
      <c r="A377" s="30" t="str">
        <f>'De la BASE'!A373</f>
        <v>162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0.049362</v>
      </c>
      <c r="F377" s="9">
        <f>IF('De la BASE'!F373&gt;0,'De la BASE'!F373,'De la BASE'!F373+0.001)</f>
        <v>0.049362</v>
      </c>
      <c r="G377" s="15">
        <v>26177</v>
      </c>
    </row>
    <row r="378" spans="1:7" ht="12.75">
      <c r="A378" s="30" t="str">
        <f>'De la BASE'!A374</f>
        <v>162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0.071041</v>
      </c>
      <c r="F378" s="9">
        <f>IF('De la BASE'!F374&gt;0,'De la BASE'!F374,'De la BASE'!F374+0.001)</f>
        <v>0.071041</v>
      </c>
      <c r="G378" s="15">
        <v>26207</v>
      </c>
    </row>
    <row r="379" spans="1:7" ht="12.75">
      <c r="A379" s="30" t="str">
        <f>'De la BASE'!A375</f>
        <v>162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0.573524</v>
      </c>
      <c r="F379" s="9">
        <f>IF('De la BASE'!F375&gt;0,'De la BASE'!F375,'De la BASE'!F375+0.001)</f>
        <v>0.573524</v>
      </c>
      <c r="G379" s="15">
        <v>26238</v>
      </c>
    </row>
    <row r="380" spans="1:7" ht="12.75">
      <c r="A380" s="30" t="str">
        <f>'De la BASE'!A376</f>
        <v>162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0.4371</v>
      </c>
      <c r="F380" s="9">
        <f>IF('De la BASE'!F376&gt;0,'De la BASE'!F376,'De la BASE'!F376+0.001)</f>
        <v>0.4371</v>
      </c>
      <c r="G380" s="15">
        <v>26268</v>
      </c>
    </row>
    <row r="381" spans="1:7" ht="12.75">
      <c r="A381" s="30" t="str">
        <f>'De la BASE'!A377</f>
        <v>162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1.487755</v>
      </c>
      <c r="F381" s="9">
        <f>IF('De la BASE'!F377&gt;0,'De la BASE'!F377,'De la BASE'!F377+0.001)</f>
        <v>1.487755</v>
      </c>
      <c r="G381" s="15">
        <v>26299</v>
      </c>
    </row>
    <row r="382" spans="1:7" ht="12.75">
      <c r="A382" s="30" t="str">
        <f>'De la BASE'!A378</f>
        <v>162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5.154109</v>
      </c>
      <c r="F382" s="9">
        <f>IF('De la BASE'!F378&gt;0,'De la BASE'!F378,'De la BASE'!F378+0.001)</f>
        <v>5.154109</v>
      </c>
      <c r="G382" s="15">
        <v>26330</v>
      </c>
    </row>
    <row r="383" spans="1:7" ht="12.75">
      <c r="A383" s="30" t="str">
        <f>'De la BASE'!A379</f>
        <v>162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4.167475</v>
      </c>
      <c r="F383" s="9">
        <f>IF('De la BASE'!F379&gt;0,'De la BASE'!F379,'De la BASE'!F379+0.001)</f>
        <v>4.167475</v>
      </c>
      <c r="G383" s="15">
        <v>26359</v>
      </c>
    </row>
    <row r="384" spans="1:7" ht="12.75">
      <c r="A384" s="30" t="str">
        <f>'De la BASE'!A380</f>
        <v>162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1.331664</v>
      </c>
      <c r="F384" s="9">
        <f>IF('De la BASE'!F380&gt;0,'De la BASE'!F380,'De la BASE'!F380+0.001)</f>
        <v>1.331664</v>
      </c>
      <c r="G384" s="15">
        <v>26390</v>
      </c>
    </row>
    <row r="385" spans="1:7" ht="12.75">
      <c r="A385" s="30" t="str">
        <f>'De la BASE'!A381</f>
        <v>162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1.694824</v>
      </c>
      <c r="F385" s="9">
        <f>IF('De la BASE'!F381&gt;0,'De la BASE'!F381,'De la BASE'!F381+0.001)</f>
        <v>1.694824</v>
      </c>
      <c r="G385" s="15">
        <v>26420</v>
      </c>
    </row>
    <row r="386" spans="1:7" ht="12.75">
      <c r="A386" s="30" t="str">
        <f>'De la BASE'!A382</f>
        <v>162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0.826671</v>
      </c>
      <c r="F386" s="9">
        <f>IF('De la BASE'!F382&gt;0,'De la BASE'!F382,'De la BASE'!F382+0.001)</f>
        <v>0.826671</v>
      </c>
      <c r="G386" s="15">
        <v>26451</v>
      </c>
    </row>
    <row r="387" spans="1:7" ht="12.75">
      <c r="A387" s="30" t="str">
        <f>'De la BASE'!A383</f>
        <v>162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0.204402</v>
      </c>
      <c r="F387" s="9">
        <f>IF('De la BASE'!F383&gt;0,'De la BASE'!F383,'De la BASE'!F383+0.001)</f>
        <v>0.204402</v>
      </c>
      <c r="G387" s="15">
        <v>26481</v>
      </c>
    </row>
    <row r="388" spans="1:7" ht="12.75">
      <c r="A388" s="30" t="str">
        <f>'De la BASE'!A384</f>
        <v>162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0.147784</v>
      </c>
      <c r="F388" s="9">
        <f>IF('De la BASE'!F384&gt;0,'De la BASE'!F384,'De la BASE'!F384+0.001)</f>
        <v>0.147784</v>
      </c>
      <c r="G388" s="15">
        <v>26512</v>
      </c>
    </row>
    <row r="389" spans="1:7" ht="12.75">
      <c r="A389" s="30" t="str">
        <f>'De la BASE'!A385</f>
        <v>162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0.156807</v>
      </c>
      <c r="F389" s="9">
        <f>IF('De la BASE'!F385&gt;0,'De la BASE'!F385,'De la BASE'!F385+0.001)</f>
        <v>0.156807</v>
      </c>
      <c r="G389" s="15">
        <v>26543</v>
      </c>
    </row>
    <row r="390" spans="1:7" ht="12.75">
      <c r="A390" s="30" t="str">
        <f>'De la BASE'!A386</f>
        <v>162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0.44787</v>
      </c>
      <c r="F390" s="9">
        <f>IF('De la BASE'!F386&gt;0,'De la BASE'!F386,'De la BASE'!F386+0.001)</f>
        <v>0.44787</v>
      </c>
      <c r="G390" s="15">
        <v>26573</v>
      </c>
    </row>
    <row r="391" spans="1:7" ht="12.75">
      <c r="A391" s="30" t="str">
        <f>'De la BASE'!A387</f>
        <v>162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0.698227</v>
      </c>
      <c r="F391" s="9">
        <f>IF('De la BASE'!F387&gt;0,'De la BASE'!F387,'De la BASE'!F387+0.001)</f>
        <v>0.698227</v>
      </c>
      <c r="G391" s="15">
        <v>26604</v>
      </c>
    </row>
    <row r="392" spans="1:7" ht="12.75">
      <c r="A392" s="30" t="str">
        <f>'De la BASE'!A388</f>
        <v>162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2.139126</v>
      </c>
      <c r="F392" s="9">
        <f>IF('De la BASE'!F388&gt;0,'De la BASE'!F388,'De la BASE'!F388+0.001)</f>
        <v>2.139126</v>
      </c>
      <c r="G392" s="15">
        <v>26634</v>
      </c>
    </row>
    <row r="393" spans="1:7" ht="12.75">
      <c r="A393" s="30" t="str">
        <f>'De la BASE'!A389</f>
        <v>162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2.921657</v>
      </c>
      <c r="F393" s="9">
        <f>IF('De la BASE'!F389&gt;0,'De la BASE'!F389,'De la BASE'!F389+0.001)</f>
        <v>2.921657</v>
      </c>
      <c r="G393" s="15">
        <v>26665</v>
      </c>
    </row>
    <row r="394" spans="1:7" ht="12.75">
      <c r="A394" s="30" t="str">
        <f>'De la BASE'!A390</f>
        <v>162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1.16965</v>
      </c>
      <c r="F394" s="9">
        <f>IF('De la BASE'!F390&gt;0,'De la BASE'!F390,'De la BASE'!F390+0.001)</f>
        <v>1.16965</v>
      </c>
      <c r="G394" s="15">
        <v>26696</v>
      </c>
    </row>
    <row r="395" spans="1:7" ht="12.75">
      <c r="A395" s="30" t="str">
        <f>'De la BASE'!A391</f>
        <v>162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0.365005</v>
      </c>
      <c r="F395" s="9">
        <f>IF('De la BASE'!F391&gt;0,'De la BASE'!F391,'De la BASE'!F391+0.001)</f>
        <v>0.365005</v>
      </c>
      <c r="G395" s="15">
        <v>26724</v>
      </c>
    </row>
    <row r="396" spans="1:7" ht="12.75">
      <c r="A396" s="30" t="str">
        <f>'De la BASE'!A392</f>
        <v>162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0.203308</v>
      </c>
      <c r="F396" s="9">
        <f>IF('De la BASE'!F392&gt;0,'De la BASE'!F392,'De la BASE'!F392+0.001)</f>
        <v>0.203308</v>
      </c>
      <c r="G396" s="15">
        <v>26755</v>
      </c>
    </row>
    <row r="397" spans="1:7" ht="12.75">
      <c r="A397" s="30" t="str">
        <f>'De la BASE'!A393</f>
        <v>162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4.47678</v>
      </c>
      <c r="F397" s="9">
        <f>IF('De la BASE'!F393&gt;0,'De la BASE'!F393,'De la BASE'!F393+0.001)</f>
        <v>4.47678</v>
      </c>
      <c r="G397" s="15">
        <v>26785</v>
      </c>
    </row>
    <row r="398" spans="1:7" ht="12.75">
      <c r="A398" s="30" t="str">
        <f>'De la BASE'!A394</f>
        <v>162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1.333836</v>
      </c>
      <c r="F398" s="9">
        <f>IF('De la BASE'!F394&gt;0,'De la BASE'!F394,'De la BASE'!F394+0.001)</f>
        <v>1.333836</v>
      </c>
      <c r="G398" s="15">
        <v>26816</v>
      </c>
    </row>
    <row r="399" spans="1:7" ht="12.75">
      <c r="A399" s="30" t="str">
        <f>'De la BASE'!A395</f>
        <v>162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0.400775</v>
      </c>
      <c r="F399" s="9">
        <f>IF('De la BASE'!F395&gt;0,'De la BASE'!F395,'De la BASE'!F395+0.001)</f>
        <v>0.400775</v>
      </c>
      <c r="G399" s="15">
        <v>26846</v>
      </c>
    </row>
    <row r="400" spans="1:7" ht="12.75">
      <c r="A400" s="30" t="str">
        <f>'De la BASE'!A396</f>
        <v>162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0.191592</v>
      </c>
      <c r="F400" s="9">
        <f>IF('De la BASE'!F396&gt;0,'De la BASE'!F396,'De la BASE'!F396+0.001)</f>
        <v>0.191592</v>
      </c>
      <c r="G400" s="15">
        <v>26877</v>
      </c>
    </row>
    <row r="401" spans="1:7" ht="12.75">
      <c r="A401" s="30" t="str">
        <f>'De la BASE'!A397</f>
        <v>162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0.079434</v>
      </c>
      <c r="F401" s="9">
        <f>IF('De la BASE'!F397&gt;0,'De la BASE'!F397,'De la BASE'!F397+0.001)</f>
        <v>0.079434</v>
      </c>
      <c r="G401" s="15">
        <v>26908</v>
      </c>
    </row>
    <row r="402" spans="1:7" ht="12.75">
      <c r="A402" s="30" t="str">
        <f>'De la BASE'!A398</f>
        <v>162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0.092092</v>
      </c>
      <c r="F402" s="9">
        <f>IF('De la BASE'!F398&gt;0,'De la BASE'!F398,'De la BASE'!F398+0.001)</f>
        <v>0.092092</v>
      </c>
      <c r="G402" s="15">
        <v>26938</v>
      </c>
    </row>
    <row r="403" spans="1:7" ht="12.75">
      <c r="A403" s="30" t="str">
        <f>'De la BASE'!A399</f>
        <v>162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0.06432</v>
      </c>
      <c r="F403" s="9">
        <f>IF('De la BASE'!F399&gt;0,'De la BASE'!F399,'De la BASE'!F399+0.001)</f>
        <v>0.06432</v>
      </c>
      <c r="G403" s="15">
        <v>26969</v>
      </c>
    </row>
    <row r="404" spans="1:7" ht="12.75">
      <c r="A404" s="30" t="str">
        <f>'De la BASE'!A400</f>
        <v>162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0.553288</v>
      </c>
      <c r="F404" s="9">
        <f>IF('De la BASE'!F400&gt;0,'De la BASE'!F400,'De la BASE'!F400+0.001)</f>
        <v>0.553288</v>
      </c>
      <c r="G404" s="15">
        <v>26999</v>
      </c>
    </row>
    <row r="405" spans="1:7" ht="12.75">
      <c r="A405" s="30" t="str">
        <f>'De la BASE'!A401</f>
        <v>162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1.045707</v>
      </c>
      <c r="F405" s="9">
        <f>IF('De la BASE'!F401&gt;0,'De la BASE'!F401,'De la BASE'!F401+0.001)</f>
        <v>1.045707</v>
      </c>
      <c r="G405" s="15">
        <v>27030</v>
      </c>
    </row>
    <row r="406" spans="1:7" ht="12.75">
      <c r="A406" s="30" t="str">
        <f>'De la BASE'!A402</f>
        <v>162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1.148406</v>
      </c>
      <c r="F406" s="9">
        <f>IF('De la BASE'!F402&gt;0,'De la BASE'!F402,'De la BASE'!F402+0.001)</f>
        <v>1.148406</v>
      </c>
      <c r="G406" s="15">
        <v>27061</v>
      </c>
    </row>
    <row r="407" spans="1:7" ht="12.75">
      <c r="A407" s="30" t="str">
        <f>'De la BASE'!A403</f>
        <v>162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4.09754</v>
      </c>
      <c r="F407" s="9">
        <f>IF('De la BASE'!F403&gt;0,'De la BASE'!F403,'De la BASE'!F403+0.001)</f>
        <v>4.09754</v>
      </c>
      <c r="G407" s="15">
        <v>27089</v>
      </c>
    </row>
    <row r="408" spans="1:7" ht="12.75">
      <c r="A408" s="30" t="str">
        <f>'De la BASE'!A404</f>
        <v>162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2.715102</v>
      </c>
      <c r="F408" s="9">
        <f>IF('De la BASE'!F404&gt;0,'De la BASE'!F404,'De la BASE'!F404+0.001)</f>
        <v>2.715102</v>
      </c>
      <c r="G408" s="15">
        <v>27120</v>
      </c>
    </row>
    <row r="409" spans="1:7" ht="12.75">
      <c r="A409" s="30" t="str">
        <f>'De la BASE'!A405</f>
        <v>162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1.608044</v>
      </c>
      <c r="F409" s="9">
        <f>IF('De la BASE'!F405&gt;0,'De la BASE'!F405,'De la BASE'!F405+0.001)</f>
        <v>1.608044</v>
      </c>
      <c r="G409" s="15">
        <v>27150</v>
      </c>
    </row>
    <row r="410" spans="1:7" ht="12.75">
      <c r="A410" s="30" t="str">
        <f>'De la BASE'!A406</f>
        <v>162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4.099098</v>
      </c>
      <c r="F410" s="9">
        <f>IF('De la BASE'!F406&gt;0,'De la BASE'!F406,'De la BASE'!F406+0.001)</f>
        <v>4.099098</v>
      </c>
      <c r="G410" s="15">
        <v>27181</v>
      </c>
    </row>
    <row r="411" spans="1:7" ht="12.75">
      <c r="A411" s="30" t="str">
        <f>'De la BASE'!A407</f>
        <v>162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0.249067</v>
      </c>
      <c r="F411" s="9">
        <f>IF('De la BASE'!F407&gt;0,'De la BASE'!F407,'De la BASE'!F407+0.001)</f>
        <v>0.249067</v>
      </c>
      <c r="G411" s="15">
        <v>27211</v>
      </c>
    </row>
    <row r="412" spans="1:7" ht="12.75">
      <c r="A412" s="30" t="str">
        <f>'De la BASE'!A408</f>
        <v>162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0.138736</v>
      </c>
      <c r="F412" s="9">
        <f>IF('De la BASE'!F408&gt;0,'De la BASE'!F408,'De la BASE'!F408+0.001)</f>
        <v>0.138736</v>
      </c>
      <c r="G412" s="15">
        <v>27242</v>
      </c>
    </row>
    <row r="413" spans="1:7" ht="12.75">
      <c r="A413" s="30" t="str">
        <f>'De la BASE'!A409</f>
        <v>162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0.076414</v>
      </c>
      <c r="F413" s="9">
        <f>IF('De la BASE'!F409&gt;0,'De la BASE'!F409,'De la BASE'!F409+0.001)</f>
        <v>0.076414</v>
      </c>
      <c r="G413" s="15">
        <v>27273</v>
      </c>
    </row>
    <row r="414" spans="1:7" ht="12.75">
      <c r="A414" s="30" t="str">
        <f>'De la BASE'!A410</f>
        <v>162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0.10066</v>
      </c>
      <c r="F414" s="9">
        <f>IF('De la BASE'!F410&gt;0,'De la BASE'!F410,'De la BASE'!F410+0.001)</f>
        <v>0.10066</v>
      </c>
      <c r="G414" s="15">
        <v>27303</v>
      </c>
    </row>
    <row r="415" spans="1:7" ht="12.75">
      <c r="A415" s="30" t="str">
        <f>'De la BASE'!A411</f>
        <v>162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0.934704</v>
      </c>
      <c r="F415" s="9">
        <f>IF('De la BASE'!F411&gt;0,'De la BASE'!F411,'De la BASE'!F411+0.001)</f>
        <v>0.934704</v>
      </c>
      <c r="G415" s="15">
        <v>27334</v>
      </c>
    </row>
    <row r="416" spans="1:7" ht="12.75">
      <c r="A416" s="30" t="str">
        <f>'De la BASE'!A412</f>
        <v>162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0.127479</v>
      </c>
      <c r="F416" s="9">
        <f>IF('De la BASE'!F412&gt;0,'De la BASE'!F412,'De la BASE'!F412+0.001)</f>
        <v>0.127479</v>
      </c>
      <c r="G416" s="15">
        <v>27364</v>
      </c>
    </row>
    <row r="417" spans="1:7" ht="12.75">
      <c r="A417" s="30" t="str">
        <f>'De la BASE'!A413</f>
        <v>162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1.05741</v>
      </c>
      <c r="F417" s="9">
        <f>IF('De la BASE'!F413&gt;0,'De la BASE'!F413,'De la BASE'!F413+0.001)</f>
        <v>1.05741</v>
      </c>
      <c r="G417" s="15">
        <v>27395</v>
      </c>
    </row>
    <row r="418" spans="1:7" ht="12.75">
      <c r="A418" s="30" t="str">
        <f>'De la BASE'!A414</f>
        <v>162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0.628925</v>
      </c>
      <c r="F418" s="9">
        <f>IF('De la BASE'!F414&gt;0,'De la BASE'!F414,'De la BASE'!F414+0.001)</f>
        <v>0.628925</v>
      </c>
      <c r="G418" s="15">
        <v>27426</v>
      </c>
    </row>
    <row r="419" spans="1:7" ht="12.75">
      <c r="A419" s="30" t="str">
        <f>'De la BASE'!A415</f>
        <v>162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1.002792</v>
      </c>
      <c r="F419" s="9">
        <f>IF('De la BASE'!F415&gt;0,'De la BASE'!F415,'De la BASE'!F415+0.001)</f>
        <v>1.002792</v>
      </c>
      <c r="G419" s="15">
        <v>27454</v>
      </c>
    </row>
    <row r="420" spans="1:7" ht="12.75">
      <c r="A420" s="30" t="str">
        <f>'De la BASE'!A416</f>
        <v>162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2.580347</v>
      </c>
      <c r="F420" s="9">
        <f>IF('De la BASE'!F416&gt;0,'De la BASE'!F416,'De la BASE'!F416+0.001)</f>
        <v>2.580347</v>
      </c>
      <c r="G420" s="15">
        <v>27485</v>
      </c>
    </row>
    <row r="421" spans="1:7" ht="12.75">
      <c r="A421" s="30" t="str">
        <f>'De la BASE'!A417</f>
        <v>162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2.38485</v>
      </c>
      <c r="F421" s="9">
        <f>IF('De la BASE'!F417&gt;0,'De la BASE'!F417,'De la BASE'!F417+0.001)</f>
        <v>2.38485</v>
      </c>
      <c r="G421" s="15">
        <v>27515</v>
      </c>
    </row>
    <row r="422" spans="1:7" ht="12.75">
      <c r="A422" s="30" t="str">
        <f>'De la BASE'!A418</f>
        <v>162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0.33383</v>
      </c>
      <c r="F422" s="9">
        <f>IF('De la BASE'!F418&gt;0,'De la BASE'!F418,'De la BASE'!F418+0.001)</f>
        <v>0.33383</v>
      </c>
      <c r="G422" s="15">
        <v>27546</v>
      </c>
    </row>
    <row r="423" spans="1:7" ht="12.75">
      <c r="A423" s="30" t="str">
        <f>'De la BASE'!A419</f>
        <v>162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0.070497</v>
      </c>
      <c r="F423" s="9">
        <f>IF('De la BASE'!F419&gt;0,'De la BASE'!F419,'De la BASE'!F419+0.001)</f>
        <v>0.070497</v>
      </c>
      <c r="G423" s="15">
        <v>27576</v>
      </c>
    </row>
    <row r="424" spans="1:7" ht="12.75">
      <c r="A424" s="30" t="str">
        <f>'De la BASE'!A420</f>
        <v>162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0.131006</v>
      </c>
      <c r="F424" s="9">
        <f>IF('De la BASE'!F420&gt;0,'De la BASE'!F420,'De la BASE'!F420+0.001)</f>
        <v>0.131006</v>
      </c>
      <c r="G424" s="15">
        <v>27607</v>
      </c>
    </row>
    <row r="425" spans="1:7" ht="12.75">
      <c r="A425" s="30" t="str">
        <f>'De la BASE'!A421</f>
        <v>162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0.161551</v>
      </c>
      <c r="F425" s="9">
        <f>IF('De la BASE'!F421&gt;0,'De la BASE'!F421,'De la BASE'!F421+0.001)</f>
        <v>0.161551</v>
      </c>
      <c r="G425" s="15">
        <v>27638</v>
      </c>
    </row>
    <row r="426" spans="1:7" ht="12.75">
      <c r="A426" s="30" t="str">
        <f>'De la BASE'!A422</f>
        <v>162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0.055272</v>
      </c>
      <c r="F426" s="9">
        <f>IF('De la BASE'!F422&gt;0,'De la BASE'!F422,'De la BASE'!F422+0.001)</f>
        <v>0.055272</v>
      </c>
      <c r="G426" s="15">
        <v>27668</v>
      </c>
    </row>
    <row r="427" spans="1:7" ht="12.75">
      <c r="A427" s="30" t="str">
        <f>'De la BASE'!A423</f>
        <v>162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0.514612</v>
      </c>
      <c r="F427" s="9">
        <f>IF('De la BASE'!F423&gt;0,'De la BASE'!F423,'De la BASE'!F423+0.001)</f>
        <v>0.514612</v>
      </c>
      <c r="G427" s="15">
        <v>27699</v>
      </c>
    </row>
    <row r="428" spans="1:7" ht="12.75">
      <c r="A428" s="30" t="str">
        <f>'De la BASE'!A424</f>
        <v>162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0.252938</v>
      </c>
      <c r="F428" s="9">
        <f>IF('De la BASE'!F424&gt;0,'De la BASE'!F424,'De la BASE'!F424+0.001)</f>
        <v>0.252938</v>
      </c>
      <c r="G428" s="15">
        <v>27729</v>
      </c>
    </row>
    <row r="429" spans="1:7" ht="12.75">
      <c r="A429" s="30" t="str">
        <f>'De la BASE'!A425</f>
        <v>162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0.133866</v>
      </c>
      <c r="F429" s="9">
        <f>IF('De la BASE'!F425&gt;0,'De la BASE'!F425,'De la BASE'!F425+0.001)</f>
        <v>0.133866</v>
      </c>
      <c r="G429" s="15">
        <v>27760</v>
      </c>
    </row>
    <row r="430" spans="1:7" ht="12.75">
      <c r="A430" s="30" t="str">
        <f>'De la BASE'!A426</f>
        <v>162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0.492492</v>
      </c>
      <c r="F430" s="9">
        <f>IF('De la BASE'!F426&gt;0,'De la BASE'!F426,'De la BASE'!F426+0.001)</f>
        <v>0.492492</v>
      </c>
      <c r="G430" s="15">
        <v>27791</v>
      </c>
    </row>
    <row r="431" spans="1:7" ht="12.75">
      <c r="A431" s="30" t="str">
        <f>'De la BASE'!A427</f>
        <v>162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0.044064</v>
      </c>
      <c r="F431" s="9">
        <f>IF('De la BASE'!F427&gt;0,'De la BASE'!F427,'De la BASE'!F427+0.001)</f>
        <v>0.044064</v>
      </c>
      <c r="G431" s="15">
        <v>27820</v>
      </c>
    </row>
    <row r="432" spans="1:7" ht="12.75">
      <c r="A432" s="30" t="str">
        <f>'De la BASE'!A428</f>
        <v>162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1.804044</v>
      </c>
      <c r="F432" s="9">
        <f>IF('De la BASE'!F428&gt;0,'De la BASE'!F428,'De la BASE'!F428+0.001)</f>
        <v>1.804044</v>
      </c>
      <c r="G432" s="15">
        <v>27851</v>
      </c>
    </row>
    <row r="433" spans="1:7" ht="12.75">
      <c r="A433" s="30" t="str">
        <f>'De la BASE'!A429</f>
        <v>162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0.127552</v>
      </c>
      <c r="F433" s="9">
        <f>IF('De la BASE'!F429&gt;0,'De la BASE'!F429,'De la BASE'!F429+0.001)</f>
        <v>0.127552</v>
      </c>
      <c r="G433" s="15">
        <v>27881</v>
      </c>
    </row>
    <row r="434" spans="1:7" ht="12.75">
      <c r="A434" s="30" t="str">
        <f>'De la BASE'!A430</f>
        <v>162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0.420808</v>
      </c>
      <c r="F434" s="9">
        <f>IF('De la BASE'!F430&gt;0,'De la BASE'!F430,'De la BASE'!F430+0.001)</f>
        <v>0.420808</v>
      </c>
      <c r="G434" s="15">
        <v>27912</v>
      </c>
    </row>
    <row r="435" spans="1:7" ht="12.75">
      <c r="A435" s="30" t="str">
        <f>'De la BASE'!A431</f>
        <v>162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0.139788</v>
      </c>
      <c r="F435" s="9">
        <f>IF('De la BASE'!F431&gt;0,'De la BASE'!F431,'De la BASE'!F431+0.001)</f>
        <v>0.139788</v>
      </c>
      <c r="G435" s="15">
        <v>27942</v>
      </c>
    </row>
    <row r="436" spans="1:7" ht="12.75">
      <c r="A436" s="30" t="str">
        <f>'De la BASE'!A432</f>
        <v>162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0.179874</v>
      </c>
      <c r="F436" s="9">
        <f>IF('De la BASE'!F432&gt;0,'De la BASE'!F432,'De la BASE'!F432+0.001)</f>
        <v>0.179874</v>
      </c>
      <c r="G436" s="15">
        <v>27973</v>
      </c>
    </row>
    <row r="437" spans="1:7" ht="12.75">
      <c r="A437" s="30" t="str">
        <f>'De la BASE'!A433</f>
        <v>162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0.293634</v>
      </c>
      <c r="F437" s="9">
        <f>IF('De la BASE'!F433&gt;0,'De la BASE'!F433,'De la BASE'!F433+0.001)</f>
        <v>0.293634</v>
      </c>
      <c r="G437" s="15">
        <v>28004</v>
      </c>
    </row>
    <row r="438" spans="1:7" ht="12.75">
      <c r="A438" s="30" t="str">
        <f>'De la BASE'!A434</f>
        <v>162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0.342225</v>
      </c>
      <c r="F438" s="9">
        <f>IF('De la BASE'!F434&gt;0,'De la BASE'!F434,'De la BASE'!F434+0.001)</f>
        <v>0.342225</v>
      </c>
      <c r="G438" s="15">
        <v>28034</v>
      </c>
    </row>
    <row r="439" spans="1:7" ht="12.75">
      <c r="A439" s="30" t="str">
        <f>'De la BASE'!A435</f>
        <v>162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0.483736</v>
      </c>
      <c r="F439" s="9">
        <f>IF('De la BASE'!F435&gt;0,'De la BASE'!F435,'De la BASE'!F435+0.001)</f>
        <v>0.483736</v>
      </c>
      <c r="G439" s="15">
        <v>28065</v>
      </c>
    </row>
    <row r="440" spans="1:7" ht="12.75">
      <c r="A440" s="30" t="str">
        <f>'De la BASE'!A436</f>
        <v>162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2.64648</v>
      </c>
      <c r="F440" s="9">
        <f>IF('De la BASE'!F436&gt;0,'De la BASE'!F436,'De la BASE'!F436+0.001)</f>
        <v>2.64648</v>
      </c>
      <c r="G440" s="15">
        <v>28095</v>
      </c>
    </row>
    <row r="441" spans="1:7" ht="12.75">
      <c r="A441" s="30" t="str">
        <f>'De la BASE'!A437</f>
        <v>162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3.400254</v>
      </c>
      <c r="F441" s="9">
        <f>IF('De la BASE'!F437&gt;0,'De la BASE'!F437,'De la BASE'!F437+0.001)</f>
        <v>3.400254</v>
      </c>
      <c r="G441" s="15">
        <v>28126</v>
      </c>
    </row>
    <row r="442" spans="1:7" ht="12.75">
      <c r="A442" s="30" t="str">
        <f>'De la BASE'!A438</f>
        <v>162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3.666238</v>
      </c>
      <c r="F442" s="9">
        <f>IF('De la BASE'!F438&gt;0,'De la BASE'!F438,'De la BASE'!F438+0.001)</f>
        <v>3.666238</v>
      </c>
      <c r="G442" s="15">
        <v>28157</v>
      </c>
    </row>
    <row r="443" spans="1:7" ht="12.75">
      <c r="A443" s="30" t="str">
        <f>'De la BASE'!A439</f>
        <v>162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1.45176</v>
      </c>
      <c r="F443" s="9">
        <f>IF('De la BASE'!F439&gt;0,'De la BASE'!F439,'De la BASE'!F439+0.001)</f>
        <v>1.45176</v>
      </c>
      <c r="G443" s="15">
        <v>28185</v>
      </c>
    </row>
    <row r="444" spans="1:7" ht="12.75">
      <c r="A444" s="30" t="str">
        <f>'De la BASE'!A440</f>
        <v>162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0.42596</v>
      </c>
      <c r="F444" s="9">
        <f>IF('De la BASE'!F440&gt;0,'De la BASE'!F440,'De la BASE'!F440+0.001)</f>
        <v>0.42596</v>
      </c>
      <c r="G444" s="15">
        <v>28216</v>
      </c>
    </row>
    <row r="445" spans="1:7" ht="12.75">
      <c r="A445" s="30" t="str">
        <f>'De la BASE'!A441</f>
        <v>162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3.82185</v>
      </c>
      <c r="F445" s="9">
        <f>IF('De la BASE'!F441&gt;0,'De la BASE'!F441,'De la BASE'!F441+0.001)</f>
        <v>3.82185</v>
      </c>
      <c r="G445" s="15">
        <v>28246</v>
      </c>
    </row>
    <row r="446" spans="1:7" ht="12.75">
      <c r="A446" s="30" t="str">
        <f>'De la BASE'!A442</f>
        <v>162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1.390365</v>
      </c>
      <c r="F446" s="9">
        <f>IF('De la BASE'!F442&gt;0,'De la BASE'!F442,'De la BASE'!F442+0.001)</f>
        <v>1.390365</v>
      </c>
      <c r="G446" s="15">
        <v>28277</v>
      </c>
    </row>
    <row r="447" spans="1:7" ht="12.75">
      <c r="A447" s="30" t="str">
        <f>'De la BASE'!A443</f>
        <v>162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0.451668</v>
      </c>
      <c r="F447" s="9">
        <f>IF('De la BASE'!F443&gt;0,'De la BASE'!F443,'De la BASE'!F443+0.001)</f>
        <v>0.451668</v>
      </c>
      <c r="G447" s="15">
        <v>28307</v>
      </c>
    </row>
    <row r="448" spans="1:7" ht="12.75">
      <c r="A448" s="30" t="str">
        <f>'De la BASE'!A444</f>
        <v>162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0.099057</v>
      </c>
      <c r="F448" s="9">
        <f>IF('De la BASE'!F444&gt;0,'De la BASE'!F444,'De la BASE'!F444+0.001)</f>
        <v>0.099057</v>
      </c>
      <c r="G448" s="15">
        <v>28338</v>
      </c>
    </row>
    <row r="449" spans="1:7" ht="12.75">
      <c r="A449" s="30" t="str">
        <f>'De la BASE'!A445</f>
        <v>162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0.04085</v>
      </c>
      <c r="F449" s="9">
        <f>IF('De la BASE'!F445&gt;0,'De la BASE'!F445,'De la BASE'!F445+0.001)</f>
        <v>0.04085</v>
      </c>
      <c r="G449" s="15">
        <v>28369</v>
      </c>
    </row>
    <row r="450" spans="1:7" ht="12.75">
      <c r="A450" s="30" t="str">
        <f>'De la BASE'!A446</f>
        <v>162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0.534885</v>
      </c>
      <c r="F450" s="9">
        <f>IF('De la BASE'!F446&gt;0,'De la BASE'!F446,'De la BASE'!F446+0.001)</f>
        <v>0.534885</v>
      </c>
      <c r="G450" s="15">
        <v>28399</v>
      </c>
    </row>
    <row r="451" spans="1:7" ht="12.75">
      <c r="A451" s="30" t="str">
        <f>'De la BASE'!A447</f>
        <v>162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0.079083</v>
      </c>
      <c r="F451" s="9">
        <f>IF('De la BASE'!F447&gt;0,'De la BASE'!F447,'De la BASE'!F447+0.001)</f>
        <v>0.079083</v>
      </c>
      <c r="G451" s="15">
        <v>28430</v>
      </c>
    </row>
    <row r="452" spans="1:7" ht="12.75">
      <c r="A452" s="30" t="str">
        <f>'De la BASE'!A448</f>
        <v>162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2.578624</v>
      </c>
      <c r="F452" s="9">
        <f>IF('De la BASE'!F448&gt;0,'De la BASE'!F448,'De la BASE'!F448+0.001)</f>
        <v>2.578624</v>
      </c>
      <c r="G452" s="15">
        <v>28460</v>
      </c>
    </row>
    <row r="453" spans="1:7" ht="12.75">
      <c r="A453" s="30" t="str">
        <f>'De la BASE'!A449</f>
        <v>162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6.18669</v>
      </c>
      <c r="F453" s="9">
        <f>IF('De la BASE'!F449&gt;0,'De la BASE'!F449,'De la BASE'!F449+0.001)</f>
        <v>6.18669</v>
      </c>
      <c r="G453" s="15">
        <v>28491</v>
      </c>
    </row>
    <row r="454" spans="1:7" ht="12.75">
      <c r="A454" s="30" t="str">
        <f>'De la BASE'!A450</f>
        <v>162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5.569544</v>
      </c>
      <c r="F454" s="9">
        <f>IF('De la BASE'!F450&gt;0,'De la BASE'!F450,'De la BASE'!F450+0.001)</f>
        <v>5.569544</v>
      </c>
      <c r="G454" s="15">
        <v>28522</v>
      </c>
    </row>
    <row r="455" spans="1:7" ht="12.75">
      <c r="A455" s="30" t="str">
        <f>'De la BASE'!A451</f>
        <v>162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2.263276</v>
      </c>
      <c r="F455" s="9">
        <f>IF('De la BASE'!F451&gt;0,'De la BASE'!F451,'De la BASE'!F451+0.001)</f>
        <v>2.263276</v>
      </c>
      <c r="G455" s="15">
        <v>28550</v>
      </c>
    </row>
    <row r="456" spans="1:7" ht="12.75">
      <c r="A456" s="30" t="str">
        <f>'De la BASE'!A452</f>
        <v>162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5.61336</v>
      </c>
      <c r="F456" s="9">
        <f>IF('De la BASE'!F452&gt;0,'De la BASE'!F452,'De la BASE'!F452+0.001)</f>
        <v>5.61336</v>
      </c>
      <c r="G456" s="15">
        <v>28581</v>
      </c>
    </row>
    <row r="457" spans="1:7" ht="12.75">
      <c r="A457" s="30" t="str">
        <f>'De la BASE'!A453</f>
        <v>162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1.657206</v>
      </c>
      <c r="F457" s="9">
        <f>IF('De la BASE'!F453&gt;0,'De la BASE'!F453,'De la BASE'!F453+0.001)</f>
        <v>1.657206</v>
      </c>
      <c r="G457" s="15">
        <v>28611</v>
      </c>
    </row>
    <row r="458" spans="1:7" ht="12.75">
      <c r="A458" s="30" t="str">
        <f>'De la BASE'!A454</f>
        <v>162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0.732732</v>
      </c>
      <c r="F458" s="9">
        <f>IF('De la BASE'!F454&gt;0,'De la BASE'!F454,'De la BASE'!F454+0.001)</f>
        <v>0.732732</v>
      </c>
      <c r="G458" s="15">
        <v>28642</v>
      </c>
    </row>
    <row r="459" spans="1:7" ht="12.75">
      <c r="A459" s="30" t="str">
        <f>'De la BASE'!A455</f>
        <v>162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0.155463</v>
      </c>
      <c r="F459" s="9">
        <f>IF('De la BASE'!F455&gt;0,'De la BASE'!F455,'De la BASE'!F455+0.001)</f>
        <v>0.155463</v>
      </c>
      <c r="G459" s="15">
        <v>28672</v>
      </c>
    </row>
    <row r="460" spans="1:7" ht="12.75">
      <c r="A460" s="30" t="str">
        <f>'De la BASE'!A456</f>
        <v>162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0.06579</v>
      </c>
      <c r="F460" s="9">
        <f>IF('De la BASE'!F456&gt;0,'De la BASE'!F456,'De la BASE'!F456+0.001)</f>
        <v>0.06579</v>
      </c>
      <c r="G460" s="15">
        <v>28703</v>
      </c>
    </row>
    <row r="461" spans="1:7" ht="12.75">
      <c r="A461" s="30" t="str">
        <f>'De la BASE'!A457</f>
        <v>162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0.017578</v>
      </c>
      <c r="F461" s="9">
        <f>IF('De la BASE'!F457&gt;0,'De la BASE'!F457,'De la BASE'!F457+0.001)</f>
        <v>0.017578</v>
      </c>
      <c r="G461" s="15">
        <v>28734</v>
      </c>
    </row>
    <row r="462" spans="1:7" ht="12.75">
      <c r="A462" s="30" t="str">
        <f>'De la BASE'!A458</f>
        <v>162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0.059052</v>
      </c>
      <c r="F462" s="9">
        <f>IF('De la BASE'!F458&gt;0,'De la BASE'!F458,'De la BASE'!F458+0.001)</f>
        <v>0.059052</v>
      </c>
      <c r="G462" s="15">
        <v>28764</v>
      </c>
    </row>
    <row r="463" spans="1:7" ht="12.75">
      <c r="A463" s="30" t="str">
        <f>'De la BASE'!A459</f>
        <v>162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0.015</v>
      </c>
      <c r="F463" s="9">
        <f>IF('De la BASE'!F459&gt;0,'De la BASE'!F459,'De la BASE'!F459+0.001)</f>
        <v>0.015</v>
      </c>
      <c r="G463" s="15">
        <v>28795</v>
      </c>
    </row>
    <row r="464" spans="1:7" ht="12.75">
      <c r="A464" s="30" t="str">
        <f>'De la BASE'!A460</f>
        <v>162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2.338976</v>
      </c>
      <c r="F464" s="9">
        <f>IF('De la BASE'!F460&gt;0,'De la BASE'!F460,'De la BASE'!F460+0.001)</f>
        <v>2.338976</v>
      </c>
      <c r="G464" s="15">
        <v>28825</v>
      </c>
    </row>
    <row r="465" spans="1:7" ht="12.75">
      <c r="A465" s="30" t="str">
        <f>'De la BASE'!A461</f>
        <v>162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5.31391</v>
      </c>
      <c r="F465" s="9">
        <f>IF('De la BASE'!F461&gt;0,'De la BASE'!F461,'De la BASE'!F461+0.001)</f>
        <v>5.31391</v>
      </c>
      <c r="G465" s="15">
        <v>28856</v>
      </c>
    </row>
    <row r="466" spans="1:7" ht="12.75">
      <c r="A466" s="30" t="str">
        <f>'De la BASE'!A462</f>
        <v>162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7.386328</v>
      </c>
      <c r="F466" s="9">
        <f>IF('De la BASE'!F462&gt;0,'De la BASE'!F462,'De la BASE'!F462+0.001)</f>
        <v>7.386328</v>
      </c>
      <c r="G466" s="15">
        <v>28887</v>
      </c>
    </row>
    <row r="467" spans="1:7" ht="12.75">
      <c r="A467" s="30" t="str">
        <f>'De la BASE'!A463</f>
        <v>162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8.017152</v>
      </c>
      <c r="F467" s="9">
        <f>IF('De la BASE'!F463&gt;0,'De la BASE'!F463,'De la BASE'!F463+0.001)</f>
        <v>8.017152</v>
      </c>
      <c r="G467" s="15">
        <v>28915</v>
      </c>
    </row>
    <row r="468" spans="1:7" ht="12.75">
      <c r="A468" s="30" t="str">
        <f>'De la BASE'!A464</f>
        <v>162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1.546692</v>
      </c>
      <c r="F468" s="9">
        <f>IF('De la BASE'!F464&gt;0,'De la BASE'!F464,'De la BASE'!F464+0.001)</f>
        <v>1.546692</v>
      </c>
      <c r="G468" s="15">
        <v>28946</v>
      </c>
    </row>
    <row r="469" spans="1:7" ht="12.75">
      <c r="A469" s="30" t="str">
        <f>'De la BASE'!A465</f>
        <v>162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0.975766</v>
      </c>
      <c r="F469" s="9">
        <f>IF('De la BASE'!F465&gt;0,'De la BASE'!F465,'De la BASE'!F465+0.001)</f>
        <v>0.975766</v>
      </c>
      <c r="G469" s="15">
        <v>28976</v>
      </c>
    </row>
    <row r="470" spans="1:7" ht="12.75">
      <c r="A470" s="30" t="str">
        <f>'De la BASE'!A466</f>
        <v>162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0.20976</v>
      </c>
      <c r="F470" s="9">
        <f>IF('De la BASE'!F466&gt;0,'De la BASE'!F466,'De la BASE'!F466+0.001)</f>
        <v>0.20976</v>
      </c>
      <c r="G470" s="15">
        <v>29007</v>
      </c>
    </row>
    <row r="471" spans="1:7" ht="12.75">
      <c r="A471" s="30" t="str">
        <f>'De la BASE'!A467</f>
        <v>162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0.156681</v>
      </c>
      <c r="F471" s="9">
        <f>IF('De la BASE'!F467&gt;0,'De la BASE'!F467,'De la BASE'!F467+0.001)</f>
        <v>0.156681</v>
      </c>
      <c r="G471" s="15">
        <v>29037</v>
      </c>
    </row>
    <row r="472" spans="1:7" ht="12.75">
      <c r="A472" s="30" t="str">
        <f>'De la BASE'!A468</f>
        <v>162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0.085272</v>
      </c>
      <c r="F472" s="9">
        <f>IF('De la BASE'!F468&gt;0,'De la BASE'!F468,'De la BASE'!F468+0.001)</f>
        <v>0.085272</v>
      </c>
      <c r="G472" s="15">
        <v>29068</v>
      </c>
    </row>
    <row r="473" spans="1:7" ht="12.75">
      <c r="A473" s="30" t="str">
        <f>'De la BASE'!A469</f>
        <v>162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0.093176</v>
      </c>
      <c r="F473" s="9">
        <f>IF('De la BASE'!F469&gt;0,'De la BASE'!F469,'De la BASE'!F469+0.001)</f>
        <v>0.093176</v>
      </c>
      <c r="G473" s="15">
        <v>29099</v>
      </c>
    </row>
    <row r="474" spans="1:7" ht="12.75">
      <c r="A474" s="30" t="str">
        <f>'De la BASE'!A470</f>
        <v>162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1.551228</v>
      </c>
      <c r="F474" s="9">
        <f>IF('De la BASE'!F470&gt;0,'De la BASE'!F470,'De la BASE'!F470+0.001)</f>
        <v>1.551228</v>
      </c>
      <c r="G474" s="15">
        <v>29129</v>
      </c>
    </row>
    <row r="475" spans="1:7" ht="12.75">
      <c r="A475" s="30" t="str">
        <f>'De la BASE'!A471</f>
        <v>162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0.798768</v>
      </c>
      <c r="F475" s="9">
        <f>IF('De la BASE'!F471&gt;0,'De la BASE'!F471,'De la BASE'!F471+0.001)</f>
        <v>0.798768</v>
      </c>
      <c r="G475" s="15">
        <v>29160</v>
      </c>
    </row>
    <row r="476" spans="1:7" ht="12.75">
      <c r="A476" s="30" t="str">
        <f>'De la BASE'!A472</f>
        <v>162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1.339394</v>
      </c>
      <c r="F476" s="9">
        <f>IF('De la BASE'!F472&gt;0,'De la BASE'!F472,'De la BASE'!F472+0.001)</f>
        <v>1.339394</v>
      </c>
      <c r="G476" s="15">
        <v>29190</v>
      </c>
    </row>
    <row r="477" spans="1:7" ht="12.75">
      <c r="A477" s="30" t="str">
        <f>'De la BASE'!A473</f>
        <v>162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1.598841</v>
      </c>
      <c r="F477" s="9">
        <f>IF('De la BASE'!F473&gt;0,'De la BASE'!F473,'De la BASE'!F473+0.001)</f>
        <v>1.598841</v>
      </c>
      <c r="G477" s="15">
        <v>29221</v>
      </c>
    </row>
    <row r="478" spans="1:7" ht="12.75">
      <c r="A478" s="30" t="str">
        <f>'De la BASE'!A474</f>
        <v>162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0.567138</v>
      </c>
      <c r="F478" s="9">
        <f>IF('De la BASE'!F474&gt;0,'De la BASE'!F474,'De la BASE'!F474+0.001)</f>
        <v>0.567138</v>
      </c>
      <c r="G478" s="15">
        <v>29252</v>
      </c>
    </row>
    <row r="479" spans="1:7" ht="12.75">
      <c r="A479" s="30" t="str">
        <f>'De la BASE'!A475</f>
        <v>162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5.198004</v>
      </c>
      <c r="F479" s="9">
        <f>IF('De la BASE'!F475&gt;0,'De la BASE'!F475,'De la BASE'!F475+0.001)</f>
        <v>5.198004</v>
      </c>
      <c r="G479" s="15">
        <v>29281</v>
      </c>
    </row>
    <row r="480" spans="1:7" ht="12.75">
      <c r="A480" s="30" t="str">
        <f>'De la BASE'!A476</f>
        <v>162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2.636874</v>
      </c>
      <c r="F480" s="9">
        <f>IF('De la BASE'!F476&gt;0,'De la BASE'!F476,'De la BASE'!F476+0.001)</f>
        <v>2.636874</v>
      </c>
      <c r="G480" s="15">
        <v>29312</v>
      </c>
    </row>
    <row r="481" spans="1:7" ht="12.75">
      <c r="A481" s="30" t="str">
        <f>'De la BASE'!A477</f>
        <v>162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6.215898</v>
      </c>
      <c r="F481" s="9">
        <f>IF('De la BASE'!F477&gt;0,'De la BASE'!F477,'De la BASE'!F477+0.001)</f>
        <v>6.215898</v>
      </c>
      <c r="G481" s="15">
        <v>29342</v>
      </c>
    </row>
    <row r="482" spans="1:7" ht="12.75">
      <c r="A482" s="30" t="str">
        <f>'De la BASE'!A478</f>
        <v>162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1.956416</v>
      </c>
      <c r="F482" s="9">
        <f>IF('De la BASE'!F478&gt;0,'De la BASE'!F478,'De la BASE'!F478+0.001)</f>
        <v>1.956416</v>
      </c>
      <c r="G482" s="15">
        <v>29373</v>
      </c>
    </row>
    <row r="483" spans="1:7" ht="12.75">
      <c r="A483" s="30" t="str">
        <f>'De la BASE'!A479</f>
        <v>162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0.337284</v>
      </c>
      <c r="F483" s="9">
        <f>IF('De la BASE'!F479&gt;0,'De la BASE'!F479,'De la BASE'!F479+0.001)</f>
        <v>0.337284</v>
      </c>
      <c r="G483" s="15">
        <v>29403</v>
      </c>
    </row>
    <row r="484" spans="1:7" ht="12.75">
      <c r="A484" s="30" t="str">
        <f>'De la BASE'!A480</f>
        <v>162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0.165915</v>
      </c>
      <c r="F484" s="9">
        <f>IF('De la BASE'!F480&gt;0,'De la BASE'!F480,'De la BASE'!F480+0.001)</f>
        <v>0.165915</v>
      </c>
      <c r="G484" s="15">
        <v>29434</v>
      </c>
    </row>
    <row r="485" spans="1:7" ht="12.75">
      <c r="A485" s="30" t="str">
        <f>'De la BASE'!A481</f>
        <v>162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0.117068</v>
      </c>
      <c r="F485" s="9">
        <f>IF('De la BASE'!F481&gt;0,'De la BASE'!F481,'De la BASE'!F481+0.001)</f>
        <v>0.117068</v>
      </c>
      <c r="G485" s="15">
        <v>29465</v>
      </c>
    </row>
    <row r="486" spans="1:7" ht="12.75">
      <c r="A486" s="30" t="str">
        <f>'De la BASE'!A482</f>
        <v>162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0.173627</v>
      </c>
      <c r="F486" s="9">
        <f>IF('De la BASE'!F482&gt;0,'De la BASE'!F482,'De la BASE'!F482+0.001)</f>
        <v>0.173627</v>
      </c>
      <c r="G486" s="15">
        <v>29495</v>
      </c>
    </row>
    <row r="487" spans="1:7" ht="12.75">
      <c r="A487" s="30" t="str">
        <f>'De la BASE'!A483</f>
        <v>162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0.500986</v>
      </c>
      <c r="F487" s="9">
        <f>IF('De la BASE'!F483&gt;0,'De la BASE'!F483,'De la BASE'!F483+0.001)</f>
        <v>0.500986</v>
      </c>
      <c r="G487" s="15">
        <v>29526</v>
      </c>
    </row>
    <row r="488" spans="1:7" ht="12.75">
      <c r="A488" s="30" t="str">
        <f>'De la BASE'!A484</f>
        <v>162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0.6812</v>
      </c>
      <c r="F488" s="9">
        <f>IF('De la BASE'!F484&gt;0,'De la BASE'!F484,'De la BASE'!F484+0.001)</f>
        <v>0.6812</v>
      </c>
      <c r="G488" s="15">
        <v>29556</v>
      </c>
    </row>
    <row r="489" spans="1:7" ht="12.75">
      <c r="A489" s="30" t="str">
        <f>'De la BASE'!A485</f>
        <v>162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0.528935</v>
      </c>
      <c r="F489" s="9">
        <f>IF('De la BASE'!F485&gt;0,'De la BASE'!F485,'De la BASE'!F485+0.001)</f>
        <v>0.528935</v>
      </c>
      <c r="G489" s="15">
        <v>29587</v>
      </c>
    </row>
    <row r="490" spans="1:7" ht="12.75">
      <c r="A490" s="30" t="str">
        <f>'De la BASE'!A486</f>
        <v>162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0.397879</v>
      </c>
      <c r="F490" s="9">
        <f>IF('De la BASE'!F486&gt;0,'De la BASE'!F486,'De la BASE'!F486+0.001)</f>
        <v>0.397879</v>
      </c>
      <c r="G490" s="15">
        <v>29618</v>
      </c>
    </row>
    <row r="491" spans="1:7" ht="12.75">
      <c r="A491" s="30" t="str">
        <f>'De la BASE'!A487</f>
        <v>162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0.359197</v>
      </c>
      <c r="F491" s="9">
        <f>IF('De la BASE'!F487&gt;0,'De la BASE'!F487,'De la BASE'!F487+0.001)</f>
        <v>0.359197</v>
      </c>
      <c r="G491" s="15">
        <v>29646</v>
      </c>
    </row>
    <row r="492" spans="1:7" ht="12.75">
      <c r="A492" s="30" t="str">
        <f>'De la BASE'!A488</f>
        <v>162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1.42744</v>
      </c>
      <c r="F492" s="9">
        <f>IF('De la BASE'!F488&gt;0,'De la BASE'!F488,'De la BASE'!F488+0.001)</f>
        <v>1.42744</v>
      </c>
      <c r="G492" s="15">
        <v>29677</v>
      </c>
    </row>
    <row r="493" spans="1:7" ht="12.75">
      <c r="A493" s="30" t="str">
        <f>'De la BASE'!A489</f>
        <v>162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0.285804</v>
      </c>
      <c r="F493" s="9">
        <f>IF('De la BASE'!F489&gt;0,'De la BASE'!F489,'De la BASE'!F489+0.001)</f>
        <v>0.285804</v>
      </c>
      <c r="G493" s="15">
        <v>29707</v>
      </c>
    </row>
    <row r="494" spans="1:7" ht="12.75">
      <c r="A494" s="30" t="str">
        <f>'De la BASE'!A490</f>
        <v>162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0.081978</v>
      </c>
      <c r="F494" s="9">
        <f>IF('De la BASE'!F490&gt;0,'De la BASE'!F490,'De la BASE'!F490+0.001)</f>
        <v>0.081978</v>
      </c>
      <c r="G494" s="15">
        <v>29738</v>
      </c>
    </row>
    <row r="495" spans="1:7" ht="12.75">
      <c r="A495" s="30" t="str">
        <f>'De la BASE'!A491</f>
        <v>162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0.041352</v>
      </c>
      <c r="F495" s="9">
        <f>IF('De la BASE'!F491&gt;0,'De la BASE'!F491,'De la BASE'!F491+0.001)</f>
        <v>0.041352</v>
      </c>
      <c r="G495" s="15">
        <v>29768</v>
      </c>
    </row>
    <row r="496" spans="1:7" ht="12.75">
      <c r="A496" s="30" t="str">
        <f>'De la BASE'!A492</f>
        <v>162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0.045309</v>
      </c>
      <c r="F496" s="9">
        <f>IF('De la BASE'!F492&gt;0,'De la BASE'!F492,'De la BASE'!F492+0.001)</f>
        <v>0.045309</v>
      </c>
      <c r="G496" s="15">
        <v>29799</v>
      </c>
    </row>
    <row r="497" spans="1:7" ht="12.75">
      <c r="A497" s="30" t="str">
        <f>'De la BASE'!A493</f>
        <v>162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0.093594</v>
      </c>
      <c r="F497" s="9">
        <f>IF('De la BASE'!F493&gt;0,'De la BASE'!F493,'De la BASE'!F493+0.001)</f>
        <v>0.093594</v>
      </c>
      <c r="G497" s="15">
        <v>29830</v>
      </c>
    </row>
    <row r="498" spans="1:7" ht="12.75">
      <c r="A498" s="30" t="str">
        <f>'De la BASE'!A494</f>
        <v>162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0.032136</v>
      </c>
      <c r="F498" s="9">
        <f>IF('De la BASE'!F494&gt;0,'De la BASE'!F494,'De la BASE'!F494+0.001)</f>
        <v>0.032136</v>
      </c>
      <c r="G498" s="15">
        <v>29860</v>
      </c>
    </row>
    <row r="499" spans="1:7" ht="12.75">
      <c r="A499" s="30" t="str">
        <f>'De la BASE'!A495</f>
        <v>162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0.034848</v>
      </c>
      <c r="F499" s="9">
        <f>IF('De la BASE'!F495&gt;0,'De la BASE'!F495,'De la BASE'!F495+0.001)</f>
        <v>0.034848</v>
      </c>
      <c r="G499" s="15">
        <v>29891</v>
      </c>
    </row>
    <row r="500" spans="1:7" ht="12.75">
      <c r="A500" s="30" t="str">
        <f>'De la BASE'!A496</f>
        <v>162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2.99512</v>
      </c>
      <c r="F500" s="9">
        <f>IF('De la BASE'!F496&gt;0,'De la BASE'!F496,'De la BASE'!F496+0.001)</f>
        <v>2.99512</v>
      </c>
      <c r="G500" s="15">
        <v>29921</v>
      </c>
    </row>
    <row r="501" spans="1:7" ht="12.75">
      <c r="A501" s="30" t="str">
        <f>'De la BASE'!A497</f>
        <v>162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0.512424</v>
      </c>
      <c r="F501" s="9">
        <f>IF('De la BASE'!F497&gt;0,'De la BASE'!F497,'De la BASE'!F497+0.001)</f>
        <v>0.512424</v>
      </c>
      <c r="G501" s="15">
        <v>29952</v>
      </c>
    </row>
    <row r="502" spans="1:7" ht="12.75">
      <c r="A502" s="30" t="str">
        <f>'De la BASE'!A498</f>
        <v>162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0.534688</v>
      </c>
      <c r="F502" s="9">
        <f>IF('De la BASE'!F498&gt;0,'De la BASE'!F498,'De la BASE'!F498+0.001)</f>
        <v>0.534688</v>
      </c>
      <c r="G502" s="15">
        <v>29983</v>
      </c>
    </row>
    <row r="503" spans="1:7" ht="12.75">
      <c r="A503" s="30" t="str">
        <f>'De la BASE'!A499</f>
        <v>162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0.18321</v>
      </c>
      <c r="F503" s="9">
        <f>IF('De la BASE'!F499&gt;0,'De la BASE'!F499,'De la BASE'!F499+0.001)</f>
        <v>0.18321</v>
      </c>
      <c r="G503" s="15">
        <v>30011</v>
      </c>
    </row>
    <row r="504" spans="1:7" ht="12.75">
      <c r="A504" s="30" t="str">
        <f>'De la BASE'!A500</f>
        <v>162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0.120988</v>
      </c>
      <c r="F504" s="9">
        <f>IF('De la BASE'!F500&gt;0,'De la BASE'!F500,'De la BASE'!F500+0.001)</f>
        <v>0.120988</v>
      </c>
      <c r="G504" s="15">
        <v>30042</v>
      </c>
    </row>
    <row r="505" spans="1:7" ht="12.75">
      <c r="A505" s="30" t="str">
        <f>'De la BASE'!A501</f>
        <v>162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0.794958</v>
      </c>
      <c r="F505" s="9">
        <f>IF('De la BASE'!F501&gt;0,'De la BASE'!F501,'De la BASE'!F501+0.001)</f>
        <v>0.794958</v>
      </c>
      <c r="G505" s="15">
        <v>30072</v>
      </c>
    </row>
    <row r="506" spans="1:7" ht="12.75">
      <c r="A506" s="30" t="str">
        <f>'De la BASE'!A502</f>
        <v>162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0.218025</v>
      </c>
      <c r="F506" s="9">
        <f>IF('De la BASE'!F502&gt;0,'De la BASE'!F502,'De la BASE'!F502+0.001)</f>
        <v>0.218025</v>
      </c>
      <c r="G506" s="15">
        <v>30103</v>
      </c>
    </row>
    <row r="507" spans="1:7" ht="12.75">
      <c r="A507" s="30" t="str">
        <f>'De la BASE'!A503</f>
        <v>162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0.047906</v>
      </c>
      <c r="F507" s="9">
        <f>IF('De la BASE'!F503&gt;0,'De la BASE'!F503,'De la BASE'!F503+0.001)</f>
        <v>0.047906</v>
      </c>
      <c r="G507" s="15">
        <v>30133</v>
      </c>
    </row>
    <row r="508" spans="1:7" ht="12.75">
      <c r="A508" s="30" t="str">
        <f>'De la BASE'!A504</f>
        <v>162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0.003293</v>
      </c>
      <c r="F508" s="9">
        <f>IF('De la BASE'!F504&gt;0,'De la BASE'!F504,'De la BASE'!F504+0.001)</f>
        <v>0.003293</v>
      </c>
      <c r="G508" s="15">
        <v>30164</v>
      </c>
    </row>
    <row r="509" spans="1:7" ht="12.75">
      <c r="A509" s="30" t="str">
        <f>'De la BASE'!A505</f>
        <v>162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0.256116</v>
      </c>
      <c r="F509" s="9">
        <f>IF('De la BASE'!F505&gt;0,'De la BASE'!F505,'De la BASE'!F505+0.001)</f>
        <v>0.256116</v>
      </c>
      <c r="G509" s="15">
        <v>30195</v>
      </c>
    </row>
    <row r="510" spans="1:7" ht="12.75">
      <c r="A510" s="30" t="str">
        <f>'De la BASE'!A506</f>
        <v>162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0.23638</v>
      </c>
      <c r="F510" s="9">
        <f>IF('De la BASE'!F506&gt;0,'De la BASE'!F506,'De la BASE'!F506+0.001)</f>
        <v>0.23638</v>
      </c>
      <c r="G510" s="15">
        <v>30225</v>
      </c>
    </row>
    <row r="511" spans="1:7" ht="12.75">
      <c r="A511" s="30" t="str">
        <f>'De la BASE'!A507</f>
        <v>162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1.135212</v>
      </c>
      <c r="F511" s="9">
        <f>IF('De la BASE'!F507&gt;0,'De la BASE'!F507,'De la BASE'!F507+0.001)</f>
        <v>1.135212</v>
      </c>
      <c r="G511" s="15">
        <v>30256</v>
      </c>
    </row>
    <row r="512" spans="1:7" ht="12.75">
      <c r="A512" s="30" t="str">
        <f>'De la BASE'!A508</f>
        <v>162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1.458261</v>
      </c>
      <c r="F512" s="9">
        <f>IF('De la BASE'!F508&gt;0,'De la BASE'!F508,'De la BASE'!F508+0.001)</f>
        <v>1.458261</v>
      </c>
      <c r="G512" s="15">
        <v>30286</v>
      </c>
    </row>
    <row r="513" spans="1:7" ht="12.75">
      <c r="A513" s="30" t="str">
        <f>'De la BASE'!A509</f>
        <v>162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0.183578</v>
      </c>
      <c r="F513" s="9">
        <f>IF('De la BASE'!F509&gt;0,'De la BASE'!F509,'De la BASE'!F509+0.001)</f>
        <v>0.183578</v>
      </c>
      <c r="G513" s="15">
        <v>30317</v>
      </c>
    </row>
    <row r="514" spans="1:7" ht="12.75">
      <c r="A514" s="30" t="str">
        <f>'De la BASE'!A510</f>
        <v>162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1.061775</v>
      </c>
      <c r="F514" s="9">
        <f>IF('De la BASE'!F510&gt;0,'De la BASE'!F510,'De la BASE'!F510+0.001)</f>
        <v>1.061775</v>
      </c>
      <c r="G514" s="15">
        <v>30348</v>
      </c>
    </row>
    <row r="515" spans="1:7" ht="12.75">
      <c r="A515" s="30" t="str">
        <f>'De la BASE'!A511</f>
        <v>162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0.809343</v>
      </c>
      <c r="F515" s="9">
        <f>IF('De la BASE'!F511&gt;0,'De la BASE'!F511,'De la BASE'!F511+0.001)</f>
        <v>0.809343</v>
      </c>
      <c r="G515" s="15">
        <v>30376</v>
      </c>
    </row>
    <row r="516" spans="1:7" ht="12.75">
      <c r="A516" s="30" t="str">
        <f>'De la BASE'!A512</f>
        <v>162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4.97434</v>
      </c>
      <c r="F516" s="9">
        <f>IF('De la BASE'!F512&gt;0,'De la BASE'!F512,'De la BASE'!F512+0.001)</f>
        <v>4.97434</v>
      </c>
      <c r="G516" s="15">
        <v>30407</v>
      </c>
    </row>
    <row r="517" spans="1:7" ht="12.75">
      <c r="A517" s="30" t="str">
        <f>'De la BASE'!A513</f>
        <v>162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0.985044</v>
      </c>
      <c r="F517" s="9">
        <f>IF('De la BASE'!F513&gt;0,'De la BASE'!F513,'De la BASE'!F513+0.001)</f>
        <v>0.985044</v>
      </c>
      <c r="G517" s="15">
        <v>30437</v>
      </c>
    </row>
    <row r="518" spans="1:7" ht="12.75">
      <c r="A518" s="30" t="str">
        <f>'De la BASE'!A514</f>
        <v>162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0.33648</v>
      </c>
      <c r="F518" s="9">
        <f>IF('De la BASE'!F514&gt;0,'De la BASE'!F514,'De la BASE'!F514+0.001)</f>
        <v>0.33648</v>
      </c>
      <c r="G518" s="15">
        <v>30468</v>
      </c>
    </row>
    <row r="519" spans="1:7" ht="12.75">
      <c r="A519" s="30" t="str">
        <f>'De la BASE'!A515</f>
        <v>162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0.298718</v>
      </c>
      <c r="F519" s="9">
        <f>IF('De la BASE'!F515&gt;0,'De la BASE'!F515,'De la BASE'!F515+0.001)</f>
        <v>0.298718</v>
      </c>
      <c r="G519" s="15">
        <v>30498</v>
      </c>
    </row>
    <row r="520" spans="1:7" ht="12.75">
      <c r="A520" s="30" t="str">
        <f>'De la BASE'!A516</f>
        <v>162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1.477465</v>
      </c>
      <c r="F520" s="9">
        <f>IF('De la BASE'!F516&gt;0,'De la BASE'!F516,'De la BASE'!F516+0.001)</f>
        <v>1.477465</v>
      </c>
      <c r="G520" s="15">
        <v>30529</v>
      </c>
    </row>
    <row r="521" spans="1:7" ht="12.75">
      <c r="A521" s="30" t="str">
        <f>'De la BASE'!A517</f>
        <v>162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0.17535</v>
      </c>
      <c r="F521" s="9">
        <f>IF('De la BASE'!F517&gt;0,'De la BASE'!F517,'De la BASE'!F517+0.001)</f>
        <v>0.17535</v>
      </c>
      <c r="G521" s="15">
        <v>30560</v>
      </c>
    </row>
    <row r="522" spans="1:7" ht="12.75">
      <c r="A522" s="30" t="str">
        <f>'De la BASE'!A518</f>
        <v>162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0.03354</v>
      </c>
      <c r="F522" s="9">
        <f>IF('De la BASE'!F518&gt;0,'De la BASE'!F518,'De la BASE'!F518+0.001)</f>
        <v>0.03354</v>
      </c>
      <c r="G522" s="15">
        <v>30590</v>
      </c>
    </row>
    <row r="523" spans="1:7" ht="12.75">
      <c r="A523" s="30" t="str">
        <f>'De la BASE'!A519</f>
        <v>162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0.436658</v>
      </c>
      <c r="F523" s="9">
        <f>IF('De la BASE'!F519&gt;0,'De la BASE'!F519,'De la BASE'!F519+0.001)</f>
        <v>0.436658</v>
      </c>
      <c r="G523" s="15">
        <v>30621</v>
      </c>
    </row>
    <row r="524" spans="1:7" ht="12.75">
      <c r="A524" s="30" t="str">
        <f>'De la BASE'!A520</f>
        <v>162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1.839504</v>
      </c>
      <c r="F524" s="9">
        <f>IF('De la BASE'!F520&gt;0,'De la BASE'!F520,'De la BASE'!F520+0.001)</f>
        <v>1.839504</v>
      </c>
      <c r="G524" s="15">
        <v>30651</v>
      </c>
    </row>
    <row r="525" spans="1:7" ht="12.75">
      <c r="A525" s="30" t="str">
        <f>'De la BASE'!A521</f>
        <v>162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0.638118</v>
      </c>
      <c r="F525" s="9">
        <f>IF('De la BASE'!F521&gt;0,'De la BASE'!F521,'De la BASE'!F521+0.001)</f>
        <v>0.638118</v>
      </c>
      <c r="G525" s="15">
        <v>30682</v>
      </c>
    </row>
    <row r="526" spans="1:7" ht="12.75">
      <c r="A526" s="30" t="str">
        <f>'De la BASE'!A522</f>
        <v>162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2.172156</v>
      </c>
      <c r="F526" s="9">
        <f>IF('De la BASE'!F522&gt;0,'De la BASE'!F522,'De la BASE'!F522+0.001)</f>
        <v>2.172156</v>
      </c>
      <c r="G526" s="15">
        <v>30713</v>
      </c>
    </row>
    <row r="527" spans="1:7" ht="12.75">
      <c r="A527" s="30" t="str">
        <f>'De la BASE'!A523</f>
        <v>162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2.127414</v>
      </c>
      <c r="F527" s="9">
        <f>IF('De la BASE'!F523&gt;0,'De la BASE'!F523,'De la BASE'!F523+0.001)</f>
        <v>2.127414</v>
      </c>
      <c r="G527" s="15">
        <v>30742</v>
      </c>
    </row>
    <row r="528" spans="1:7" ht="12.75">
      <c r="A528" s="30" t="str">
        <f>'De la BASE'!A524</f>
        <v>162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0.95675</v>
      </c>
      <c r="F528" s="9">
        <f>IF('De la BASE'!F524&gt;0,'De la BASE'!F524,'De la BASE'!F524+0.001)</f>
        <v>0.95675</v>
      </c>
      <c r="G528" s="15">
        <v>30773</v>
      </c>
    </row>
    <row r="529" spans="1:7" ht="12.75">
      <c r="A529" s="30" t="str">
        <f>'De la BASE'!A525</f>
        <v>162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3.685297</v>
      </c>
      <c r="F529" s="9">
        <f>IF('De la BASE'!F525&gt;0,'De la BASE'!F525,'De la BASE'!F525+0.001)</f>
        <v>3.685297</v>
      </c>
      <c r="G529" s="15">
        <v>30803</v>
      </c>
    </row>
    <row r="530" spans="1:7" ht="12.75">
      <c r="A530" s="30" t="str">
        <f>'De la BASE'!A526</f>
        <v>162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1.42692</v>
      </c>
      <c r="F530" s="9">
        <f>IF('De la BASE'!F526&gt;0,'De la BASE'!F526,'De la BASE'!F526+0.001)</f>
        <v>1.42692</v>
      </c>
      <c r="G530" s="15">
        <v>30834</v>
      </c>
    </row>
    <row r="531" spans="1:7" ht="12.75">
      <c r="A531" s="30" t="str">
        <f>'De la BASE'!A527</f>
        <v>162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0.226728</v>
      </c>
      <c r="F531" s="9">
        <f>IF('De la BASE'!F527&gt;0,'De la BASE'!F527,'De la BASE'!F527+0.001)</f>
        <v>0.226728</v>
      </c>
      <c r="G531" s="15">
        <v>30864</v>
      </c>
    </row>
    <row r="532" spans="1:7" ht="12.75">
      <c r="A532" s="30" t="str">
        <f>'De la BASE'!A528</f>
        <v>162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0.051663</v>
      </c>
      <c r="F532" s="9">
        <f>IF('De la BASE'!F528&gt;0,'De la BASE'!F528,'De la BASE'!F528+0.001)</f>
        <v>0.051663</v>
      </c>
      <c r="G532" s="15">
        <v>30895</v>
      </c>
    </row>
    <row r="533" spans="1:7" ht="12.75">
      <c r="A533" s="30" t="str">
        <f>'De la BASE'!A529</f>
        <v>162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0.037188</v>
      </c>
      <c r="F533" s="9">
        <f>IF('De la BASE'!F529&gt;0,'De la BASE'!F529,'De la BASE'!F529+0.001)</f>
        <v>0.037188</v>
      </c>
      <c r="G533" s="15">
        <v>30926</v>
      </c>
    </row>
    <row r="534" spans="1:7" ht="12.75">
      <c r="A534" s="30" t="str">
        <f>'De la BASE'!A530</f>
        <v>162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0.171494</v>
      </c>
      <c r="F534" s="9">
        <f>IF('De la BASE'!F530&gt;0,'De la BASE'!F530,'De la BASE'!F530+0.001)</f>
        <v>0.171494</v>
      </c>
      <c r="G534" s="15">
        <v>30956</v>
      </c>
    </row>
    <row r="535" spans="1:7" ht="12.75">
      <c r="A535" s="30" t="str">
        <f>'De la BASE'!A531</f>
        <v>162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3.178881</v>
      </c>
      <c r="F535" s="9">
        <f>IF('De la BASE'!F531&gt;0,'De la BASE'!F531,'De la BASE'!F531+0.001)</f>
        <v>3.178881</v>
      </c>
      <c r="G535" s="15">
        <v>30987</v>
      </c>
    </row>
    <row r="536" spans="1:7" ht="12.75">
      <c r="A536" s="30" t="str">
        <f>'De la BASE'!A532</f>
        <v>162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0.991364</v>
      </c>
      <c r="F536" s="9">
        <f>IF('De la BASE'!F532&gt;0,'De la BASE'!F532,'De la BASE'!F532+0.001)</f>
        <v>0.991364</v>
      </c>
      <c r="G536" s="15">
        <v>31017</v>
      </c>
    </row>
    <row r="537" spans="1:7" ht="12.75">
      <c r="A537" s="30" t="str">
        <f>'De la BASE'!A533</f>
        <v>162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0.87464</v>
      </c>
      <c r="F537" s="9">
        <f>IF('De la BASE'!F533&gt;0,'De la BASE'!F533,'De la BASE'!F533+0.001)</f>
        <v>0.87464</v>
      </c>
      <c r="G537" s="15">
        <v>31048</v>
      </c>
    </row>
    <row r="538" spans="1:7" ht="12.75">
      <c r="A538" s="30" t="str">
        <f>'De la BASE'!A534</f>
        <v>162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2.613388</v>
      </c>
      <c r="F538" s="9">
        <f>IF('De la BASE'!F534&gt;0,'De la BASE'!F534,'De la BASE'!F534+0.001)</f>
        <v>2.613388</v>
      </c>
      <c r="G538" s="15">
        <v>31079</v>
      </c>
    </row>
    <row r="539" spans="1:7" ht="12.75">
      <c r="A539" s="30" t="str">
        <f>'De la BASE'!A535</f>
        <v>162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1.372545</v>
      </c>
      <c r="F539" s="9">
        <f>IF('De la BASE'!F535&gt;0,'De la BASE'!F535,'De la BASE'!F535+0.001)</f>
        <v>1.372545</v>
      </c>
      <c r="G539" s="15">
        <v>31107</v>
      </c>
    </row>
    <row r="540" spans="1:7" ht="12.75">
      <c r="A540" s="30" t="str">
        <f>'De la BASE'!A536</f>
        <v>162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2.156025</v>
      </c>
      <c r="F540" s="9">
        <f>IF('De la BASE'!F536&gt;0,'De la BASE'!F536,'De la BASE'!F536+0.001)</f>
        <v>2.156025</v>
      </c>
      <c r="G540" s="15">
        <v>31138</v>
      </c>
    </row>
    <row r="541" spans="1:7" ht="12.75">
      <c r="A541" s="30" t="str">
        <f>'De la BASE'!A537</f>
        <v>162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2.718164</v>
      </c>
      <c r="F541" s="9">
        <f>IF('De la BASE'!F537&gt;0,'De la BASE'!F537,'De la BASE'!F537+0.001)</f>
        <v>2.718164</v>
      </c>
      <c r="G541" s="15">
        <v>31168</v>
      </c>
    </row>
    <row r="542" spans="1:7" ht="12.75">
      <c r="A542" s="30" t="str">
        <f>'De la BASE'!A538</f>
        <v>162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0.479864</v>
      </c>
      <c r="F542" s="9">
        <f>IF('De la BASE'!F538&gt;0,'De la BASE'!F538,'De la BASE'!F538+0.001)</f>
        <v>0.479864</v>
      </c>
      <c r="G542" s="15">
        <v>31199</v>
      </c>
    </row>
    <row r="543" spans="1:7" ht="12.75">
      <c r="A543" s="30" t="str">
        <f>'De la BASE'!A539</f>
        <v>162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0.231424</v>
      </c>
      <c r="F543" s="9">
        <f>IF('De la BASE'!F539&gt;0,'De la BASE'!F539,'De la BASE'!F539+0.001)</f>
        <v>0.231424</v>
      </c>
      <c r="G543" s="15">
        <v>31229</v>
      </c>
    </row>
    <row r="544" spans="1:7" ht="12.75">
      <c r="A544" s="30" t="str">
        <f>'De la BASE'!A540</f>
        <v>162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0.039663</v>
      </c>
      <c r="F544" s="9">
        <f>IF('De la BASE'!F540&gt;0,'De la BASE'!F540,'De la BASE'!F540+0.001)</f>
        <v>0.039663</v>
      </c>
      <c r="G544" s="15">
        <v>31260</v>
      </c>
    </row>
    <row r="545" spans="1:7" ht="12.75">
      <c r="A545" s="30" t="str">
        <f>'De la BASE'!A541</f>
        <v>162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0.016425</v>
      </c>
      <c r="F545" s="9">
        <f>IF('De la BASE'!F541&gt;0,'De la BASE'!F541,'De la BASE'!F541+0.001)</f>
        <v>0.016425</v>
      </c>
      <c r="G545" s="15">
        <v>31291</v>
      </c>
    </row>
    <row r="546" spans="1:7" ht="12.75">
      <c r="A546" s="30" t="str">
        <f>'De la BASE'!A542</f>
        <v>162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0.0324</v>
      </c>
      <c r="F546" s="9">
        <f>IF('De la BASE'!F542&gt;0,'De la BASE'!F542,'De la BASE'!F542+0.001)</f>
        <v>0.0324</v>
      </c>
      <c r="G546" s="15">
        <v>31321</v>
      </c>
    </row>
    <row r="547" spans="1:7" ht="12.75">
      <c r="A547" s="30" t="str">
        <f>'De la BASE'!A543</f>
        <v>162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0.228798</v>
      </c>
      <c r="F547" s="9">
        <f>IF('De la BASE'!F543&gt;0,'De la BASE'!F543,'De la BASE'!F543+0.001)</f>
        <v>0.228798</v>
      </c>
      <c r="G547" s="15">
        <v>31352</v>
      </c>
    </row>
    <row r="548" spans="1:7" ht="12.75">
      <c r="A548" s="30" t="str">
        <f>'De la BASE'!A544</f>
        <v>162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0.479136</v>
      </c>
      <c r="F548" s="9">
        <f>IF('De la BASE'!F544&gt;0,'De la BASE'!F544,'De la BASE'!F544+0.001)</f>
        <v>0.479136</v>
      </c>
      <c r="G548" s="15">
        <v>31382</v>
      </c>
    </row>
    <row r="549" spans="1:7" ht="12.75">
      <c r="A549" s="30" t="str">
        <f>'De la BASE'!A545</f>
        <v>162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0.658035</v>
      </c>
      <c r="F549" s="9">
        <f>IF('De la BASE'!F545&gt;0,'De la BASE'!F545,'De la BASE'!F545+0.001)</f>
        <v>0.658035</v>
      </c>
      <c r="G549" s="15">
        <v>31413</v>
      </c>
    </row>
    <row r="550" spans="1:7" ht="12.75">
      <c r="A550" s="30" t="str">
        <f>'De la BASE'!A546</f>
        <v>162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3.61374</v>
      </c>
      <c r="F550" s="9">
        <f>IF('De la BASE'!F546&gt;0,'De la BASE'!F546,'De la BASE'!F546+0.001)</f>
        <v>3.61374</v>
      </c>
      <c r="G550" s="15">
        <v>31444</v>
      </c>
    </row>
    <row r="551" spans="1:7" ht="12.75">
      <c r="A551" s="30" t="str">
        <f>'De la BASE'!A547</f>
        <v>162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1.583145</v>
      </c>
      <c r="F551" s="9">
        <f>IF('De la BASE'!F547&gt;0,'De la BASE'!F547,'De la BASE'!F547+0.001)</f>
        <v>1.583145</v>
      </c>
      <c r="G551" s="15">
        <v>31472</v>
      </c>
    </row>
    <row r="552" spans="1:7" ht="12.75">
      <c r="A552" s="30" t="str">
        <f>'De la BASE'!A548</f>
        <v>162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2.339352</v>
      </c>
      <c r="F552" s="9">
        <f>IF('De la BASE'!F548&gt;0,'De la BASE'!F548,'De la BASE'!F548+0.001)</f>
        <v>2.339352</v>
      </c>
      <c r="G552" s="15">
        <v>31503</v>
      </c>
    </row>
    <row r="553" spans="1:7" ht="12.75">
      <c r="A553" s="30" t="str">
        <f>'De la BASE'!A549</f>
        <v>162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0.647712</v>
      </c>
      <c r="F553" s="9">
        <f>IF('De la BASE'!F549&gt;0,'De la BASE'!F549,'De la BASE'!F549+0.001)</f>
        <v>0.647712</v>
      </c>
      <c r="G553" s="15">
        <v>31533</v>
      </c>
    </row>
    <row r="554" spans="1:7" ht="12.75">
      <c r="A554" s="30" t="str">
        <f>'De la BASE'!A550</f>
        <v>162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0.0935</v>
      </c>
      <c r="F554" s="9">
        <f>IF('De la BASE'!F550&gt;0,'De la BASE'!F550,'De la BASE'!F550+0.001)</f>
        <v>0.0935</v>
      </c>
      <c r="G554" s="15">
        <v>31564</v>
      </c>
    </row>
    <row r="555" spans="1:7" ht="12.75">
      <c r="A555" s="30" t="str">
        <f>'De la BASE'!A551</f>
        <v>162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0.018858</v>
      </c>
      <c r="F555" s="9">
        <f>IF('De la BASE'!F551&gt;0,'De la BASE'!F551,'De la BASE'!F551+0.001)</f>
        <v>0.018858</v>
      </c>
      <c r="G555" s="15">
        <v>31594</v>
      </c>
    </row>
    <row r="556" spans="1:7" ht="12.75">
      <c r="A556" s="30" t="str">
        <f>'De la BASE'!A552</f>
        <v>162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0.028692</v>
      </c>
      <c r="F556" s="9">
        <f>IF('De la BASE'!F552&gt;0,'De la BASE'!F552,'De la BASE'!F552+0.001)</f>
        <v>0.028692</v>
      </c>
      <c r="G556" s="15">
        <v>31625</v>
      </c>
    </row>
    <row r="557" spans="1:7" ht="12.75">
      <c r="A557" s="30" t="str">
        <f>'De la BASE'!A553</f>
        <v>162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0.280296</v>
      </c>
      <c r="F557" s="9">
        <f>IF('De la BASE'!F553&gt;0,'De la BASE'!F553,'De la BASE'!F553+0.001)</f>
        <v>0.280296</v>
      </c>
      <c r="G557" s="15">
        <v>31656</v>
      </c>
    </row>
    <row r="558" spans="1:7" ht="12.75">
      <c r="A558" s="30" t="str">
        <f>'De la BASE'!A554</f>
        <v>162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0.1994</v>
      </c>
      <c r="F558" s="9">
        <f>IF('De la BASE'!F554&gt;0,'De la BASE'!F554,'De la BASE'!F554+0.001)</f>
        <v>0.1994</v>
      </c>
      <c r="G558" s="15">
        <v>31686</v>
      </c>
    </row>
    <row r="559" spans="1:7" ht="12.75">
      <c r="A559" s="30" t="str">
        <f>'De la BASE'!A555</f>
        <v>162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0.101766</v>
      </c>
      <c r="F559" s="9">
        <f>IF('De la BASE'!F555&gt;0,'De la BASE'!F555,'De la BASE'!F555+0.001)</f>
        <v>0.101766</v>
      </c>
      <c r="G559" s="15">
        <v>31717</v>
      </c>
    </row>
    <row r="560" spans="1:7" ht="12.75">
      <c r="A560" s="30" t="str">
        <f>'De la BASE'!A556</f>
        <v>162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0.42377</v>
      </c>
      <c r="F560" s="9">
        <f>IF('De la BASE'!F556&gt;0,'De la BASE'!F556,'De la BASE'!F556+0.001)</f>
        <v>0.42377</v>
      </c>
      <c r="G560" s="15">
        <v>31747</v>
      </c>
    </row>
    <row r="561" spans="1:7" ht="12.75">
      <c r="A561" s="30" t="str">
        <f>'De la BASE'!A557</f>
        <v>162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1.397115</v>
      </c>
      <c r="F561" s="9">
        <f>IF('De la BASE'!F557&gt;0,'De la BASE'!F557,'De la BASE'!F557+0.001)</f>
        <v>1.397115</v>
      </c>
      <c r="G561" s="15">
        <v>31778</v>
      </c>
    </row>
    <row r="562" spans="1:7" ht="12.75">
      <c r="A562" s="30" t="str">
        <f>'De la BASE'!A558</f>
        <v>162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1.248566</v>
      </c>
      <c r="F562" s="9">
        <f>IF('De la BASE'!F558&gt;0,'De la BASE'!F558,'De la BASE'!F558+0.001)</f>
        <v>1.248566</v>
      </c>
      <c r="G562" s="15">
        <v>31809</v>
      </c>
    </row>
    <row r="563" spans="1:7" ht="12.75">
      <c r="A563" s="30" t="str">
        <f>'De la BASE'!A559</f>
        <v>162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1.287771</v>
      </c>
      <c r="F563" s="9">
        <f>IF('De la BASE'!F559&gt;0,'De la BASE'!F559,'De la BASE'!F559+0.001)</f>
        <v>1.287771</v>
      </c>
      <c r="G563" s="15">
        <v>31837</v>
      </c>
    </row>
    <row r="564" spans="1:7" ht="12.75">
      <c r="A564" s="30" t="str">
        <f>'De la BASE'!A560</f>
        <v>162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1.27687</v>
      </c>
      <c r="F564" s="9">
        <f>IF('De la BASE'!F560&gt;0,'De la BASE'!F560,'De la BASE'!F560+0.001)</f>
        <v>1.27687</v>
      </c>
      <c r="G564" s="15">
        <v>31868</v>
      </c>
    </row>
    <row r="565" spans="1:7" ht="12.75">
      <c r="A565" s="30" t="str">
        <f>'De la BASE'!A561</f>
        <v>162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0.311883</v>
      </c>
      <c r="F565" s="9">
        <f>IF('De la BASE'!F561&gt;0,'De la BASE'!F561,'De la BASE'!F561+0.001)</f>
        <v>0.311883</v>
      </c>
      <c r="G565" s="15">
        <v>31898</v>
      </c>
    </row>
    <row r="566" spans="1:7" ht="12.75">
      <c r="A566" s="30" t="str">
        <f>'De la BASE'!A562</f>
        <v>162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0.135434</v>
      </c>
      <c r="F566" s="9">
        <f>IF('De la BASE'!F562&gt;0,'De la BASE'!F562,'De la BASE'!F562+0.001)</f>
        <v>0.135434</v>
      </c>
      <c r="G566" s="15">
        <v>31929</v>
      </c>
    </row>
    <row r="567" spans="1:7" ht="12.75">
      <c r="A567" s="30" t="str">
        <f>'De la BASE'!A563</f>
        <v>162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0.131399</v>
      </c>
      <c r="F567" s="9">
        <f>IF('De la BASE'!F563&gt;0,'De la BASE'!F563,'De la BASE'!F563+0.001)</f>
        <v>0.131399</v>
      </c>
      <c r="G567" s="15">
        <v>31959</v>
      </c>
    </row>
    <row r="568" spans="1:7" ht="12.75">
      <c r="A568" s="30" t="str">
        <f>'De la BASE'!A564</f>
        <v>162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0.02816</v>
      </c>
      <c r="F568" s="9">
        <f>IF('De la BASE'!F564&gt;0,'De la BASE'!F564,'De la BASE'!F564+0.001)</f>
        <v>0.02816</v>
      </c>
      <c r="G568" s="15">
        <v>31990</v>
      </c>
    </row>
    <row r="569" spans="1:7" ht="12.75">
      <c r="A569" s="30" t="str">
        <f>'De la BASE'!A565</f>
        <v>162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0.092412</v>
      </c>
      <c r="F569" s="9">
        <f>IF('De la BASE'!F565&gt;0,'De la BASE'!F565,'De la BASE'!F565+0.001)</f>
        <v>0.092412</v>
      </c>
      <c r="G569" s="15">
        <v>32021</v>
      </c>
    </row>
    <row r="570" spans="1:7" ht="12.75">
      <c r="A570" s="30" t="str">
        <f>'De la BASE'!A566</f>
        <v>162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0.717912</v>
      </c>
      <c r="F570" s="9">
        <f>IF('De la BASE'!F566&gt;0,'De la BASE'!F566,'De la BASE'!F566+0.001)</f>
        <v>0.717912</v>
      </c>
      <c r="G570" s="15">
        <v>32051</v>
      </c>
    </row>
    <row r="571" spans="1:7" ht="12.75">
      <c r="A571" s="30" t="str">
        <f>'De la BASE'!A567</f>
        <v>162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0.530254</v>
      </c>
      <c r="F571" s="9">
        <f>IF('De la BASE'!F567&gt;0,'De la BASE'!F567,'De la BASE'!F567+0.001)</f>
        <v>0.530254</v>
      </c>
      <c r="G571" s="15">
        <v>32082</v>
      </c>
    </row>
    <row r="572" spans="1:7" ht="12.75">
      <c r="A572" s="30" t="str">
        <f>'De la BASE'!A568</f>
        <v>162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0.9493</v>
      </c>
      <c r="F572" s="9">
        <f>IF('De la BASE'!F568&gt;0,'De la BASE'!F568,'De la BASE'!F568+0.001)</f>
        <v>0.9493</v>
      </c>
      <c r="G572" s="15">
        <v>32112</v>
      </c>
    </row>
    <row r="573" spans="1:7" ht="12.75">
      <c r="A573" s="30" t="str">
        <f>'De la BASE'!A569</f>
        <v>162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5.7024</v>
      </c>
      <c r="F573" s="9">
        <f>IF('De la BASE'!F569&gt;0,'De la BASE'!F569,'De la BASE'!F569+0.001)</f>
        <v>5.7024</v>
      </c>
      <c r="G573" s="15">
        <v>32143</v>
      </c>
    </row>
    <row r="574" spans="1:7" ht="12.75">
      <c r="A574" s="30" t="str">
        <f>'De la BASE'!A570</f>
        <v>162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1.891152</v>
      </c>
      <c r="F574" s="9">
        <f>IF('De la BASE'!F570&gt;0,'De la BASE'!F570,'De la BASE'!F570+0.001)</f>
        <v>1.891152</v>
      </c>
      <c r="G574" s="15">
        <v>32174</v>
      </c>
    </row>
    <row r="575" spans="1:7" ht="12.75">
      <c r="A575" s="30" t="str">
        <f>'De la BASE'!A571</f>
        <v>162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1.17288</v>
      </c>
      <c r="F575" s="9">
        <f>IF('De la BASE'!F571&gt;0,'De la BASE'!F571,'De la BASE'!F571+0.001)</f>
        <v>1.17288</v>
      </c>
      <c r="G575" s="15">
        <v>32203</v>
      </c>
    </row>
    <row r="576" spans="1:7" ht="12.75">
      <c r="A576" s="30" t="str">
        <f>'De la BASE'!A572</f>
        <v>162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13.490903</v>
      </c>
      <c r="F576" s="9">
        <f>IF('De la BASE'!F572&gt;0,'De la BASE'!F572,'De la BASE'!F572+0.001)</f>
        <v>13.490903</v>
      </c>
      <c r="G576" s="15">
        <v>32234</v>
      </c>
    </row>
    <row r="577" spans="1:7" ht="12.75">
      <c r="A577" s="30" t="str">
        <f>'De la BASE'!A573</f>
        <v>162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4.637252</v>
      </c>
      <c r="F577" s="9">
        <f>IF('De la BASE'!F573&gt;0,'De la BASE'!F573,'De la BASE'!F573+0.001)</f>
        <v>4.637252</v>
      </c>
      <c r="G577" s="15">
        <v>32264</v>
      </c>
    </row>
    <row r="578" spans="1:7" ht="12.75">
      <c r="A578" s="30" t="str">
        <f>'De la BASE'!A574</f>
        <v>162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3.150126</v>
      </c>
      <c r="F578" s="9">
        <f>IF('De la BASE'!F574&gt;0,'De la BASE'!F574,'De la BASE'!F574+0.001)</f>
        <v>3.150126</v>
      </c>
      <c r="G578" s="15">
        <v>32295</v>
      </c>
    </row>
    <row r="579" spans="1:7" ht="12.75">
      <c r="A579" s="30" t="str">
        <f>'De la BASE'!A575</f>
        <v>162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0.529856</v>
      </c>
      <c r="F579" s="9">
        <f>IF('De la BASE'!F575&gt;0,'De la BASE'!F575,'De la BASE'!F575+0.001)</f>
        <v>0.529856</v>
      </c>
      <c r="G579" s="15">
        <v>32325</v>
      </c>
    </row>
    <row r="580" spans="1:7" ht="12.75">
      <c r="A580" s="30" t="str">
        <f>'De la BASE'!A576</f>
        <v>162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0.148276</v>
      </c>
      <c r="F580" s="9">
        <f>IF('De la BASE'!F576&gt;0,'De la BASE'!F576,'De la BASE'!F576+0.001)</f>
        <v>0.148276</v>
      </c>
      <c r="G580" s="15">
        <v>32356</v>
      </c>
    </row>
    <row r="581" spans="1:7" ht="12.75">
      <c r="A581" s="30" t="str">
        <f>'De la BASE'!A577</f>
        <v>162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0.09027</v>
      </c>
      <c r="F581" s="9">
        <f>IF('De la BASE'!F577&gt;0,'De la BASE'!F577,'De la BASE'!F577+0.001)</f>
        <v>0.09027</v>
      </c>
      <c r="G581" s="15">
        <v>32387</v>
      </c>
    </row>
    <row r="582" spans="1:7" ht="12.75">
      <c r="A582" s="30" t="str">
        <f>'De la BASE'!A578</f>
        <v>162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0.095696</v>
      </c>
      <c r="F582" s="9">
        <f>IF('De la BASE'!F578&gt;0,'De la BASE'!F578,'De la BASE'!F578+0.001)</f>
        <v>0.095696</v>
      </c>
      <c r="G582" s="15">
        <v>32417</v>
      </c>
    </row>
    <row r="583" spans="1:7" ht="12.75">
      <c r="A583" s="30" t="str">
        <f>'De la BASE'!A579</f>
        <v>162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0.070938</v>
      </c>
      <c r="F583" s="9">
        <f>IF('De la BASE'!F579&gt;0,'De la BASE'!F579,'De la BASE'!F579+0.001)</f>
        <v>0.070938</v>
      </c>
      <c r="G583" s="15">
        <v>32448</v>
      </c>
    </row>
    <row r="584" spans="1:7" ht="12.75">
      <c r="A584" s="30" t="str">
        <f>'De la BASE'!A580</f>
        <v>162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0.059104</v>
      </c>
      <c r="F584" s="9">
        <f>IF('De la BASE'!F580&gt;0,'De la BASE'!F580,'De la BASE'!F580+0.001)</f>
        <v>0.059104</v>
      </c>
      <c r="G584" s="15">
        <v>32478</v>
      </c>
    </row>
    <row r="585" spans="1:7" ht="12.75">
      <c r="A585" s="30" t="str">
        <f>'De la BASE'!A581</f>
        <v>162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0.034272</v>
      </c>
      <c r="F585" s="9">
        <f>IF('De la BASE'!F581&gt;0,'De la BASE'!F581,'De la BASE'!F581+0.001)</f>
        <v>0.034272</v>
      </c>
      <c r="G585" s="15">
        <v>32509</v>
      </c>
    </row>
    <row r="586" spans="1:7" ht="12.75">
      <c r="A586" s="30" t="str">
        <f>'De la BASE'!A582</f>
        <v>162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0.101137</v>
      </c>
      <c r="F586" s="9">
        <f>IF('De la BASE'!F582&gt;0,'De la BASE'!F582,'De la BASE'!F582+0.001)</f>
        <v>0.101137</v>
      </c>
      <c r="G586" s="15">
        <v>32540</v>
      </c>
    </row>
    <row r="587" spans="1:7" ht="12.75">
      <c r="A587" s="30" t="str">
        <f>'De la BASE'!A583</f>
        <v>162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0.021966</v>
      </c>
      <c r="F587" s="9">
        <f>IF('De la BASE'!F583&gt;0,'De la BASE'!F583,'De la BASE'!F583+0.001)</f>
        <v>0.021966</v>
      </c>
      <c r="G587" s="15">
        <v>32568</v>
      </c>
    </row>
    <row r="588" spans="1:7" ht="12.75">
      <c r="A588" s="30" t="str">
        <f>'De la BASE'!A584</f>
        <v>162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0.665</v>
      </c>
      <c r="F588" s="9">
        <f>IF('De la BASE'!F584&gt;0,'De la BASE'!F584,'De la BASE'!F584+0.001)</f>
        <v>0.665</v>
      </c>
      <c r="G588" s="15">
        <v>32599</v>
      </c>
    </row>
    <row r="589" spans="1:7" ht="12.75">
      <c r="A589" s="30" t="str">
        <f>'De la BASE'!A585</f>
        <v>162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0.739508</v>
      </c>
      <c r="F589" s="9">
        <f>IF('De la BASE'!F585&gt;0,'De la BASE'!F585,'De la BASE'!F585+0.001)</f>
        <v>0.739508</v>
      </c>
      <c r="G589" s="15">
        <v>32629</v>
      </c>
    </row>
    <row r="590" spans="1:7" ht="12.75">
      <c r="A590" s="30" t="str">
        <f>'De la BASE'!A586</f>
        <v>162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0.013728</v>
      </c>
      <c r="F590" s="9">
        <f>IF('De la BASE'!F586&gt;0,'De la BASE'!F586,'De la BASE'!F586+0.001)</f>
        <v>0.013728</v>
      </c>
      <c r="G590" s="15">
        <v>32660</v>
      </c>
    </row>
    <row r="591" spans="1:7" ht="12.75">
      <c r="A591" s="30" t="str">
        <f>'De la BASE'!A587</f>
        <v>162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0.08119</v>
      </c>
      <c r="F591" s="9">
        <f>IF('De la BASE'!F587&gt;0,'De la BASE'!F587,'De la BASE'!F587+0.001)</f>
        <v>0.08119</v>
      </c>
      <c r="G591" s="15">
        <v>32690</v>
      </c>
    </row>
    <row r="592" spans="1:7" ht="12.75">
      <c r="A592" s="30" t="str">
        <f>'De la BASE'!A588</f>
        <v>162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0.046702</v>
      </c>
      <c r="F592" s="9">
        <f>IF('De la BASE'!F588&gt;0,'De la BASE'!F588,'De la BASE'!F588+0.001)</f>
        <v>0.046702</v>
      </c>
      <c r="G592" s="15">
        <v>32721</v>
      </c>
    </row>
    <row r="593" spans="1:7" ht="12.75">
      <c r="A593" s="30" t="str">
        <f>'De la BASE'!A589</f>
        <v>162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0.08085</v>
      </c>
      <c r="F593" s="9">
        <f>IF('De la BASE'!F589&gt;0,'De la BASE'!F589,'De la BASE'!F589+0.001)</f>
        <v>0.08085</v>
      </c>
      <c r="G593" s="15">
        <v>32752</v>
      </c>
    </row>
    <row r="594" spans="1:7" ht="12.75">
      <c r="A594" s="30" t="str">
        <f>'De la BASE'!A590</f>
        <v>162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0.052255</v>
      </c>
      <c r="F594" s="9">
        <f>IF('De la BASE'!F590&gt;0,'De la BASE'!F590,'De la BASE'!F590+0.001)</f>
        <v>0.052255</v>
      </c>
      <c r="G594" s="15">
        <v>32782</v>
      </c>
    </row>
    <row r="595" spans="1:7" ht="12.75">
      <c r="A595" s="30" t="str">
        <f>'De la BASE'!A591</f>
        <v>162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0.32646</v>
      </c>
      <c r="F595" s="9">
        <f>IF('De la BASE'!F591&gt;0,'De la BASE'!F591,'De la BASE'!F591+0.001)</f>
        <v>0.32646</v>
      </c>
      <c r="G595" s="15">
        <v>32813</v>
      </c>
    </row>
    <row r="596" spans="1:7" ht="12.75">
      <c r="A596" s="30" t="str">
        <f>'De la BASE'!A592</f>
        <v>162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2.692492</v>
      </c>
      <c r="F596" s="9">
        <f>IF('De la BASE'!F592&gt;0,'De la BASE'!F592,'De la BASE'!F592+0.001)</f>
        <v>2.692492</v>
      </c>
      <c r="G596" s="15">
        <v>32843</v>
      </c>
    </row>
    <row r="597" spans="1:7" ht="12.75">
      <c r="A597" s="30" t="str">
        <f>'De la BASE'!A593</f>
        <v>162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1.04951</v>
      </c>
      <c r="F597" s="9">
        <f>IF('De la BASE'!F593&gt;0,'De la BASE'!F593,'De la BASE'!F593+0.001)</f>
        <v>1.04951</v>
      </c>
      <c r="G597" s="15">
        <v>32874</v>
      </c>
    </row>
    <row r="598" spans="1:7" ht="12.75">
      <c r="A598" s="30" t="str">
        <f>'De la BASE'!A594</f>
        <v>162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0.262008</v>
      </c>
      <c r="F598" s="9">
        <f>IF('De la BASE'!F594&gt;0,'De la BASE'!F594,'De la BASE'!F594+0.001)</f>
        <v>0.262008</v>
      </c>
      <c r="G598" s="15">
        <v>32905</v>
      </c>
    </row>
    <row r="599" spans="1:7" ht="12.75">
      <c r="A599" s="30" t="str">
        <f>'De la BASE'!A595</f>
        <v>162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0.063687</v>
      </c>
      <c r="F599" s="9">
        <f>IF('De la BASE'!F595&gt;0,'De la BASE'!F595,'De la BASE'!F595+0.001)</f>
        <v>0.063687</v>
      </c>
      <c r="G599" s="15">
        <v>32933</v>
      </c>
    </row>
    <row r="600" spans="1:7" ht="12.75">
      <c r="A600" s="30" t="str">
        <f>'De la BASE'!A596</f>
        <v>162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0.742755</v>
      </c>
      <c r="F600" s="9">
        <f>IF('De la BASE'!F596&gt;0,'De la BASE'!F596,'De la BASE'!F596+0.001)</f>
        <v>0.742755</v>
      </c>
      <c r="G600" s="15">
        <v>32964</v>
      </c>
    </row>
    <row r="601" spans="1:7" ht="12.75">
      <c r="A601" s="30" t="str">
        <f>'De la BASE'!A597</f>
        <v>162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0.630441</v>
      </c>
      <c r="F601" s="9">
        <f>IF('De la BASE'!F597&gt;0,'De la BASE'!F597,'De la BASE'!F597+0.001)</f>
        <v>0.630441</v>
      </c>
      <c r="G601" s="15">
        <v>32994</v>
      </c>
    </row>
    <row r="602" spans="1:7" ht="12.75">
      <c r="A602" s="30" t="str">
        <f>'De la BASE'!A598</f>
        <v>162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0.30015</v>
      </c>
      <c r="F602" s="9">
        <f>IF('De la BASE'!F598&gt;0,'De la BASE'!F598,'De la BASE'!F598+0.001)</f>
        <v>0.30015</v>
      </c>
      <c r="G602" s="15">
        <v>33025</v>
      </c>
    </row>
    <row r="603" spans="1:7" ht="12.75">
      <c r="A603" s="30" t="str">
        <f>'De la BASE'!A599</f>
        <v>162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0.076647</v>
      </c>
      <c r="F603" s="9">
        <f>IF('De la BASE'!F599&gt;0,'De la BASE'!F599,'De la BASE'!F599+0.001)</f>
        <v>0.076647</v>
      </c>
      <c r="G603" s="15">
        <v>33055</v>
      </c>
    </row>
    <row r="604" spans="1:7" ht="12.75">
      <c r="A604" s="30" t="str">
        <f>'De la BASE'!A600</f>
        <v>162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0.048216</v>
      </c>
      <c r="F604" s="9">
        <f>IF('De la BASE'!F600&gt;0,'De la BASE'!F600,'De la BASE'!F600+0.001)</f>
        <v>0.048216</v>
      </c>
      <c r="G604" s="15">
        <v>33086</v>
      </c>
    </row>
    <row r="605" spans="1:7" ht="12.75">
      <c r="A605" s="30" t="str">
        <f>'De la BASE'!A601</f>
        <v>162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0.027531</v>
      </c>
      <c r="F605" s="9">
        <f>IF('De la BASE'!F601&gt;0,'De la BASE'!F601,'De la BASE'!F601+0.001)</f>
        <v>0.027531</v>
      </c>
      <c r="G605" s="15">
        <v>33117</v>
      </c>
    </row>
    <row r="606" spans="1:7" ht="12.75">
      <c r="A606" s="30" t="str">
        <f>'De la BASE'!A602</f>
        <v>162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0.135486</v>
      </c>
      <c r="F606" s="9">
        <f>IF('De la BASE'!F602&gt;0,'De la BASE'!F602,'De la BASE'!F602+0.001)</f>
        <v>0.135486</v>
      </c>
      <c r="G606" s="15">
        <v>33147</v>
      </c>
    </row>
    <row r="607" spans="1:7" ht="12.75">
      <c r="A607" s="30" t="str">
        <f>'De la BASE'!A603</f>
        <v>162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0.13345</v>
      </c>
      <c r="F607" s="9">
        <f>IF('De la BASE'!F603&gt;0,'De la BASE'!F603,'De la BASE'!F603+0.001)</f>
        <v>0.13345</v>
      </c>
      <c r="G607" s="15">
        <v>33178</v>
      </c>
    </row>
    <row r="608" spans="1:7" ht="12.75">
      <c r="A608" s="30" t="str">
        <f>'De la BASE'!A604</f>
        <v>162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0.105624</v>
      </c>
      <c r="F608" s="9">
        <f>IF('De la BASE'!F604&gt;0,'De la BASE'!F604,'De la BASE'!F604+0.001)</f>
        <v>0.105624</v>
      </c>
      <c r="G608" s="15">
        <v>33208</v>
      </c>
    </row>
    <row r="609" spans="1:7" ht="12.75">
      <c r="A609" s="30" t="str">
        <f>'De la BASE'!A605</f>
        <v>162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0.24264</v>
      </c>
      <c r="F609" s="9">
        <f>IF('De la BASE'!F605&gt;0,'De la BASE'!F605,'De la BASE'!F605+0.001)</f>
        <v>0.24264</v>
      </c>
      <c r="G609" s="15">
        <v>33239</v>
      </c>
    </row>
    <row r="610" spans="1:7" ht="12.75">
      <c r="A610" s="30" t="str">
        <f>'De la BASE'!A606</f>
        <v>162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1.45545</v>
      </c>
      <c r="F610" s="9">
        <f>IF('De la BASE'!F606&gt;0,'De la BASE'!F606,'De la BASE'!F606+0.001)</f>
        <v>1.45545</v>
      </c>
      <c r="G610" s="15">
        <v>33270</v>
      </c>
    </row>
    <row r="611" spans="1:7" ht="12.75">
      <c r="A611" s="30" t="str">
        <f>'De la BASE'!A607</f>
        <v>162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3.170011</v>
      </c>
      <c r="F611" s="9">
        <f>IF('De la BASE'!F607&gt;0,'De la BASE'!F607,'De la BASE'!F607+0.001)</f>
        <v>3.170011</v>
      </c>
      <c r="G611" s="15">
        <v>33298</v>
      </c>
    </row>
    <row r="612" spans="1:7" ht="12.75">
      <c r="A612" s="30" t="str">
        <f>'De la BASE'!A608</f>
        <v>162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2.5936</v>
      </c>
      <c r="F612" s="9">
        <f>IF('De la BASE'!F608&gt;0,'De la BASE'!F608,'De la BASE'!F608+0.001)</f>
        <v>2.5936</v>
      </c>
      <c r="G612" s="15">
        <v>33329</v>
      </c>
    </row>
    <row r="613" spans="1:7" ht="12.75">
      <c r="A613" s="30" t="str">
        <f>'De la BASE'!A609</f>
        <v>162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0.74522</v>
      </c>
      <c r="F613" s="9">
        <f>IF('De la BASE'!F609&gt;0,'De la BASE'!F609,'De la BASE'!F609+0.001)</f>
        <v>0.74522</v>
      </c>
      <c r="G613" s="15">
        <v>33359</v>
      </c>
    </row>
    <row r="614" spans="1:7" ht="12.75">
      <c r="A614" s="30" t="str">
        <f>'De la BASE'!A610</f>
        <v>162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0.114992</v>
      </c>
      <c r="F614" s="9">
        <f>IF('De la BASE'!F610&gt;0,'De la BASE'!F610,'De la BASE'!F610+0.001)</f>
        <v>0.114992</v>
      </c>
      <c r="G614" s="15">
        <v>33390</v>
      </c>
    </row>
    <row r="615" spans="1:7" ht="12.75">
      <c r="A615" s="30" t="str">
        <f>'De la BASE'!A611</f>
        <v>162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0.062849</v>
      </c>
      <c r="F615" s="9">
        <f>IF('De la BASE'!F611&gt;0,'De la BASE'!F611,'De la BASE'!F611+0.001)</f>
        <v>0.062849</v>
      </c>
      <c r="G615" s="15">
        <v>33420</v>
      </c>
    </row>
    <row r="616" spans="1:7" ht="12.75">
      <c r="A616" s="30" t="str">
        <f>'De la BASE'!A612</f>
        <v>162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0.074524</v>
      </c>
      <c r="F616" s="9">
        <f>IF('De la BASE'!F612&gt;0,'De la BASE'!F612,'De la BASE'!F612+0.001)</f>
        <v>0.074524</v>
      </c>
      <c r="G616" s="15">
        <v>33451</v>
      </c>
    </row>
    <row r="617" spans="1:7" ht="12.75">
      <c r="A617" s="30" t="str">
        <f>'De la BASE'!A613</f>
        <v>162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0.148701</v>
      </c>
      <c r="F617" s="9">
        <f>IF('De la BASE'!F613&gt;0,'De la BASE'!F613,'De la BASE'!F613+0.001)</f>
        <v>0.148701</v>
      </c>
      <c r="G617" s="15">
        <v>33482</v>
      </c>
    </row>
    <row r="618" spans="1:7" ht="12.75">
      <c r="A618" s="30" t="str">
        <f>'De la BASE'!A614</f>
        <v>162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0.15312</v>
      </c>
      <c r="F618" s="9">
        <f>IF('De la BASE'!F614&gt;0,'De la BASE'!F614,'De la BASE'!F614+0.001)</f>
        <v>0.15312</v>
      </c>
      <c r="G618" s="15">
        <v>33512</v>
      </c>
    </row>
    <row r="619" spans="1:7" ht="12.75">
      <c r="A619" s="30" t="str">
        <f>'De la BASE'!A615</f>
        <v>162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0.2254</v>
      </c>
      <c r="F619" s="9">
        <f>IF('De la BASE'!F615&gt;0,'De la BASE'!F615,'De la BASE'!F615+0.001)</f>
        <v>0.2254</v>
      </c>
      <c r="G619" s="15">
        <v>33543</v>
      </c>
    </row>
    <row r="620" spans="1:7" ht="12.75">
      <c r="A620" s="30" t="str">
        <f>'De la BASE'!A616</f>
        <v>162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0.028911</v>
      </c>
      <c r="F620" s="9">
        <f>IF('De la BASE'!F616&gt;0,'De la BASE'!F616,'De la BASE'!F616+0.001)</f>
        <v>0.028911</v>
      </c>
      <c r="G620" s="15">
        <v>33573</v>
      </c>
    </row>
    <row r="621" spans="1:7" ht="12.75">
      <c r="A621" s="30" t="str">
        <f>'De la BASE'!A617</f>
        <v>162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0.03487</v>
      </c>
      <c r="F621" s="9">
        <f>IF('De la BASE'!F617&gt;0,'De la BASE'!F617,'De la BASE'!F617+0.001)</f>
        <v>0.03487</v>
      </c>
      <c r="G621" s="15">
        <v>33604</v>
      </c>
    </row>
    <row r="622" spans="1:7" ht="12.75">
      <c r="A622" s="30" t="str">
        <f>'De la BASE'!A618</f>
        <v>162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0.179168</v>
      </c>
      <c r="F622" s="9">
        <f>IF('De la BASE'!F618&gt;0,'De la BASE'!F618,'De la BASE'!F618+0.001)</f>
        <v>0.179168</v>
      </c>
      <c r="G622" s="15">
        <v>33635</v>
      </c>
    </row>
    <row r="623" spans="1:7" ht="12.75">
      <c r="A623" s="30" t="str">
        <f>'De la BASE'!A619</f>
        <v>162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1.77455</v>
      </c>
      <c r="F623" s="9">
        <f>IF('De la BASE'!F619&gt;0,'De la BASE'!F619,'De la BASE'!F619+0.001)</f>
        <v>1.77455</v>
      </c>
      <c r="G623" s="15">
        <v>33664</v>
      </c>
    </row>
    <row r="624" spans="1:7" ht="12.75">
      <c r="A624" s="30" t="str">
        <f>'De la BASE'!A620</f>
        <v>162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0.736819</v>
      </c>
      <c r="F624" s="9">
        <f>IF('De la BASE'!F620&gt;0,'De la BASE'!F620,'De la BASE'!F620+0.001)</f>
        <v>0.736819</v>
      </c>
      <c r="G624" s="15">
        <v>33695</v>
      </c>
    </row>
    <row r="625" spans="1:7" ht="12.75">
      <c r="A625" s="30" t="str">
        <f>'De la BASE'!A621</f>
        <v>162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1.1809</v>
      </c>
      <c r="F625" s="9">
        <f>IF('De la BASE'!F621&gt;0,'De la BASE'!F621,'De la BASE'!F621+0.001)</f>
        <v>1.1809</v>
      </c>
      <c r="G625" s="15">
        <v>33725</v>
      </c>
    </row>
    <row r="626" spans="1:7" ht="12.75">
      <c r="A626" s="30" t="str">
        <f>'De la BASE'!A622</f>
        <v>162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7.362972</v>
      </c>
      <c r="F626" s="9">
        <f>IF('De la BASE'!F622&gt;0,'De la BASE'!F622,'De la BASE'!F622+0.001)</f>
        <v>7.362972</v>
      </c>
      <c r="G626" s="15">
        <v>33756</v>
      </c>
    </row>
    <row r="627" spans="1:7" ht="12.75">
      <c r="A627" s="30" t="str">
        <f>'De la BASE'!A623</f>
        <v>162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0.4978</v>
      </c>
      <c r="F627" s="9">
        <f>IF('De la BASE'!F623&gt;0,'De la BASE'!F623,'De la BASE'!F623+0.001)</f>
        <v>0.4978</v>
      </c>
      <c r="G627" s="15">
        <v>33786</v>
      </c>
    </row>
    <row r="628" spans="1:7" ht="12.75">
      <c r="A628" s="30" t="str">
        <f>'De la BASE'!A624</f>
        <v>162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0.261957</v>
      </c>
      <c r="F628" s="9">
        <f>IF('De la BASE'!F624&gt;0,'De la BASE'!F624,'De la BASE'!F624+0.001)</f>
        <v>0.261957</v>
      </c>
      <c r="G628" s="15">
        <v>33817</v>
      </c>
    </row>
    <row r="629" spans="1:7" ht="12.75">
      <c r="A629" s="30" t="str">
        <f>'De la BASE'!A625</f>
        <v>162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0.124</v>
      </c>
      <c r="F629" s="9">
        <f>IF('De la BASE'!F625&gt;0,'De la BASE'!F625,'De la BASE'!F625+0.001)</f>
        <v>0.124</v>
      </c>
      <c r="G629" s="15">
        <v>33848</v>
      </c>
    </row>
    <row r="630" spans="1:7" ht="12.75">
      <c r="A630" s="30" t="str">
        <f>'De la BASE'!A626</f>
        <v>162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2.293542</v>
      </c>
      <c r="F630" s="9">
        <f>IF('De la BASE'!F626&gt;0,'De la BASE'!F626,'De la BASE'!F626+0.001)</f>
        <v>2.293542</v>
      </c>
      <c r="G630" s="15">
        <v>33878</v>
      </c>
    </row>
    <row r="631" spans="1:7" ht="12.75">
      <c r="A631" s="30" t="str">
        <f>'De la BASE'!A627</f>
        <v>162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0.241018</v>
      </c>
      <c r="F631" s="9">
        <f>IF('De la BASE'!F627&gt;0,'De la BASE'!F627,'De la BASE'!F627+0.001)</f>
        <v>0.241018</v>
      </c>
      <c r="G631" s="15">
        <v>33909</v>
      </c>
    </row>
    <row r="632" spans="1:7" ht="12.75">
      <c r="A632" s="30" t="str">
        <f>'De la BASE'!A628</f>
        <v>162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1.388868</v>
      </c>
      <c r="F632" s="9">
        <f>IF('De la BASE'!F628&gt;0,'De la BASE'!F628,'De la BASE'!F628+0.001)</f>
        <v>1.388868</v>
      </c>
      <c r="G632" s="15">
        <v>33939</v>
      </c>
    </row>
    <row r="633" spans="1:7" ht="12.75">
      <c r="A633" s="30" t="str">
        <f>'De la BASE'!A629</f>
        <v>162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0.206894</v>
      </c>
      <c r="F633" s="9">
        <f>IF('De la BASE'!F629&gt;0,'De la BASE'!F629,'De la BASE'!F629+0.001)</f>
        <v>0.206894</v>
      </c>
      <c r="G633" s="15">
        <v>33970</v>
      </c>
    </row>
    <row r="634" spans="1:7" ht="12.75">
      <c r="A634" s="30" t="str">
        <f>'De la BASE'!A630</f>
        <v>162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1.173888</v>
      </c>
      <c r="F634" s="9">
        <f>IF('De la BASE'!F630&gt;0,'De la BASE'!F630,'De la BASE'!F630+0.001)</f>
        <v>1.173888</v>
      </c>
      <c r="G634" s="15">
        <v>34001</v>
      </c>
    </row>
    <row r="635" spans="1:7" ht="12.75">
      <c r="A635" s="30" t="str">
        <f>'De la BASE'!A631</f>
        <v>162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1.225314</v>
      </c>
      <c r="F635" s="9">
        <f>IF('De la BASE'!F631&gt;0,'De la BASE'!F631,'De la BASE'!F631+0.001)</f>
        <v>1.225314</v>
      </c>
      <c r="G635" s="15">
        <v>34029</v>
      </c>
    </row>
    <row r="636" spans="1:7" ht="12.75">
      <c r="A636" s="30" t="str">
        <f>'De la BASE'!A632</f>
        <v>162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2.666022</v>
      </c>
      <c r="F636" s="9">
        <f>IF('De la BASE'!F632&gt;0,'De la BASE'!F632,'De la BASE'!F632+0.001)</f>
        <v>2.666022</v>
      </c>
      <c r="G636" s="15">
        <v>34060</v>
      </c>
    </row>
    <row r="637" spans="1:7" ht="12.75">
      <c r="A637" s="30" t="str">
        <f>'De la BASE'!A633</f>
        <v>162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4.364604</v>
      </c>
      <c r="F637" s="9">
        <f>IF('De la BASE'!F633&gt;0,'De la BASE'!F633,'De la BASE'!F633+0.001)</f>
        <v>4.364604</v>
      </c>
      <c r="G637" s="15">
        <v>34090</v>
      </c>
    </row>
    <row r="638" spans="1:7" ht="12.75">
      <c r="A638" s="30" t="str">
        <f>'De la BASE'!A634</f>
        <v>162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2.237176</v>
      </c>
      <c r="F638" s="9">
        <f>IF('De la BASE'!F634&gt;0,'De la BASE'!F634,'De la BASE'!F634+0.001)</f>
        <v>2.237176</v>
      </c>
      <c r="G638" s="15">
        <v>34121</v>
      </c>
    </row>
    <row r="639" spans="1:7" ht="12.75">
      <c r="A639" s="30" t="str">
        <f>'De la BASE'!A635</f>
        <v>162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0.243941</v>
      </c>
      <c r="F639" s="9">
        <f>IF('De la BASE'!F635&gt;0,'De la BASE'!F635,'De la BASE'!F635+0.001)</f>
        <v>0.243941</v>
      </c>
      <c r="G639" s="15">
        <v>34151</v>
      </c>
    </row>
    <row r="640" spans="1:7" ht="12.75">
      <c r="A640" s="30" t="str">
        <f>'De la BASE'!A636</f>
        <v>162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0.089953</v>
      </c>
      <c r="F640" s="9">
        <f>IF('De la BASE'!F636&gt;0,'De la BASE'!F636,'De la BASE'!F636+0.001)</f>
        <v>0.089953</v>
      </c>
      <c r="G640" s="15">
        <v>34182</v>
      </c>
    </row>
    <row r="641" spans="1:7" ht="12.75">
      <c r="A641" s="30" t="str">
        <f>'De la BASE'!A637</f>
        <v>162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0.177004</v>
      </c>
      <c r="F641" s="9">
        <f>IF('De la BASE'!F637&gt;0,'De la BASE'!F637,'De la BASE'!F637+0.001)</f>
        <v>0.177004</v>
      </c>
      <c r="G641" s="15">
        <v>34213</v>
      </c>
    </row>
    <row r="642" spans="1:7" ht="12.75">
      <c r="A642" s="30" t="str">
        <f>'De la BASE'!A638</f>
        <v>162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1.744556</v>
      </c>
      <c r="F642" s="9">
        <f>IF('De la BASE'!F638&gt;0,'De la BASE'!F638,'De la BASE'!F638+0.001)</f>
        <v>1.744556</v>
      </c>
      <c r="G642" s="15">
        <v>34243</v>
      </c>
    </row>
    <row r="643" spans="1:7" ht="12.75">
      <c r="A643" s="30" t="str">
        <f>'De la BASE'!A639</f>
        <v>162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0.59106</v>
      </c>
      <c r="F643" s="9">
        <f>IF('De la BASE'!F639&gt;0,'De la BASE'!F639,'De la BASE'!F639+0.001)</f>
        <v>0.59106</v>
      </c>
      <c r="G643" s="15">
        <v>34274</v>
      </c>
    </row>
    <row r="644" spans="1:7" ht="12.75">
      <c r="A644" s="30" t="str">
        <f>'De la BASE'!A640</f>
        <v>162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1.1617</v>
      </c>
      <c r="F644" s="9">
        <f>IF('De la BASE'!F640&gt;0,'De la BASE'!F640,'De la BASE'!F640+0.001)</f>
        <v>1.1617</v>
      </c>
      <c r="G644" s="15">
        <v>34304</v>
      </c>
    </row>
    <row r="645" spans="1:7" ht="12.75">
      <c r="A645" s="30" t="str">
        <f>'De la BASE'!A641</f>
        <v>162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2.744061</v>
      </c>
      <c r="F645" s="9">
        <f>IF('De la BASE'!F641&gt;0,'De la BASE'!F641,'De la BASE'!F641+0.001)</f>
        <v>2.744061</v>
      </c>
      <c r="G645" s="15">
        <v>34335</v>
      </c>
    </row>
    <row r="646" spans="1:7" ht="12.75">
      <c r="A646" s="30" t="str">
        <f>'De la BASE'!A642</f>
        <v>162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4.401664</v>
      </c>
      <c r="F646" s="9">
        <f>IF('De la BASE'!F642&gt;0,'De la BASE'!F642,'De la BASE'!F642+0.001)</f>
        <v>4.401664</v>
      </c>
      <c r="G646" s="15">
        <v>34366</v>
      </c>
    </row>
    <row r="647" spans="1:7" ht="12.75">
      <c r="A647" s="30" t="str">
        <f>'De la BASE'!A643</f>
        <v>162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0.527398</v>
      </c>
      <c r="F647" s="9">
        <f>IF('De la BASE'!F643&gt;0,'De la BASE'!F643,'De la BASE'!F643+0.001)</f>
        <v>0.527398</v>
      </c>
      <c r="G647" s="15">
        <v>34394</v>
      </c>
    </row>
    <row r="648" spans="1:7" ht="12.75">
      <c r="A648" s="30" t="str">
        <f>'De la BASE'!A644</f>
        <v>162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0.408425</v>
      </c>
      <c r="F648" s="9">
        <f>IF('De la BASE'!F644&gt;0,'De la BASE'!F644,'De la BASE'!F644+0.001)</f>
        <v>0.408425</v>
      </c>
      <c r="G648" s="15">
        <v>34425</v>
      </c>
    </row>
    <row r="649" spans="1:7" ht="12.75">
      <c r="A649" s="30" t="str">
        <f>'De la BASE'!A645</f>
        <v>162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2.63004</v>
      </c>
      <c r="F649" s="9">
        <f>IF('De la BASE'!F645&gt;0,'De la BASE'!F645,'De la BASE'!F645+0.001)</f>
        <v>2.63004</v>
      </c>
      <c r="G649" s="15">
        <v>34455</v>
      </c>
    </row>
    <row r="650" spans="1:7" ht="12.75">
      <c r="A650" s="30" t="str">
        <f>'De la BASE'!A646</f>
        <v>162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0.591223</v>
      </c>
      <c r="F650" s="9">
        <f>IF('De la BASE'!F646&gt;0,'De la BASE'!F646,'De la BASE'!F646+0.001)</f>
        <v>0.591223</v>
      </c>
      <c r="G650" s="15">
        <v>34486</v>
      </c>
    </row>
    <row r="651" spans="1:7" ht="12.75">
      <c r="A651" s="30" t="str">
        <f>'De la BASE'!A647</f>
        <v>162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0.161262</v>
      </c>
      <c r="F651" s="9">
        <f>IF('De la BASE'!F647&gt;0,'De la BASE'!F647,'De la BASE'!F647+0.001)</f>
        <v>0.161262</v>
      </c>
      <c r="G651" s="15">
        <v>34516</v>
      </c>
    </row>
    <row r="652" spans="1:7" ht="12.75">
      <c r="A652" s="30" t="str">
        <f>'De la BASE'!A648</f>
        <v>162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0.152724</v>
      </c>
      <c r="F652" s="9">
        <f>IF('De la BASE'!F648&gt;0,'De la BASE'!F648,'De la BASE'!F648+0.001)</f>
        <v>0.152724</v>
      </c>
      <c r="G652" s="15">
        <v>34547</v>
      </c>
    </row>
    <row r="653" spans="1:7" ht="12.75">
      <c r="A653" s="30" t="str">
        <f>'De la BASE'!A649</f>
        <v>162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0.13008</v>
      </c>
      <c r="F653" s="9">
        <f>IF('De la BASE'!F649&gt;0,'De la BASE'!F649,'De la BASE'!F649+0.001)</f>
        <v>0.13008</v>
      </c>
      <c r="G653" s="15">
        <v>34578</v>
      </c>
    </row>
    <row r="654" spans="1:7" ht="12.75">
      <c r="A654" s="30" t="str">
        <f>'De la BASE'!A650</f>
        <v>162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0.346128</v>
      </c>
      <c r="F654" s="9">
        <f>IF('De la BASE'!F650&gt;0,'De la BASE'!F650,'De la BASE'!F650+0.001)</f>
        <v>0.346128</v>
      </c>
      <c r="G654" s="15">
        <v>34608</v>
      </c>
    </row>
    <row r="655" spans="1:7" ht="12.75">
      <c r="A655" s="30" t="str">
        <f>'De la BASE'!A651</f>
        <v>162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0.796452</v>
      </c>
      <c r="F655" s="9">
        <f>IF('De la BASE'!F651&gt;0,'De la BASE'!F651,'De la BASE'!F651+0.001)</f>
        <v>0.796452</v>
      </c>
      <c r="G655" s="15">
        <v>34639</v>
      </c>
    </row>
    <row r="656" spans="1:7" ht="12.75">
      <c r="A656" s="30" t="str">
        <f>'De la BASE'!A652</f>
        <v>162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2.093958</v>
      </c>
      <c r="F656" s="9">
        <f>IF('De la BASE'!F652&gt;0,'De la BASE'!F652,'De la BASE'!F652+0.001)</f>
        <v>2.093958</v>
      </c>
      <c r="G656" s="15">
        <v>34669</v>
      </c>
    </row>
    <row r="657" spans="1:7" ht="12.75">
      <c r="A657" s="30" t="str">
        <f>'De la BASE'!A653</f>
        <v>162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1.217367</v>
      </c>
      <c r="F657" s="9">
        <f>IF('De la BASE'!F653&gt;0,'De la BASE'!F653,'De la BASE'!F653+0.001)</f>
        <v>1.217367</v>
      </c>
      <c r="G657" s="15">
        <v>34700</v>
      </c>
    </row>
    <row r="658" spans="1:7" ht="12.75">
      <c r="A658" s="30" t="str">
        <f>'De la BASE'!A654</f>
        <v>162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3.453484</v>
      </c>
      <c r="F658" s="9">
        <f>IF('De la BASE'!F654&gt;0,'De la BASE'!F654,'De la BASE'!F654+0.001)</f>
        <v>3.453484</v>
      </c>
      <c r="G658" s="15">
        <v>34731</v>
      </c>
    </row>
    <row r="659" spans="1:7" ht="12.75">
      <c r="A659" s="30" t="str">
        <f>'De la BASE'!A655</f>
        <v>162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0.54384</v>
      </c>
      <c r="F659" s="9">
        <f>IF('De la BASE'!F655&gt;0,'De la BASE'!F655,'De la BASE'!F655+0.001)</f>
        <v>0.54384</v>
      </c>
      <c r="G659" s="15">
        <v>34759</v>
      </c>
    </row>
    <row r="660" spans="1:7" ht="12.75">
      <c r="A660" s="30" t="str">
        <f>'De la BASE'!A656</f>
        <v>162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0.236778</v>
      </c>
      <c r="F660" s="9">
        <f>IF('De la BASE'!F656&gt;0,'De la BASE'!F656,'De la BASE'!F656+0.001)</f>
        <v>0.236778</v>
      </c>
      <c r="G660" s="15">
        <v>34790</v>
      </c>
    </row>
    <row r="661" spans="1:7" ht="12.75">
      <c r="A661" s="30" t="str">
        <f>'De la BASE'!A657</f>
        <v>162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0.778596</v>
      </c>
      <c r="F661" s="9">
        <f>IF('De la BASE'!F657&gt;0,'De la BASE'!F657,'De la BASE'!F657+0.001)</f>
        <v>0.778596</v>
      </c>
      <c r="G661" s="15">
        <v>34820</v>
      </c>
    </row>
    <row r="662" spans="1:7" ht="12.75">
      <c r="A662" s="30" t="str">
        <f>'De la BASE'!A658</f>
        <v>162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0.483841</v>
      </c>
      <c r="F662" s="9">
        <f>IF('De la BASE'!F658&gt;0,'De la BASE'!F658,'De la BASE'!F658+0.001)</f>
        <v>0.483841</v>
      </c>
      <c r="G662" s="15">
        <v>34851</v>
      </c>
    </row>
    <row r="663" spans="1:7" ht="12.75">
      <c r="A663" s="30" t="str">
        <f>'De la BASE'!A659</f>
        <v>162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0.106081</v>
      </c>
      <c r="F663" s="9">
        <f>IF('De la BASE'!F659&gt;0,'De la BASE'!F659,'De la BASE'!F659+0.001)</f>
        <v>0.106081</v>
      </c>
      <c r="G663" s="15">
        <v>34881</v>
      </c>
    </row>
    <row r="664" spans="1:7" ht="12.75">
      <c r="A664" s="30" t="str">
        <f>'De la BASE'!A660</f>
        <v>162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0.11475</v>
      </c>
      <c r="F664" s="9">
        <f>IF('De la BASE'!F660&gt;0,'De la BASE'!F660,'De la BASE'!F660+0.001)</f>
        <v>0.11475</v>
      </c>
      <c r="G664" s="15">
        <v>34912</v>
      </c>
    </row>
    <row r="665" spans="1:7" ht="12.75">
      <c r="A665" s="30" t="str">
        <f>'De la BASE'!A661</f>
        <v>162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0.083974</v>
      </c>
      <c r="F665" s="9">
        <f>IF('De la BASE'!F661&gt;0,'De la BASE'!F661,'De la BASE'!F661+0.001)</f>
        <v>0.083974</v>
      </c>
      <c r="G665" s="15">
        <v>34943</v>
      </c>
    </row>
    <row r="666" spans="1:7" ht="12.75">
      <c r="A666" s="30" t="str">
        <f>'De la BASE'!A662</f>
        <v>162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0.062304</v>
      </c>
      <c r="F666" s="9">
        <f>IF('De la BASE'!F662&gt;0,'De la BASE'!F662,'De la BASE'!F662+0.001)</f>
        <v>0.062304</v>
      </c>
      <c r="G666" s="15">
        <v>34973</v>
      </c>
    </row>
    <row r="667" spans="1:7" ht="12.75">
      <c r="A667" s="30" t="str">
        <f>'De la BASE'!A663</f>
        <v>162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0.43304</v>
      </c>
      <c r="F667" s="9">
        <f>IF('De la BASE'!F663&gt;0,'De la BASE'!F663,'De la BASE'!F663+0.001)</f>
        <v>0.43304</v>
      </c>
      <c r="G667" s="15">
        <v>35004</v>
      </c>
    </row>
    <row r="668" spans="1:7" ht="12.75">
      <c r="A668" s="30" t="str">
        <f>'De la BASE'!A664</f>
        <v>162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7.230825</v>
      </c>
      <c r="F668" s="9">
        <f>IF('De la BASE'!F664&gt;0,'De la BASE'!F664,'De la BASE'!F664+0.001)</f>
        <v>7.230825</v>
      </c>
      <c r="G668" s="15">
        <v>35034</v>
      </c>
    </row>
    <row r="669" spans="1:7" ht="12.75">
      <c r="A669" s="30" t="str">
        <f>'De la BASE'!A665</f>
        <v>162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3.5737</v>
      </c>
      <c r="F669" s="9">
        <f>IF('De la BASE'!F665&gt;0,'De la BASE'!F665,'De la BASE'!F665+0.001)</f>
        <v>3.5737</v>
      </c>
      <c r="G669" s="15">
        <v>35065</v>
      </c>
    </row>
    <row r="670" spans="1:7" ht="12.75">
      <c r="A670" s="30" t="str">
        <f>'De la BASE'!A666</f>
        <v>162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2.174368</v>
      </c>
      <c r="F670" s="9">
        <f>IF('De la BASE'!F666&gt;0,'De la BASE'!F666,'De la BASE'!F666+0.001)</f>
        <v>2.174368</v>
      </c>
      <c r="G670" s="15">
        <v>35096</v>
      </c>
    </row>
    <row r="671" spans="1:7" ht="12.75">
      <c r="A671" s="30" t="str">
        <f>'De la BASE'!A667</f>
        <v>162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2.708985</v>
      </c>
      <c r="F671" s="9">
        <f>IF('De la BASE'!F667&gt;0,'De la BASE'!F667,'De la BASE'!F667+0.001)</f>
        <v>2.708985</v>
      </c>
      <c r="G671" s="15">
        <v>35125</v>
      </c>
    </row>
    <row r="672" spans="1:7" ht="12.75">
      <c r="A672" s="30" t="str">
        <f>'De la BASE'!A668</f>
        <v>162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1.38864</v>
      </c>
      <c r="F672" s="9">
        <f>IF('De la BASE'!F668&gt;0,'De la BASE'!F668,'De la BASE'!F668+0.001)</f>
        <v>1.38864</v>
      </c>
      <c r="G672" s="15">
        <v>35156</v>
      </c>
    </row>
    <row r="673" spans="1:7" ht="12.75">
      <c r="A673" s="30" t="str">
        <f>'De la BASE'!A669</f>
        <v>162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0.826695</v>
      </c>
      <c r="F673" s="9">
        <f>IF('De la BASE'!F669&gt;0,'De la BASE'!F669,'De la BASE'!F669+0.001)</f>
        <v>0.826695</v>
      </c>
      <c r="G673" s="15">
        <v>35186</v>
      </c>
    </row>
    <row r="674" spans="1:7" ht="12.75">
      <c r="A674" s="30" t="str">
        <f>'De la BASE'!A670</f>
        <v>162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0.204654</v>
      </c>
      <c r="F674" s="9">
        <f>IF('De la BASE'!F670&gt;0,'De la BASE'!F670,'De la BASE'!F670+0.001)</f>
        <v>0.204654</v>
      </c>
      <c r="G674" s="15">
        <v>35217</v>
      </c>
    </row>
    <row r="675" spans="1:7" ht="12.75">
      <c r="A675" s="30" t="str">
        <f>'De la BASE'!A671</f>
        <v>162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0.076912</v>
      </c>
      <c r="F675" s="9">
        <f>IF('De la BASE'!F671&gt;0,'De la BASE'!F671,'De la BASE'!F671+0.001)</f>
        <v>0.076912</v>
      </c>
      <c r="G675" s="15">
        <v>35247</v>
      </c>
    </row>
    <row r="676" spans="1:7" ht="12.75">
      <c r="A676" s="30" t="str">
        <f>'De la BASE'!A672</f>
        <v>162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0.077742</v>
      </c>
      <c r="F676" s="9">
        <f>IF('De la BASE'!F672&gt;0,'De la BASE'!F672,'De la BASE'!F672+0.001)</f>
        <v>0.077742</v>
      </c>
      <c r="G676" s="15">
        <v>35278</v>
      </c>
    </row>
    <row r="677" spans="1:7" ht="12.75">
      <c r="A677" s="30" t="str">
        <f>'De la BASE'!A673</f>
        <v>162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0.064736</v>
      </c>
      <c r="F677" s="9">
        <f>IF('De la BASE'!F673&gt;0,'De la BASE'!F673,'De la BASE'!F673+0.001)</f>
        <v>0.064736</v>
      </c>
      <c r="G677" s="15">
        <v>35309</v>
      </c>
    </row>
    <row r="678" spans="1:7" ht="12.75">
      <c r="A678" s="30" t="str">
        <f>'De la BASE'!A674</f>
        <v>162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0.039435</v>
      </c>
      <c r="F678" s="9">
        <f>IF('De la BASE'!F674&gt;0,'De la BASE'!F674,'De la BASE'!F674+0.001)</f>
        <v>0.039435</v>
      </c>
      <c r="G678" s="15">
        <v>35339</v>
      </c>
    </row>
    <row r="679" spans="1:7" ht="12.75">
      <c r="A679" s="30" t="str">
        <f>'De la BASE'!A675</f>
        <v>162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0.51876</v>
      </c>
      <c r="F679" s="9">
        <f>IF('De la BASE'!F675&gt;0,'De la BASE'!F675,'De la BASE'!F675+0.001)</f>
        <v>0.51876</v>
      </c>
      <c r="G679" s="15">
        <v>35370</v>
      </c>
    </row>
    <row r="680" spans="1:7" ht="12.75">
      <c r="A680" s="30" t="str">
        <f>'De la BASE'!A676</f>
        <v>162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3.86983</v>
      </c>
      <c r="F680" s="9">
        <f>IF('De la BASE'!F676&gt;0,'De la BASE'!F676,'De la BASE'!F676+0.001)</f>
        <v>3.86983</v>
      </c>
      <c r="G680" s="15">
        <v>35400</v>
      </c>
    </row>
    <row r="681" spans="1:7" ht="12.75">
      <c r="A681" s="30" t="str">
        <f>'De la BASE'!A677</f>
        <v>162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5.0176</v>
      </c>
      <c r="F681" s="9">
        <f>IF('De la BASE'!F677&gt;0,'De la BASE'!F677,'De la BASE'!F677+0.001)</f>
        <v>5.0176</v>
      </c>
      <c r="G681" s="15">
        <v>35431</v>
      </c>
    </row>
    <row r="682" spans="1:7" ht="12.75">
      <c r="A682" s="30" t="str">
        <f>'De la BASE'!A678</f>
        <v>162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0.866576</v>
      </c>
      <c r="F682" s="9">
        <f>IF('De la BASE'!F678&gt;0,'De la BASE'!F678,'De la BASE'!F678+0.001)</f>
        <v>0.866576</v>
      </c>
      <c r="G682" s="15">
        <v>35462</v>
      </c>
    </row>
    <row r="683" spans="1:7" ht="12.75">
      <c r="A683" s="30" t="str">
        <f>'De la BASE'!A679</f>
        <v>162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0.15333</v>
      </c>
      <c r="F683" s="9">
        <f>IF('De la BASE'!F679&gt;0,'De la BASE'!F679,'De la BASE'!F679+0.001)</f>
        <v>0.15333</v>
      </c>
      <c r="G683" s="15">
        <v>35490</v>
      </c>
    </row>
    <row r="684" spans="1:7" ht="12.75">
      <c r="A684" s="30" t="str">
        <f>'De la BASE'!A680</f>
        <v>162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0.248</v>
      </c>
      <c r="F684" s="9">
        <f>IF('De la BASE'!F680&gt;0,'De la BASE'!F680,'De la BASE'!F680+0.001)</f>
        <v>0.248</v>
      </c>
      <c r="G684" s="15">
        <v>35521</v>
      </c>
    </row>
    <row r="685" spans="1:7" ht="12.75">
      <c r="A685" s="30" t="str">
        <f>'De la BASE'!A681</f>
        <v>162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4.97471</v>
      </c>
      <c r="F685" s="9">
        <f>IF('De la BASE'!F681&gt;0,'De la BASE'!F681,'De la BASE'!F681+0.001)</f>
        <v>4.97471</v>
      </c>
      <c r="G685" s="15">
        <v>35551</v>
      </c>
    </row>
    <row r="686" spans="1:7" ht="12.75">
      <c r="A686" s="30" t="str">
        <f>'De la BASE'!A682</f>
        <v>162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1.170048</v>
      </c>
      <c r="F686" s="9">
        <f>IF('De la BASE'!F682&gt;0,'De la BASE'!F682,'De la BASE'!F682+0.001)</f>
        <v>1.170048</v>
      </c>
      <c r="G686" s="15">
        <v>35582</v>
      </c>
    </row>
    <row r="687" spans="1:7" ht="12.75">
      <c r="A687" s="30" t="str">
        <f>'De la BASE'!A683</f>
        <v>162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0.9135</v>
      </c>
      <c r="F687" s="9">
        <f>IF('De la BASE'!F683&gt;0,'De la BASE'!F683,'De la BASE'!F683+0.001)</f>
        <v>0.9135</v>
      </c>
      <c r="G687" s="15">
        <v>35612</v>
      </c>
    </row>
    <row r="688" spans="1:7" ht="12.75">
      <c r="A688" s="30" t="str">
        <f>'De la BASE'!A684</f>
        <v>162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1.187365</v>
      </c>
      <c r="F688" s="9">
        <f>IF('De la BASE'!F684&gt;0,'De la BASE'!F684,'De la BASE'!F684+0.001)</f>
        <v>1.187365</v>
      </c>
      <c r="G688" s="15">
        <v>35643</v>
      </c>
    </row>
    <row r="689" spans="1:7" ht="12.75">
      <c r="A689" s="30" t="str">
        <f>'De la BASE'!A685</f>
        <v>162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0.16722</v>
      </c>
      <c r="F689" s="9">
        <f>IF('De la BASE'!F685&gt;0,'De la BASE'!F685,'De la BASE'!F685+0.001)</f>
        <v>0.16722</v>
      </c>
      <c r="G689" s="15">
        <v>35674</v>
      </c>
    </row>
    <row r="690" spans="1:7" ht="12.75">
      <c r="A690" s="30" t="str">
        <f>'De la BASE'!A686</f>
        <v>162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0.2647</v>
      </c>
      <c r="F690" s="9">
        <f>IF('De la BASE'!F686&gt;0,'De la BASE'!F686,'De la BASE'!F686+0.001)</f>
        <v>0.2647</v>
      </c>
      <c r="G690" s="15">
        <v>35704</v>
      </c>
    </row>
    <row r="691" spans="1:7" ht="12.75">
      <c r="A691" s="30" t="str">
        <f>'De la BASE'!A687</f>
        <v>162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6.38411</v>
      </c>
      <c r="F691" s="9">
        <f>IF('De la BASE'!F687&gt;0,'De la BASE'!F687,'De la BASE'!F687+0.001)</f>
        <v>6.38411</v>
      </c>
      <c r="G691" s="15">
        <v>35735</v>
      </c>
    </row>
    <row r="692" spans="1:7" ht="12.75">
      <c r="A692" s="30" t="str">
        <f>'De la BASE'!A688</f>
        <v>162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7.82752</v>
      </c>
      <c r="F692" s="9">
        <f>IF('De la BASE'!F688&gt;0,'De la BASE'!F688,'De la BASE'!F688+0.001)</f>
        <v>7.82752</v>
      </c>
      <c r="G692" s="15">
        <v>35765</v>
      </c>
    </row>
    <row r="693" spans="1:7" ht="12.75">
      <c r="A693" s="30" t="str">
        <f>'De la BASE'!A689</f>
        <v>162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2.0398</v>
      </c>
      <c r="F693" s="9">
        <f>IF('De la BASE'!F689&gt;0,'De la BASE'!F689,'De la BASE'!F689+0.001)</f>
        <v>2.0398</v>
      </c>
      <c r="G693" s="15">
        <v>35796</v>
      </c>
    </row>
    <row r="694" spans="1:7" ht="12.75">
      <c r="A694" s="30" t="str">
        <f>'De la BASE'!A690</f>
        <v>162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0.85057</v>
      </c>
      <c r="F694" s="9">
        <f>IF('De la BASE'!F690&gt;0,'De la BASE'!F690,'De la BASE'!F690+0.001)</f>
        <v>0.85057</v>
      </c>
      <c r="G694" s="15">
        <v>35827</v>
      </c>
    </row>
    <row r="695" spans="1:7" ht="12.75">
      <c r="A695" s="30" t="str">
        <f>'De la BASE'!A691</f>
        <v>162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0.633664</v>
      </c>
      <c r="F695" s="9">
        <f>IF('De la BASE'!F691&gt;0,'De la BASE'!F691,'De la BASE'!F691+0.001)</f>
        <v>0.633664</v>
      </c>
      <c r="G695" s="15">
        <v>35855</v>
      </c>
    </row>
    <row r="696" spans="1:7" ht="12.75">
      <c r="A696" s="30" t="str">
        <f>'De la BASE'!A692</f>
        <v>162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3.81967</v>
      </c>
      <c r="F696" s="9">
        <f>IF('De la BASE'!F692&gt;0,'De la BASE'!F692,'De la BASE'!F692+0.001)</f>
        <v>3.81967</v>
      </c>
      <c r="G696" s="15">
        <v>35886</v>
      </c>
    </row>
    <row r="697" spans="1:7" ht="12.75">
      <c r="A697" s="30" t="str">
        <f>'De la BASE'!A693</f>
        <v>162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2.949594</v>
      </c>
      <c r="F697" s="9">
        <f>IF('De la BASE'!F693&gt;0,'De la BASE'!F693,'De la BASE'!F693+0.001)</f>
        <v>2.949594</v>
      </c>
      <c r="G697" s="15">
        <v>35916</v>
      </c>
    </row>
    <row r="698" spans="1:7" ht="12.75">
      <c r="A698" s="30" t="str">
        <f>'De la BASE'!A694</f>
        <v>162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0.457498</v>
      </c>
      <c r="F698" s="9">
        <f>IF('De la BASE'!F694&gt;0,'De la BASE'!F694,'De la BASE'!F694+0.001)</f>
        <v>0.457498</v>
      </c>
      <c r="G698" s="15">
        <v>35947</v>
      </c>
    </row>
    <row r="699" spans="1:7" ht="12.75">
      <c r="A699" s="30" t="str">
        <f>'De la BASE'!A695</f>
        <v>162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0.114393</v>
      </c>
      <c r="F699" s="9">
        <f>IF('De la BASE'!F695&gt;0,'De la BASE'!F695,'De la BASE'!F695+0.001)</f>
        <v>0.114393</v>
      </c>
      <c r="G699" s="15">
        <v>35977</v>
      </c>
    </row>
    <row r="700" spans="1:7" ht="12.75">
      <c r="A700" s="30" t="str">
        <f>'De la BASE'!A696</f>
        <v>162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0.10778</v>
      </c>
      <c r="F700" s="9">
        <f>IF('De la BASE'!F696&gt;0,'De la BASE'!F696,'De la BASE'!F696+0.001)</f>
        <v>0.10778</v>
      </c>
      <c r="G700" s="15">
        <v>36008</v>
      </c>
    </row>
    <row r="701" spans="1:7" ht="12.75">
      <c r="A701" s="30" t="str">
        <f>'De la BASE'!A697</f>
        <v>162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0.324116</v>
      </c>
      <c r="F701" s="9">
        <f>IF('De la BASE'!F697&gt;0,'De la BASE'!F697,'De la BASE'!F697+0.001)</f>
        <v>0.324116</v>
      </c>
      <c r="G701" s="15">
        <v>36039</v>
      </c>
    </row>
    <row r="702" spans="1:7" ht="12.75">
      <c r="A702" s="30" t="str">
        <f>'De la BASE'!A698</f>
        <v>162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0.156324</v>
      </c>
      <c r="F702" s="9">
        <f>IF('De la BASE'!F698&gt;0,'De la BASE'!F698,'De la BASE'!F698+0.001)</f>
        <v>0.156324</v>
      </c>
      <c r="G702" s="15">
        <v>36069</v>
      </c>
    </row>
    <row r="703" spans="1:7" ht="12.75">
      <c r="A703" s="30" t="str">
        <f>'De la BASE'!A699</f>
        <v>162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0.182682</v>
      </c>
      <c r="F703" s="9">
        <f>IF('De la BASE'!F699&gt;0,'De la BASE'!F699,'De la BASE'!F699+0.001)</f>
        <v>0.182682</v>
      </c>
      <c r="G703" s="15">
        <v>36100</v>
      </c>
    </row>
    <row r="704" spans="1:7" ht="12.75">
      <c r="A704" s="30" t="str">
        <f>'De la BASE'!A700</f>
        <v>162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0.211596</v>
      </c>
      <c r="F704" s="9">
        <f>IF('De la BASE'!F700&gt;0,'De la BASE'!F700,'De la BASE'!F700+0.001)</f>
        <v>0.211596</v>
      </c>
      <c r="G704" s="15">
        <v>36130</v>
      </c>
    </row>
    <row r="705" spans="1:7" ht="12.75">
      <c r="A705" s="30" t="str">
        <f>'De la BASE'!A701</f>
        <v>162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0.370044</v>
      </c>
      <c r="F705" s="9">
        <f>IF('De la BASE'!F701&gt;0,'De la BASE'!F701,'De la BASE'!F701+0.001)</f>
        <v>0.370044</v>
      </c>
      <c r="G705" s="15">
        <v>36161</v>
      </c>
    </row>
    <row r="706" spans="1:7" ht="12.75">
      <c r="A706" s="30" t="str">
        <f>'De la BASE'!A702</f>
        <v>162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0.340017</v>
      </c>
      <c r="F706" s="9">
        <f>IF('De la BASE'!F702&gt;0,'De la BASE'!F702,'De la BASE'!F702+0.001)</f>
        <v>0.340017</v>
      </c>
      <c r="G706" s="15">
        <v>36192</v>
      </c>
    </row>
    <row r="707" spans="1:7" ht="12.75">
      <c r="A707" s="30" t="str">
        <f>'De la BASE'!A703</f>
        <v>162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0.195194</v>
      </c>
      <c r="F707" s="9">
        <f>IF('De la BASE'!F703&gt;0,'De la BASE'!F703,'De la BASE'!F703+0.001)</f>
        <v>0.195194</v>
      </c>
      <c r="G707" s="15">
        <v>36220</v>
      </c>
    </row>
    <row r="708" spans="1:7" ht="12.75">
      <c r="A708" s="30" t="str">
        <f>'De la BASE'!A704</f>
        <v>162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0.47276</v>
      </c>
      <c r="F708" s="9">
        <f>IF('De la BASE'!F704&gt;0,'De la BASE'!F704,'De la BASE'!F704+0.001)</f>
        <v>0.47276</v>
      </c>
      <c r="G708" s="15">
        <v>36251</v>
      </c>
    </row>
    <row r="709" spans="1:7" ht="12.75">
      <c r="A709" s="30" t="str">
        <f>'De la BASE'!A705</f>
        <v>162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0.353694</v>
      </c>
      <c r="F709" s="9">
        <f>IF('De la BASE'!F705&gt;0,'De la BASE'!F705,'De la BASE'!F705+0.001)</f>
        <v>0.353694</v>
      </c>
      <c r="G709" s="15">
        <v>36281</v>
      </c>
    </row>
    <row r="710" spans="1:7" ht="12.75">
      <c r="A710" s="30" t="str">
        <f>'De la BASE'!A706</f>
        <v>162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0.080608</v>
      </c>
      <c r="F710" s="9">
        <f>IF('De la BASE'!F706&gt;0,'De la BASE'!F706,'De la BASE'!F706+0.001)</f>
        <v>0.080608</v>
      </c>
      <c r="G710" s="15">
        <v>36312</v>
      </c>
    </row>
    <row r="711" spans="1:7" ht="12.75">
      <c r="A711" s="30" t="str">
        <f>'De la BASE'!A707</f>
        <v>162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0.231264</v>
      </c>
      <c r="F711" s="9">
        <f>IF('De la BASE'!F707&gt;0,'De la BASE'!F707,'De la BASE'!F707+0.001)</f>
        <v>0.231264</v>
      </c>
      <c r="G711" s="15">
        <v>36342</v>
      </c>
    </row>
    <row r="712" spans="1:7" ht="12.75">
      <c r="A712" s="30" t="str">
        <f>'De la BASE'!A708</f>
        <v>162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0.067715</v>
      </c>
      <c r="F712" s="9">
        <f>IF('De la BASE'!F708&gt;0,'De la BASE'!F708,'De la BASE'!F708+0.001)</f>
        <v>0.067715</v>
      </c>
      <c r="G712" s="15">
        <v>36373</v>
      </c>
    </row>
    <row r="713" spans="1:7" ht="12.75">
      <c r="A713" s="30" t="str">
        <f>'De la BASE'!A709</f>
        <v>162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0.142569</v>
      </c>
      <c r="F713" s="9">
        <f>IF('De la BASE'!F709&gt;0,'De la BASE'!F709,'De la BASE'!F709+0.001)</f>
        <v>0.142569</v>
      </c>
      <c r="G713" s="15">
        <v>36404</v>
      </c>
    </row>
    <row r="714" spans="1:7" ht="12.75">
      <c r="A714" s="30" t="str">
        <f>'De la BASE'!A710</f>
        <v>162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0.54128</v>
      </c>
      <c r="F714" s="9">
        <f>IF('De la BASE'!F710&gt;0,'De la BASE'!F710,'De la BASE'!F710+0.001)</f>
        <v>0.54128</v>
      </c>
      <c r="G714" s="15">
        <v>36434</v>
      </c>
    </row>
    <row r="715" spans="1:7" ht="12.75">
      <c r="A715" s="30" t="str">
        <f>'De la BASE'!A711</f>
        <v>162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0.45932</v>
      </c>
      <c r="F715" s="9">
        <f>IF('De la BASE'!F711&gt;0,'De la BASE'!F711,'De la BASE'!F711+0.001)</f>
        <v>0.45932</v>
      </c>
      <c r="G715" s="15">
        <v>36465</v>
      </c>
    </row>
    <row r="716" spans="1:7" ht="12.75">
      <c r="A716" s="30" t="str">
        <f>'De la BASE'!A712</f>
        <v>162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0.676416</v>
      </c>
      <c r="F716" s="9">
        <f>IF('De la BASE'!F712&gt;0,'De la BASE'!F712,'De la BASE'!F712+0.001)</f>
        <v>0.676416</v>
      </c>
      <c r="G716" s="15">
        <v>36495</v>
      </c>
    </row>
    <row r="717" spans="1:7" ht="12.75">
      <c r="A717" s="30" t="str">
        <f>'De la BASE'!A713</f>
        <v>162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0.02142</v>
      </c>
      <c r="F717" s="9">
        <f>IF('De la BASE'!F713&gt;0,'De la BASE'!F713,'De la BASE'!F713+0.001)</f>
        <v>0.02142</v>
      </c>
      <c r="G717" s="15">
        <v>36526</v>
      </c>
    </row>
    <row r="718" spans="1:7" ht="12.75">
      <c r="A718" s="30" t="str">
        <f>'De la BASE'!A714</f>
        <v>162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0.10626</v>
      </c>
      <c r="F718" s="9">
        <f>IF('De la BASE'!F714&gt;0,'De la BASE'!F714,'De la BASE'!F714+0.001)</f>
        <v>0.10626</v>
      </c>
      <c r="G718" s="15">
        <v>36557</v>
      </c>
    </row>
    <row r="719" spans="1:7" ht="12.75">
      <c r="A719" s="30" t="str">
        <f>'De la BASE'!A715</f>
        <v>162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0.151386</v>
      </c>
      <c r="F719" s="9">
        <f>IF('De la BASE'!F715&gt;0,'De la BASE'!F715,'De la BASE'!F715+0.001)</f>
        <v>0.151386</v>
      </c>
      <c r="G719" s="15">
        <v>36586</v>
      </c>
    </row>
    <row r="720" spans="1:7" ht="12.75">
      <c r="A720" s="30" t="str">
        <f>'De la BASE'!A716</f>
        <v>162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2.92313</v>
      </c>
      <c r="F720" s="9">
        <f>IF('De la BASE'!F716&gt;0,'De la BASE'!F716,'De la BASE'!F716+0.001)</f>
        <v>2.92313</v>
      </c>
      <c r="G720" s="15">
        <v>36617</v>
      </c>
    </row>
    <row r="721" spans="1:7" ht="12.75">
      <c r="A721" s="30" t="str">
        <f>'De la BASE'!A717</f>
        <v>162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0.54296</v>
      </c>
      <c r="F721" s="9">
        <f>IF('De la BASE'!F717&gt;0,'De la BASE'!F717,'De la BASE'!F717+0.001)</f>
        <v>0.54296</v>
      </c>
      <c r="G721" s="15">
        <v>36647</v>
      </c>
    </row>
    <row r="722" spans="1:7" ht="12.75">
      <c r="A722" s="30" t="str">
        <f>'De la BASE'!A718</f>
        <v>162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0.121863</v>
      </c>
      <c r="F722" s="9">
        <f>IF('De la BASE'!F718&gt;0,'De la BASE'!F718,'De la BASE'!F718+0.001)</f>
        <v>0.121863</v>
      </c>
      <c r="G722" s="15">
        <v>36678</v>
      </c>
    </row>
    <row r="723" spans="1:7" ht="12.75">
      <c r="A723" s="30" t="str">
        <f>'De la BASE'!A719</f>
        <v>162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0.072371</v>
      </c>
      <c r="F723" s="9">
        <f>IF('De la BASE'!F719&gt;0,'De la BASE'!F719,'De la BASE'!F719+0.001)</f>
        <v>0.072371</v>
      </c>
      <c r="G723" s="15">
        <v>36708</v>
      </c>
    </row>
    <row r="724" spans="1:7" ht="12.75">
      <c r="A724" s="30" t="str">
        <f>'De la BASE'!A720</f>
        <v>162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0.047768</v>
      </c>
      <c r="F724" s="9">
        <f>IF('De la BASE'!F720&gt;0,'De la BASE'!F720,'De la BASE'!F720+0.001)</f>
        <v>0.047768</v>
      </c>
      <c r="G724" s="15">
        <v>36739</v>
      </c>
    </row>
    <row r="725" spans="1:7" ht="12.75">
      <c r="A725" s="30" t="str">
        <f>'De la BASE'!A721</f>
        <v>162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0.041328</v>
      </c>
      <c r="F725" s="9">
        <f>IF('De la BASE'!F721&gt;0,'De la BASE'!F721,'De la BASE'!F721+0.001)</f>
        <v>0.041328</v>
      </c>
      <c r="G725" s="15">
        <v>36770</v>
      </c>
    </row>
    <row r="726" spans="1:7" ht="12.75">
      <c r="A726" s="30" t="str">
        <f>'De la BASE'!A722</f>
        <v>162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0.101745</v>
      </c>
      <c r="F726" s="9">
        <f>IF('De la BASE'!F722&gt;0,'De la BASE'!F722,'De la BASE'!F722+0.001)</f>
        <v>0.101745</v>
      </c>
      <c r="G726" s="15">
        <v>36800</v>
      </c>
    </row>
    <row r="727" spans="1:7" ht="12.75">
      <c r="A727" s="30" t="str">
        <f>'De la BASE'!A723</f>
        <v>162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1.037544</v>
      </c>
      <c r="F727" s="9">
        <f>IF('De la BASE'!F723&gt;0,'De la BASE'!F723,'De la BASE'!F723+0.001)</f>
        <v>1.037544</v>
      </c>
      <c r="G727" s="15">
        <v>36831</v>
      </c>
    </row>
    <row r="728" spans="1:7" ht="12.75">
      <c r="A728" s="30" t="str">
        <f>'De la BASE'!A724</f>
        <v>162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1.762748</v>
      </c>
      <c r="F728" s="9">
        <f>IF('De la BASE'!F724&gt;0,'De la BASE'!F724,'De la BASE'!F724+0.001)</f>
        <v>1.762748</v>
      </c>
      <c r="G728" s="15">
        <v>36861</v>
      </c>
    </row>
    <row r="729" spans="1:7" ht="12.75">
      <c r="A729" s="30" t="str">
        <f>'De la BASE'!A725</f>
        <v>162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9.011736</v>
      </c>
      <c r="F729" s="9">
        <f>IF('De la BASE'!F725&gt;0,'De la BASE'!F725,'De la BASE'!F725+0.001)</f>
        <v>9.011736</v>
      </c>
      <c r="G729" s="15">
        <v>36892</v>
      </c>
    </row>
    <row r="730" spans="1:7" ht="12.75">
      <c r="A730" s="30" t="str">
        <f>'De la BASE'!A726</f>
        <v>162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1.7168</v>
      </c>
      <c r="F730" s="9">
        <f>IF('De la BASE'!F726&gt;0,'De la BASE'!F726,'De la BASE'!F726+0.001)</f>
        <v>1.7168</v>
      </c>
      <c r="G730" s="15">
        <v>36923</v>
      </c>
    </row>
    <row r="731" spans="1:7" ht="12.75">
      <c r="A731" s="30" t="str">
        <f>'De la BASE'!A727</f>
        <v>162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9.194185</v>
      </c>
      <c r="F731" s="9">
        <f>IF('De la BASE'!F727&gt;0,'De la BASE'!F727,'De la BASE'!F727+0.001)</f>
        <v>9.194185</v>
      </c>
      <c r="G731" s="15">
        <v>36951</v>
      </c>
    </row>
    <row r="732" spans="1:7" ht="12.75">
      <c r="A732" s="30" t="str">
        <f>'De la BASE'!A728</f>
        <v>162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1.073732</v>
      </c>
      <c r="F732" s="9">
        <f>IF('De la BASE'!F728&gt;0,'De la BASE'!F728,'De la BASE'!F728+0.001)</f>
        <v>1.073732</v>
      </c>
      <c r="G732" s="15">
        <v>36982</v>
      </c>
    </row>
    <row r="733" spans="1:7" ht="12.75">
      <c r="A733" s="30" t="str">
        <f>'De la BASE'!A729</f>
        <v>162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0.312994</v>
      </c>
      <c r="F733" s="9">
        <f>IF('De la BASE'!F729&gt;0,'De la BASE'!F729,'De la BASE'!F729+0.001)</f>
        <v>0.312994</v>
      </c>
      <c r="G733" s="15">
        <v>37012</v>
      </c>
    </row>
    <row r="734" spans="1:7" ht="12.75">
      <c r="A734" s="30" t="str">
        <f>'De la BASE'!A730</f>
        <v>162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0.103215</v>
      </c>
      <c r="F734" s="9">
        <f>IF('De la BASE'!F730&gt;0,'De la BASE'!F730,'De la BASE'!F730+0.001)</f>
        <v>0.103215</v>
      </c>
      <c r="G734" s="15">
        <v>37043</v>
      </c>
    </row>
    <row r="735" spans="1:7" ht="12.75">
      <c r="A735" s="30" t="str">
        <f>'De la BASE'!A731</f>
        <v>162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0.08586</v>
      </c>
      <c r="F735" s="9">
        <f>IF('De la BASE'!F731&gt;0,'De la BASE'!F731,'De la BASE'!F731+0.001)</f>
        <v>0.08586</v>
      </c>
      <c r="G735" s="15">
        <v>37073</v>
      </c>
    </row>
    <row r="736" spans="1:7" ht="12.75">
      <c r="A736" s="30" t="str">
        <f>'De la BASE'!A732</f>
        <v>162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0.098852</v>
      </c>
      <c r="F736" s="9">
        <f>IF('De la BASE'!F732&gt;0,'De la BASE'!F732,'De la BASE'!F732+0.001)</f>
        <v>0.098852</v>
      </c>
      <c r="G736" s="15">
        <v>37104</v>
      </c>
    </row>
    <row r="737" spans="1:7" ht="12.75">
      <c r="A737" s="30" t="str">
        <f>'De la BASE'!A733</f>
        <v>162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0.059774</v>
      </c>
      <c r="F737" s="9">
        <f>IF('De la BASE'!F733&gt;0,'De la BASE'!F733,'De la BASE'!F733+0.001)</f>
        <v>0.059774</v>
      </c>
      <c r="G737" s="15">
        <v>37135</v>
      </c>
    </row>
    <row r="738" spans="1:7" ht="12.75">
      <c r="A738" s="30" t="str">
        <f>'De la BASE'!A734</f>
        <v>162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0.118456</v>
      </c>
      <c r="F738" s="9">
        <f>IF('De la BASE'!F734&gt;0,'De la BASE'!F734,'De la BASE'!F734+0.001)</f>
        <v>0.118456</v>
      </c>
      <c r="G738" s="15">
        <v>37165</v>
      </c>
    </row>
    <row r="739" spans="1:7" ht="12.75">
      <c r="A739" s="30" t="str">
        <f>'De la BASE'!A735</f>
        <v>162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0.14725</v>
      </c>
      <c r="F739" s="9">
        <f>IF('De la BASE'!F735&gt;0,'De la BASE'!F735,'De la BASE'!F735+0.001)</f>
        <v>0.14725</v>
      </c>
      <c r="G739" s="15">
        <v>37196</v>
      </c>
    </row>
    <row r="740" spans="1:7" ht="12.75">
      <c r="A740" s="30" t="str">
        <f>'De la BASE'!A736</f>
        <v>162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0.02768</v>
      </c>
      <c r="F740" s="9">
        <f>IF('De la BASE'!F736&gt;0,'De la BASE'!F736,'De la BASE'!F736+0.001)</f>
        <v>0.02768</v>
      </c>
      <c r="G740" s="15">
        <v>37226</v>
      </c>
    </row>
    <row r="741" spans="1:7" ht="12.75">
      <c r="A741" s="30" t="str">
        <f>'De la BASE'!A737</f>
        <v>162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0.088383</v>
      </c>
      <c r="F741" s="9">
        <f>IF('De la BASE'!F737&gt;0,'De la BASE'!F737,'De la BASE'!F737+0.001)</f>
        <v>0.088383</v>
      </c>
      <c r="G741" s="15">
        <v>37257</v>
      </c>
    </row>
    <row r="742" spans="1:7" ht="12.75">
      <c r="A742" s="30" t="str">
        <f>'De la BASE'!A738</f>
        <v>162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0.09955</v>
      </c>
      <c r="F742" s="9">
        <f>IF('De la BASE'!F738&gt;0,'De la BASE'!F738,'De la BASE'!F738+0.001)</f>
        <v>0.09955</v>
      </c>
      <c r="G742" s="15">
        <v>37288</v>
      </c>
    </row>
    <row r="743" spans="1:7" ht="12.75">
      <c r="A743" s="30" t="str">
        <f>'De la BASE'!A739</f>
        <v>162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0.030093</v>
      </c>
      <c r="F743" s="9">
        <f>IF('De la BASE'!F739&gt;0,'De la BASE'!F739,'De la BASE'!F739+0.001)</f>
        <v>0.030093</v>
      </c>
      <c r="G743" s="15">
        <v>37316</v>
      </c>
    </row>
    <row r="744" spans="1:7" ht="12.75">
      <c r="A744" s="30" t="str">
        <f>'De la BASE'!A740</f>
        <v>162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0.404025</v>
      </c>
      <c r="F744" s="9">
        <f>IF('De la BASE'!F740&gt;0,'De la BASE'!F740,'De la BASE'!F740+0.001)</f>
        <v>0.404025</v>
      </c>
      <c r="G744" s="15">
        <v>37347</v>
      </c>
    </row>
    <row r="745" spans="1:7" ht="12.75">
      <c r="A745" s="30" t="str">
        <f>'De la BASE'!A741</f>
        <v>162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0.450015</v>
      </c>
      <c r="F745" s="9">
        <f>IF('De la BASE'!F741&gt;0,'De la BASE'!F741,'De la BASE'!F741+0.001)</f>
        <v>0.450015</v>
      </c>
      <c r="G745" s="15">
        <v>37377</v>
      </c>
    </row>
    <row r="746" spans="1:7" ht="12.75">
      <c r="A746" s="30" t="str">
        <f>'De la BASE'!A742</f>
        <v>162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0.1368</v>
      </c>
      <c r="F746" s="9">
        <f>IF('De la BASE'!F742&gt;0,'De la BASE'!F742,'De la BASE'!F742+0.001)</f>
        <v>0.1368</v>
      </c>
      <c r="G746" s="15">
        <v>37408</v>
      </c>
    </row>
    <row r="747" spans="1:7" ht="12.75">
      <c r="A747" s="30" t="str">
        <f>'De la BASE'!A743</f>
        <v>162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0.040166</v>
      </c>
      <c r="F747" s="9">
        <f>IF('De la BASE'!F743&gt;0,'De la BASE'!F743,'De la BASE'!F743+0.001)</f>
        <v>0.040166</v>
      </c>
      <c r="G747" s="15">
        <v>37438</v>
      </c>
    </row>
    <row r="748" spans="1:7" ht="12.75">
      <c r="A748" s="30" t="str">
        <f>'De la BASE'!A744</f>
        <v>162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0.063085</v>
      </c>
      <c r="F748" s="9">
        <f>IF('De la BASE'!F744&gt;0,'De la BASE'!F744,'De la BASE'!F744+0.001)</f>
        <v>0.063085</v>
      </c>
      <c r="G748" s="15">
        <v>37469</v>
      </c>
    </row>
    <row r="749" spans="1:7" ht="12.75">
      <c r="A749" s="30" t="str">
        <f>'De la BASE'!A745</f>
        <v>162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0.06156</v>
      </c>
      <c r="F749" s="9">
        <f>IF('De la BASE'!F745&gt;0,'De la BASE'!F745,'De la BASE'!F745+0.001)</f>
        <v>0.06156</v>
      </c>
      <c r="G749" s="15">
        <v>37500</v>
      </c>
    </row>
    <row r="750" spans="1:7" ht="12.75">
      <c r="A750" s="30" t="str">
        <f>'De la BASE'!A746</f>
        <v>162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0.965712</v>
      </c>
      <c r="F750" s="9">
        <f>IF('De la BASE'!F746&gt;0,'De la BASE'!F746,'De la BASE'!F746+0.001)</f>
        <v>0.965712</v>
      </c>
      <c r="G750" s="15">
        <v>37530</v>
      </c>
    </row>
    <row r="751" spans="1:7" ht="12.75">
      <c r="A751" s="30" t="str">
        <f>'De la BASE'!A747</f>
        <v>162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0.982908</v>
      </c>
      <c r="F751" s="9">
        <f>IF('De la BASE'!F747&gt;0,'De la BASE'!F747,'De la BASE'!F747+0.001)</f>
        <v>0.982908</v>
      </c>
      <c r="G751" s="15">
        <v>37561</v>
      </c>
    </row>
    <row r="752" spans="1:7" ht="12.75">
      <c r="A752" s="30" t="str">
        <f>'De la BASE'!A748</f>
        <v>162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1.363598</v>
      </c>
      <c r="F752" s="9">
        <f>IF('De la BASE'!F748&gt;0,'De la BASE'!F748,'De la BASE'!F748+0.001)</f>
        <v>1.363598</v>
      </c>
      <c r="G752" s="15">
        <v>37591</v>
      </c>
    </row>
    <row r="753" spans="1:7" ht="12.75">
      <c r="A753" s="30" t="str">
        <f>'De la BASE'!A749</f>
        <v>162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4.830525</v>
      </c>
      <c r="F753" s="9">
        <f>IF('De la BASE'!F749&gt;0,'De la BASE'!F749,'De la BASE'!F749+0.001)</f>
        <v>4.830525</v>
      </c>
      <c r="G753" s="15">
        <v>37622</v>
      </c>
    </row>
    <row r="754" spans="1:7" ht="12.75">
      <c r="A754" s="30" t="str">
        <f>'De la BASE'!A750</f>
        <v>162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2.192645</v>
      </c>
      <c r="F754" s="9">
        <f>IF('De la BASE'!F750&gt;0,'De la BASE'!F750,'De la BASE'!F750+0.001)</f>
        <v>2.192645</v>
      </c>
      <c r="G754" s="15">
        <v>37653</v>
      </c>
    </row>
    <row r="755" spans="1:7" ht="12.75">
      <c r="A755" s="30" t="str">
        <f>'De la BASE'!A751</f>
        <v>162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0.724374</v>
      </c>
      <c r="F755" s="9">
        <f>IF('De la BASE'!F751&gt;0,'De la BASE'!F751,'De la BASE'!F751+0.001)</f>
        <v>0.724374</v>
      </c>
      <c r="G755" s="15">
        <v>37681</v>
      </c>
    </row>
    <row r="756" spans="1:7" ht="12.75">
      <c r="A756" s="30" t="str">
        <f>'De la BASE'!A752</f>
        <v>162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2.503522</v>
      </c>
      <c r="F756" s="9">
        <f>IF('De la BASE'!F752&gt;0,'De la BASE'!F752,'De la BASE'!F752+0.001)</f>
        <v>2.503522</v>
      </c>
      <c r="G756" s="15">
        <v>37712</v>
      </c>
    </row>
    <row r="757" spans="1:7" ht="12.75">
      <c r="A757" s="30" t="str">
        <f>'De la BASE'!A753</f>
        <v>162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1.31287</v>
      </c>
      <c r="F757" s="9">
        <f>IF('De la BASE'!F753&gt;0,'De la BASE'!F753,'De la BASE'!F753+0.001)</f>
        <v>1.31287</v>
      </c>
      <c r="G757" s="15">
        <v>37742</v>
      </c>
    </row>
    <row r="758" spans="1:7" ht="12.75">
      <c r="A758" s="30" t="str">
        <f>'De la BASE'!A754</f>
        <v>162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0.157584</v>
      </c>
      <c r="F758" s="9">
        <f>IF('De la BASE'!F754&gt;0,'De la BASE'!F754,'De la BASE'!F754+0.001)</f>
        <v>0.157584</v>
      </c>
      <c r="G758" s="15">
        <v>37773</v>
      </c>
    </row>
    <row r="759" spans="1:7" ht="12.75">
      <c r="A759" s="30" t="str">
        <f>'De la BASE'!A755</f>
        <v>162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0.06124</v>
      </c>
      <c r="F759" s="9">
        <f>IF('De la BASE'!F755&gt;0,'De la BASE'!F755,'De la BASE'!F755+0.001)</f>
        <v>0.06124</v>
      </c>
      <c r="G759" s="15">
        <v>37803</v>
      </c>
    </row>
    <row r="760" spans="1:7" ht="12.75">
      <c r="A760" s="30" t="str">
        <f>'De la BASE'!A756</f>
        <v>162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0.068134</v>
      </c>
      <c r="F760" s="9">
        <f>IF('De la BASE'!F756&gt;0,'De la BASE'!F756,'De la BASE'!F756+0.001)</f>
        <v>0.068134</v>
      </c>
      <c r="G760" s="15">
        <v>37834</v>
      </c>
    </row>
    <row r="761" spans="1:7" ht="12.75">
      <c r="A761" s="30" t="str">
        <f>'De la BASE'!A757</f>
        <v>162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0.06132</v>
      </c>
      <c r="F761" s="9">
        <f>IF('De la BASE'!F757&gt;0,'De la BASE'!F757,'De la BASE'!F757+0.001)</f>
        <v>0.06132</v>
      </c>
      <c r="G761" s="15">
        <v>37865</v>
      </c>
    </row>
    <row r="762" spans="1:7" ht="12.75">
      <c r="A762" s="30" t="str">
        <f>'De la BASE'!A758</f>
        <v>162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1.407508</v>
      </c>
      <c r="F762" s="9">
        <f>IF('De la BASE'!F758&gt;0,'De la BASE'!F758,'De la BASE'!F758+0.001)</f>
        <v>1.407508</v>
      </c>
      <c r="G762" s="15">
        <v>37895</v>
      </c>
    </row>
    <row r="763" spans="1:7" ht="12.75">
      <c r="A763" s="30" t="str">
        <f>'De la BASE'!A759</f>
        <v>162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0.590988</v>
      </c>
      <c r="F763" s="9">
        <f>IF('De la BASE'!F759&gt;0,'De la BASE'!F759,'De la BASE'!F759+0.001)</f>
        <v>0.590988</v>
      </c>
      <c r="G763" s="15">
        <v>37926</v>
      </c>
    </row>
    <row r="764" spans="1:7" ht="12.75">
      <c r="A764" s="30" t="str">
        <f>'De la BASE'!A760</f>
        <v>162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0.27925</v>
      </c>
      <c r="F764" s="9">
        <f>IF('De la BASE'!F760&gt;0,'De la BASE'!F760,'De la BASE'!F760+0.001)</f>
        <v>0.27925</v>
      </c>
      <c r="G764" s="15">
        <v>37956</v>
      </c>
    </row>
    <row r="765" spans="1:7" ht="12.75">
      <c r="A765" s="30" t="str">
        <f>'De la BASE'!A761</f>
        <v>162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1.569902</v>
      </c>
      <c r="F765" s="9">
        <f>IF('De la BASE'!F761&gt;0,'De la BASE'!F761,'De la BASE'!F761+0.001)</f>
        <v>1.569902</v>
      </c>
      <c r="G765" s="15">
        <v>37987</v>
      </c>
    </row>
    <row r="766" spans="1:7" ht="12.75">
      <c r="A766" s="30" t="str">
        <f>'De la BASE'!A762</f>
        <v>162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1.488405</v>
      </c>
      <c r="F766" s="9">
        <f>IF('De la BASE'!F762&gt;0,'De la BASE'!F762,'De la BASE'!F762+0.001)</f>
        <v>1.488405</v>
      </c>
      <c r="G766" s="15">
        <v>38018</v>
      </c>
    </row>
    <row r="767" spans="1:7" ht="12.75">
      <c r="A767" s="30" t="str">
        <f>'De la BASE'!A763</f>
        <v>162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2.426812</v>
      </c>
      <c r="F767" s="9">
        <f>IF('De la BASE'!F763&gt;0,'De la BASE'!F763,'De la BASE'!F763+0.001)</f>
        <v>2.426812</v>
      </c>
      <c r="G767" s="15">
        <v>38047</v>
      </c>
    </row>
    <row r="768" spans="1:7" ht="12.75">
      <c r="A768" s="30" t="str">
        <f>'De la BASE'!A764</f>
        <v>162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1.661286</v>
      </c>
      <c r="F768" s="9">
        <f>IF('De la BASE'!F764&gt;0,'De la BASE'!F764,'De la BASE'!F764+0.001)</f>
        <v>1.661286</v>
      </c>
      <c r="G768" s="15">
        <v>38078</v>
      </c>
    </row>
    <row r="769" spans="1:7" ht="12.75">
      <c r="A769" s="30" t="str">
        <f>'De la BASE'!A765</f>
        <v>162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1.169</v>
      </c>
      <c r="F769" s="9">
        <f>IF('De la BASE'!F765&gt;0,'De la BASE'!F765,'De la BASE'!F765+0.001)</f>
        <v>1.169</v>
      </c>
      <c r="G769" s="15">
        <v>38108</v>
      </c>
    </row>
    <row r="770" spans="1:7" ht="12.75">
      <c r="A770" s="30" t="str">
        <f>'De la BASE'!A766</f>
        <v>162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0.297406</v>
      </c>
      <c r="F770" s="9">
        <f>IF('De la BASE'!F766&gt;0,'De la BASE'!F766,'De la BASE'!F766+0.001)</f>
        <v>0.297406</v>
      </c>
      <c r="G770" s="15">
        <v>38139</v>
      </c>
    </row>
    <row r="771" spans="1:7" ht="12.75">
      <c r="A771" s="30" t="str">
        <f>'De la BASE'!A767</f>
        <v>162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0.079164</v>
      </c>
      <c r="F771" s="9">
        <f>IF('De la BASE'!F767&gt;0,'De la BASE'!F767,'De la BASE'!F767+0.001)</f>
        <v>0.079164</v>
      </c>
      <c r="G771" s="15">
        <v>38169</v>
      </c>
    </row>
    <row r="772" spans="1:7" ht="12.75">
      <c r="A772" s="30" t="str">
        <f>'De la BASE'!A768</f>
        <v>162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0.12901</v>
      </c>
      <c r="F772" s="9">
        <f>IF('De la BASE'!F768&gt;0,'De la BASE'!F768,'De la BASE'!F768+0.001)</f>
        <v>0.12901</v>
      </c>
      <c r="G772" s="15">
        <v>38200</v>
      </c>
    </row>
    <row r="773" spans="1:7" ht="12.75">
      <c r="A773" s="30" t="str">
        <f>'De la BASE'!A769</f>
        <v>162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0.05489</v>
      </c>
      <c r="F773" s="9">
        <f>IF('De la BASE'!F769&gt;0,'De la BASE'!F769,'De la BASE'!F769+0.001)</f>
        <v>0.05489</v>
      </c>
      <c r="G773" s="15">
        <v>38231</v>
      </c>
    </row>
    <row r="774" spans="1:7" ht="12.75">
      <c r="A774" s="30" t="str">
        <f>'De la BASE'!A770</f>
        <v>162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0.20213</v>
      </c>
      <c r="F774" s="9">
        <f>IF('De la BASE'!F770&gt;0,'De la BASE'!F770,'De la BASE'!F770+0.001)</f>
        <v>0.20213</v>
      </c>
      <c r="G774" s="15">
        <v>38261</v>
      </c>
    </row>
    <row r="775" spans="1:7" ht="12.75">
      <c r="A775" s="30" t="str">
        <f>'De la BASE'!A771</f>
        <v>162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0.120435</v>
      </c>
      <c r="F775" s="9">
        <f>IF('De la BASE'!F771&gt;0,'De la BASE'!F771,'De la BASE'!F771+0.001)</f>
        <v>0.120435</v>
      </c>
      <c r="G775" s="15">
        <v>38292</v>
      </c>
    </row>
    <row r="776" spans="1:7" ht="12.75">
      <c r="A776" s="30" t="str">
        <f>'De la BASE'!A772</f>
        <v>162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1.30296</v>
      </c>
      <c r="F776" s="9">
        <f>IF('De la BASE'!F772&gt;0,'De la BASE'!F772,'De la BASE'!F772+0.001)</f>
        <v>1.30296</v>
      </c>
      <c r="G776" s="15">
        <v>38322</v>
      </c>
    </row>
    <row r="777" spans="1:7" ht="12.75">
      <c r="A777" s="30" t="str">
        <f>'De la BASE'!A773</f>
        <v>162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0.277656</v>
      </c>
      <c r="F777" s="9">
        <f>IF('De la BASE'!F773&gt;0,'De la BASE'!F773,'De la BASE'!F773+0.001)</f>
        <v>0.277656</v>
      </c>
      <c r="G777" s="15">
        <v>38353</v>
      </c>
    </row>
    <row r="778" spans="1:7" ht="12.75">
      <c r="A778" s="30" t="str">
        <f>'De la BASE'!A774</f>
        <v>162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0.096932</v>
      </c>
      <c r="F778" s="9">
        <f>IF('De la BASE'!F774&gt;0,'De la BASE'!F774,'De la BASE'!F774+0.001)</f>
        <v>0.096932</v>
      </c>
      <c r="G778" s="15">
        <v>38384</v>
      </c>
    </row>
    <row r="779" spans="1:7" ht="12.75">
      <c r="A779" s="30" t="str">
        <f>'De la BASE'!A775</f>
        <v>162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0.13302</v>
      </c>
      <c r="F779" s="9">
        <f>IF('De la BASE'!F775&gt;0,'De la BASE'!F775,'De la BASE'!F775+0.001)</f>
        <v>0.13302</v>
      </c>
      <c r="G779" s="15">
        <v>38412</v>
      </c>
    </row>
    <row r="780" spans="1:7" ht="12.75">
      <c r="A780" s="30" t="str">
        <f>'De la BASE'!A776</f>
        <v>162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0.615485</v>
      </c>
      <c r="F780" s="9">
        <f>IF('De la BASE'!F776&gt;0,'De la BASE'!F776,'De la BASE'!F776+0.001)</f>
        <v>0.615485</v>
      </c>
      <c r="G780" s="15">
        <v>38443</v>
      </c>
    </row>
    <row r="781" spans="1:7" ht="12.75">
      <c r="A781" s="30" t="str">
        <f>'De la BASE'!A777</f>
        <v>162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0.252648</v>
      </c>
      <c r="F781" s="9">
        <f>IF('De la BASE'!F777&gt;0,'De la BASE'!F777,'De la BASE'!F777+0.001)</f>
        <v>0.252648</v>
      </c>
      <c r="G781" s="15">
        <v>38473</v>
      </c>
    </row>
    <row r="782" spans="1:7" ht="12.75">
      <c r="A782" s="30" t="str">
        <f>'De la BASE'!A778</f>
        <v>162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0.052768</v>
      </c>
      <c r="F782" s="9">
        <f>IF('De la BASE'!F778&gt;0,'De la BASE'!F778,'De la BASE'!F778+0.001)</f>
        <v>0.052768</v>
      </c>
      <c r="G782" s="15">
        <v>38504</v>
      </c>
    </row>
    <row r="783" spans="1:7" ht="12.75">
      <c r="A783" s="30" t="str">
        <f>'De la BASE'!A779</f>
        <v>162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0.038786</v>
      </c>
      <c r="F783" s="9">
        <f>IF('De la BASE'!F779&gt;0,'De la BASE'!F779,'De la BASE'!F779+0.001)</f>
        <v>0.038786</v>
      </c>
      <c r="G783" s="15">
        <v>38534</v>
      </c>
    </row>
    <row r="784" spans="1:7" ht="12.75">
      <c r="A784" s="30" t="str">
        <f>'De la BASE'!A780</f>
        <v>162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0.047916</v>
      </c>
      <c r="F784" s="9">
        <f>IF('De la BASE'!F780&gt;0,'De la BASE'!F780,'De la BASE'!F780+0.001)</f>
        <v>0.047916</v>
      </c>
      <c r="G784" s="15">
        <v>38565</v>
      </c>
    </row>
    <row r="785" spans="1:7" ht="12.75">
      <c r="A785" s="30" t="str">
        <f>'De la BASE'!A781</f>
        <v>162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0.03404</v>
      </c>
      <c r="F785" s="9">
        <f>IF('De la BASE'!F781&gt;0,'De la BASE'!F781,'De la BASE'!F781+0.001)</f>
        <v>0.03404</v>
      </c>
      <c r="G785" s="15">
        <v>38596</v>
      </c>
    </row>
    <row r="786" spans="1:7" ht="12.75">
      <c r="A786" s="30" t="str">
        <f>'De la BASE'!A782</f>
        <v>162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1.48885</v>
      </c>
      <c r="F786" s="9">
        <f>IF('De la BASE'!F782&gt;0,'De la BASE'!F782,'De la BASE'!F782+0.001)</f>
        <v>1.48885</v>
      </c>
      <c r="G786" s="15">
        <v>38626</v>
      </c>
    </row>
    <row r="787" spans="1:7" ht="12.75">
      <c r="A787" s="30" t="str">
        <f>'De la BASE'!A783</f>
        <v>162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1.66952</v>
      </c>
      <c r="F787" s="9">
        <f>IF('De la BASE'!F783&gt;0,'De la BASE'!F783,'De la BASE'!F783+0.001)</f>
        <v>1.66952</v>
      </c>
      <c r="G787" s="15">
        <v>38657</v>
      </c>
    </row>
    <row r="788" spans="1:7" ht="12.75">
      <c r="A788" s="30" t="str">
        <f>'De la BASE'!A784</f>
        <v>162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0.78456</v>
      </c>
      <c r="F788" s="9">
        <f>IF('De la BASE'!F784&gt;0,'De la BASE'!F784,'De la BASE'!F784+0.001)</f>
        <v>0.78456</v>
      </c>
      <c r="G788" s="15">
        <v>38687</v>
      </c>
    </row>
    <row r="789" spans="1:7" ht="12.75">
      <c r="A789" s="30" t="str">
        <f>'De la BASE'!A785</f>
        <v>162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0.058004</v>
      </c>
      <c r="F789" s="9">
        <f>IF('De la BASE'!F785&gt;0,'De la BASE'!F785,'De la BASE'!F785+0.001)</f>
        <v>0.058004</v>
      </c>
      <c r="G789" s="15">
        <v>38718</v>
      </c>
    </row>
    <row r="790" spans="1:7" ht="12.75">
      <c r="A790" s="30" t="str">
        <f>'De la BASE'!A786</f>
        <v>162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1.255884</v>
      </c>
      <c r="F790" s="9">
        <f>IF('De la BASE'!F786&gt;0,'De la BASE'!F786,'De la BASE'!F786+0.001)</f>
        <v>1.255884</v>
      </c>
      <c r="G790" s="15">
        <v>38749</v>
      </c>
    </row>
    <row r="791" spans="1:7" ht="12.75">
      <c r="A791" s="30" t="str">
        <f>'De la BASE'!A787</f>
        <v>162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0.632926</v>
      </c>
      <c r="F791" s="9">
        <f>IF('De la BASE'!F787&gt;0,'De la BASE'!F787,'De la BASE'!F787+0.001)</f>
        <v>0.632926</v>
      </c>
      <c r="G791" s="15">
        <v>38777</v>
      </c>
    </row>
    <row r="792" spans="1:7" ht="12.75">
      <c r="A792" s="30" t="str">
        <f>'De la BASE'!A788</f>
        <v>162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1.25504</v>
      </c>
      <c r="F792" s="9">
        <f>IF('De la BASE'!F788&gt;0,'De la BASE'!F788,'De la BASE'!F788+0.001)</f>
        <v>1.25504</v>
      </c>
      <c r="G792" s="15">
        <v>38808</v>
      </c>
    </row>
    <row r="793" spans="1:7" ht="12.75">
      <c r="A793" s="30" t="str">
        <f>'De la BASE'!A789</f>
        <v>162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0.159264</v>
      </c>
      <c r="F793" s="9">
        <f>IF('De la BASE'!F789&gt;0,'De la BASE'!F789,'De la BASE'!F789+0.001)</f>
        <v>0.159264</v>
      </c>
      <c r="G793" s="15">
        <v>38838</v>
      </c>
    </row>
    <row r="794" spans="1:7" ht="12.75">
      <c r="A794" s="30" t="str">
        <f>'De la BASE'!A790</f>
        <v>162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0.179235</v>
      </c>
      <c r="F794" s="9">
        <f>IF('De la BASE'!F790&gt;0,'De la BASE'!F790,'De la BASE'!F790+0.001)</f>
        <v>0.179235</v>
      </c>
      <c r="G794" s="15">
        <v>38869</v>
      </c>
    </row>
    <row r="795" spans="1:7" ht="12.75">
      <c r="A795" s="30" t="str">
        <f>'De la BASE'!A791</f>
        <v>162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0.071181</v>
      </c>
      <c r="F795" s="9">
        <f>IF('De la BASE'!F791&gt;0,'De la BASE'!F791,'De la BASE'!F791+0.001)</f>
        <v>0.071181</v>
      </c>
      <c r="G795" s="15">
        <v>38899</v>
      </c>
    </row>
    <row r="796" spans="1:7" ht="12.75">
      <c r="A796" s="30" t="str">
        <f>'De la BASE'!A792</f>
        <v>162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0.042997</v>
      </c>
      <c r="F796" s="9">
        <f>IF('De la BASE'!F792&gt;0,'De la BASE'!F792,'De la BASE'!F792+0.001)</f>
        <v>0.042997</v>
      </c>
      <c r="G796" s="15">
        <v>38930</v>
      </c>
    </row>
    <row r="797" spans="1:7" ht="12.75">
      <c r="A797" s="30" t="str">
        <f>'De la BASE'!A793</f>
        <v>162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0.046699</v>
      </c>
      <c r="F797" s="9">
        <f>IF('De la BASE'!F793&gt;0,'De la BASE'!F793,'De la BASE'!F793+0.001)</f>
        <v>0.046699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162 - Río Vena desde cabecera hasta aguas arriba de la localidad de Rubena, y arroyo de San Juan.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0.032136</v>
      </c>
      <c r="C4" s="1">
        <f aca="true" t="shared" si="0" ref="C4:M4">MIN(C18:C83)</f>
        <v>0.015</v>
      </c>
      <c r="D4" s="1">
        <f t="shared" si="0"/>
        <v>0.02768</v>
      </c>
      <c r="E4" s="1">
        <f t="shared" si="0"/>
        <v>0.02142</v>
      </c>
      <c r="F4" s="1">
        <f t="shared" si="0"/>
        <v>0.096932</v>
      </c>
      <c r="G4" s="1">
        <f t="shared" si="0"/>
        <v>0.021966</v>
      </c>
      <c r="H4" s="1">
        <f t="shared" si="0"/>
        <v>0.02184</v>
      </c>
      <c r="I4" s="1">
        <f t="shared" si="0"/>
        <v>0.093632</v>
      </c>
      <c r="J4" s="1">
        <f t="shared" si="0"/>
        <v>0.013728</v>
      </c>
      <c r="K4" s="1">
        <f t="shared" si="0"/>
        <v>0.010368</v>
      </c>
      <c r="L4" s="1">
        <f t="shared" si="0"/>
        <v>0.003293</v>
      </c>
      <c r="M4" s="1">
        <f t="shared" si="0"/>
        <v>0.016425</v>
      </c>
      <c r="N4" s="1">
        <f>MIN(N18:N83)</f>
        <v>1.6670630000000002</v>
      </c>
    </row>
    <row r="5" spans="1:14" ht="12.75">
      <c r="A5" s="13" t="s">
        <v>92</v>
      </c>
      <c r="B5" s="1">
        <f>MAX(B18:B83)</f>
        <v>6.80168</v>
      </c>
      <c r="C5" s="1">
        <f aca="true" t="shared" si="1" ref="C5:M5">MAX(C18:C83)</f>
        <v>6.38411</v>
      </c>
      <c r="D5" s="1">
        <f t="shared" si="1"/>
        <v>12.382539</v>
      </c>
      <c r="E5" s="1">
        <f t="shared" si="1"/>
        <v>9.011736</v>
      </c>
      <c r="F5" s="1">
        <f t="shared" si="1"/>
        <v>13.008978</v>
      </c>
      <c r="G5" s="1">
        <f t="shared" si="1"/>
        <v>10.483368</v>
      </c>
      <c r="H5" s="1">
        <f t="shared" si="1"/>
        <v>13.490903</v>
      </c>
      <c r="I5" s="1">
        <f t="shared" si="1"/>
        <v>8.520771</v>
      </c>
      <c r="J5" s="1">
        <f t="shared" si="1"/>
        <v>7.362972</v>
      </c>
      <c r="K5" s="1">
        <f t="shared" si="1"/>
        <v>1.471755</v>
      </c>
      <c r="L5" s="1">
        <f t="shared" si="1"/>
        <v>1.477465</v>
      </c>
      <c r="M5" s="1">
        <f t="shared" si="1"/>
        <v>1.60468</v>
      </c>
      <c r="N5" s="1">
        <f>MAX(N18:N83)</f>
        <v>46.811428</v>
      </c>
    </row>
    <row r="6" spans="1:14" ht="12.75">
      <c r="A6" s="13" t="s">
        <v>14</v>
      </c>
      <c r="B6" s="1">
        <f>AVERAGE(B18:B83)</f>
        <v>0.5200585303030303</v>
      </c>
      <c r="C6" s="1">
        <f aca="true" t="shared" si="2" ref="C6:M6">AVERAGE(C18:C83)</f>
        <v>0.9886982121212121</v>
      </c>
      <c r="D6" s="1">
        <f t="shared" si="2"/>
        <v>1.8147698181818177</v>
      </c>
      <c r="E6" s="1">
        <f t="shared" si="2"/>
        <v>2.012075257575758</v>
      </c>
      <c r="F6" s="1">
        <f t="shared" si="2"/>
        <v>2.003341106060607</v>
      </c>
      <c r="G6" s="1">
        <f t="shared" si="2"/>
        <v>2.2298111515151526</v>
      </c>
      <c r="H6" s="1">
        <f t="shared" si="2"/>
        <v>1.8935828939393942</v>
      </c>
      <c r="I6" s="1">
        <f t="shared" si="2"/>
        <v>1.7864889999999993</v>
      </c>
      <c r="J6" s="1">
        <f t="shared" si="2"/>
        <v>0.8269751060606061</v>
      </c>
      <c r="K6" s="1">
        <f t="shared" si="2"/>
        <v>0.2040620454545454</v>
      </c>
      <c r="L6" s="1">
        <f t="shared" si="2"/>
        <v>0.14114281818181817</v>
      </c>
      <c r="M6" s="1">
        <f t="shared" si="2"/>
        <v>0.15728996969696973</v>
      </c>
      <c r="N6" s="1">
        <f>SUM(B6:M6)</f>
        <v>14.57829590909091</v>
      </c>
    </row>
    <row r="7" spans="1:14" ht="12.75">
      <c r="A7" s="13" t="s">
        <v>15</v>
      </c>
      <c r="B7" s="1">
        <f>PERCENTILE(B18:B83,0.1)</f>
        <v>0.0581495</v>
      </c>
      <c r="C7" s="1">
        <f aca="true" t="shared" si="3" ref="C7:M7">PERCENTILE(C18:C83,0.1)</f>
        <v>0.08574799999999999</v>
      </c>
      <c r="D7" s="1">
        <f t="shared" si="3"/>
        <v>0.1680675</v>
      </c>
      <c r="E7" s="1">
        <f t="shared" si="3"/>
        <v>0.11112450000000001</v>
      </c>
      <c r="F7" s="1">
        <f t="shared" si="3"/>
        <v>0.16132950000000001</v>
      </c>
      <c r="G7" s="1">
        <f t="shared" si="3"/>
        <v>0.1551525</v>
      </c>
      <c r="H7" s="1">
        <f t="shared" si="3"/>
        <v>0.3194495</v>
      </c>
      <c r="I7" s="1">
        <f t="shared" si="3"/>
        <v>0.264286</v>
      </c>
      <c r="J7" s="1">
        <f t="shared" si="3"/>
        <v>0.0983575</v>
      </c>
      <c r="K7" s="1">
        <f t="shared" si="3"/>
        <v>0.0620445</v>
      </c>
      <c r="L7" s="1">
        <f t="shared" si="3"/>
        <v>0.046005500000000005</v>
      </c>
      <c r="M7" s="1">
        <f t="shared" si="3"/>
        <v>0.0440135</v>
      </c>
      <c r="N7" s="1">
        <f>PERCENTILE(N18:N83,0.1)</f>
        <v>4.5381225</v>
      </c>
    </row>
    <row r="8" spans="1:14" ht="12.75">
      <c r="A8" s="13" t="s">
        <v>16</v>
      </c>
      <c r="B8" s="1">
        <f>PERCENTILE(B18:B83,0.25)</f>
        <v>0.09611175</v>
      </c>
      <c r="C8" s="1">
        <f aca="true" t="shared" si="4" ref="C8:M8">PERCENTILE(C18:C83,0.25)</f>
        <v>0.18307800000000002</v>
      </c>
      <c r="D8" s="1">
        <f t="shared" si="4"/>
        <v>0.30821475000000004</v>
      </c>
      <c r="E8" s="1">
        <f t="shared" si="4"/>
        <v>0.25973324999999997</v>
      </c>
      <c r="F8" s="1">
        <f t="shared" si="4"/>
        <v>0.42153225</v>
      </c>
      <c r="G8" s="1">
        <f t="shared" si="4"/>
        <v>0.546953</v>
      </c>
      <c r="H8" s="1">
        <f t="shared" si="4"/>
        <v>0.670277</v>
      </c>
      <c r="I8" s="1">
        <f t="shared" si="4"/>
        <v>0.5532435</v>
      </c>
      <c r="J8" s="1">
        <f t="shared" si="4"/>
        <v>0.1881165</v>
      </c>
      <c r="K8" s="1">
        <f t="shared" si="4"/>
        <v>0.0815065</v>
      </c>
      <c r="L8" s="1">
        <f t="shared" si="4"/>
        <v>0.07458100000000001</v>
      </c>
      <c r="M8" s="1">
        <f t="shared" si="4"/>
        <v>0.062339</v>
      </c>
      <c r="N8" s="1">
        <f>PERCENTILE(N18:N83,0.25)</f>
        <v>6.837822750000001</v>
      </c>
    </row>
    <row r="9" spans="1:14" ht="12.75">
      <c r="A9" s="13" t="s">
        <v>17</v>
      </c>
      <c r="B9" s="1">
        <f>PERCENTILE(B18:B83,0.5)</f>
        <v>0.16766799999999998</v>
      </c>
      <c r="C9" s="1">
        <f aca="true" t="shared" si="5" ref="C9:N9">PERCENTILE(C18:C83,0.5)</f>
        <v>0.44798899999999997</v>
      </c>
      <c r="D9" s="1">
        <f t="shared" si="5"/>
        <v>0.970332</v>
      </c>
      <c r="E9" s="1">
        <f t="shared" si="5"/>
        <v>1.0534599999999998</v>
      </c>
      <c r="F9" s="1">
        <f t="shared" si="5"/>
        <v>1.0909265000000001</v>
      </c>
      <c r="G9" s="1">
        <f t="shared" si="5"/>
        <v>1.15353</v>
      </c>
      <c r="H9" s="1">
        <f t="shared" si="5"/>
        <v>1.4080400000000002</v>
      </c>
      <c r="I9" s="1">
        <f t="shared" si="5"/>
        <v>1.17495</v>
      </c>
      <c r="J9" s="1">
        <f t="shared" si="5"/>
        <v>0.444135</v>
      </c>
      <c r="K9" s="1">
        <f t="shared" si="5"/>
        <v>0.133666</v>
      </c>
      <c r="L9" s="1">
        <f t="shared" si="5"/>
        <v>0.0933435</v>
      </c>
      <c r="M9" s="1">
        <f t="shared" si="5"/>
        <v>0.09279399999999999</v>
      </c>
      <c r="N9" s="1">
        <f t="shared" si="5"/>
        <v>14.029598</v>
      </c>
    </row>
    <row r="10" spans="1:14" ht="12.75">
      <c r="A10" s="13" t="s">
        <v>18</v>
      </c>
      <c r="B10" s="1">
        <f>PERCENTILE(B18:B83,0.75)</f>
        <v>0.436224</v>
      </c>
      <c r="C10" s="1">
        <f aca="true" t="shared" si="6" ref="C10:M10">PERCENTILE(C18:C83,0.75)</f>
        <v>0.921171</v>
      </c>
      <c r="D10" s="1">
        <f t="shared" si="6"/>
        <v>2.1793965</v>
      </c>
      <c r="E10" s="1">
        <f t="shared" si="6"/>
        <v>2.7138795</v>
      </c>
      <c r="F10" s="1">
        <f t="shared" si="6"/>
        <v>3.003307</v>
      </c>
      <c r="G10" s="1">
        <f t="shared" si="6"/>
        <v>3.2503705</v>
      </c>
      <c r="H10" s="1">
        <f t="shared" si="6"/>
        <v>2.5902867499999997</v>
      </c>
      <c r="I10" s="1">
        <f t="shared" si="6"/>
        <v>2.414892</v>
      </c>
      <c r="J10" s="1">
        <f t="shared" si="6"/>
        <v>0.9735325</v>
      </c>
      <c r="K10" s="1">
        <f t="shared" si="6"/>
        <v>0.22534575</v>
      </c>
      <c r="L10" s="1">
        <f t="shared" si="6"/>
        <v>0.142708</v>
      </c>
      <c r="M10" s="1">
        <f t="shared" si="6"/>
        <v>0.160365</v>
      </c>
      <c r="N10" s="1">
        <f>PERCENTILE(N18:N83,0.75)</f>
        <v>18.8143925</v>
      </c>
    </row>
    <row r="11" spans="1:14" ht="12.75">
      <c r="A11" s="13" t="s">
        <v>19</v>
      </c>
      <c r="B11" s="1">
        <f>PERCENTILE(B18:B83,0.9)</f>
        <v>1.448179</v>
      </c>
      <c r="C11" s="1">
        <f aca="true" t="shared" si="7" ref="C11:M11">PERCENTILE(C18:C83,0.9)</f>
        <v>2.7719709999999997</v>
      </c>
      <c r="D11" s="1">
        <f t="shared" si="7"/>
        <v>4.9657405</v>
      </c>
      <c r="E11" s="1">
        <f t="shared" si="7"/>
        <v>5.944545</v>
      </c>
      <c r="F11" s="1">
        <f t="shared" si="7"/>
        <v>5.0106494999999995</v>
      </c>
      <c r="G11" s="1">
        <f t="shared" si="7"/>
        <v>5.663208</v>
      </c>
      <c r="H11" s="1">
        <f t="shared" si="7"/>
        <v>3.7601069999999996</v>
      </c>
      <c r="I11" s="1">
        <f t="shared" si="7"/>
        <v>4.420692</v>
      </c>
      <c r="J11" s="1">
        <f t="shared" si="7"/>
        <v>1.8274005</v>
      </c>
      <c r="K11" s="1">
        <f t="shared" si="7"/>
        <v>0.42622150000000003</v>
      </c>
      <c r="L11" s="1">
        <f t="shared" si="7"/>
        <v>0.184617</v>
      </c>
      <c r="M11" s="1">
        <f t="shared" si="7"/>
        <v>0.268206</v>
      </c>
      <c r="N11" s="1">
        <f>PERCENTILE(N18:N83,0.9)</f>
        <v>25.765666500000002</v>
      </c>
    </row>
    <row r="12" spans="1:14" ht="12.75">
      <c r="A12" s="13" t="s">
        <v>23</v>
      </c>
      <c r="B12" s="1">
        <f>STDEV(B18:B83)</f>
        <v>1.0010598435309714</v>
      </c>
      <c r="C12" s="1">
        <f aca="true" t="shared" si="8" ref="C12:M12">STDEV(C18:C83)</f>
        <v>1.487061624631935</v>
      </c>
      <c r="D12" s="1">
        <f t="shared" si="8"/>
        <v>2.4348755372323234</v>
      </c>
      <c r="E12" s="1">
        <f t="shared" si="8"/>
        <v>2.434523503386757</v>
      </c>
      <c r="F12" s="1">
        <f t="shared" si="8"/>
        <v>2.361234327791613</v>
      </c>
      <c r="G12" s="1">
        <f t="shared" si="8"/>
        <v>2.5438853197720213</v>
      </c>
      <c r="H12" s="1">
        <f t="shared" si="8"/>
        <v>1.9689359126891013</v>
      </c>
      <c r="I12" s="1">
        <f t="shared" si="8"/>
        <v>1.8383626629977359</v>
      </c>
      <c r="J12" s="1">
        <f t="shared" si="8"/>
        <v>1.1668909092154391</v>
      </c>
      <c r="K12" s="1">
        <f t="shared" si="8"/>
        <v>0.23177392220320958</v>
      </c>
      <c r="L12" s="1">
        <f t="shared" si="8"/>
        <v>0.22044366800026846</v>
      </c>
      <c r="M12" s="1">
        <f t="shared" si="8"/>
        <v>0.22639109317156111</v>
      </c>
      <c r="N12" s="1">
        <f>STDEV(N18:N83)</f>
        <v>9.543207611751875</v>
      </c>
    </row>
    <row r="13" spans="1:14" ht="12.75">
      <c r="A13" s="13" t="s">
        <v>125</v>
      </c>
      <c r="B13" s="1">
        <f aca="true" t="shared" si="9" ref="B13:L13">ROUND(B12/B6,2)</f>
        <v>1.92</v>
      </c>
      <c r="C13" s="1">
        <f t="shared" si="9"/>
        <v>1.5</v>
      </c>
      <c r="D13" s="1">
        <f t="shared" si="9"/>
        <v>1.34</v>
      </c>
      <c r="E13" s="1">
        <f t="shared" si="9"/>
        <v>1.21</v>
      </c>
      <c r="F13" s="1">
        <f t="shared" si="9"/>
        <v>1.18</v>
      </c>
      <c r="G13" s="1">
        <f t="shared" si="9"/>
        <v>1.14</v>
      </c>
      <c r="H13" s="1">
        <f t="shared" si="9"/>
        <v>1.04</v>
      </c>
      <c r="I13" s="1">
        <f t="shared" si="9"/>
        <v>1.03</v>
      </c>
      <c r="J13" s="1">
        <f t="shared" si="9"/>
        <v>1.41</v>
      </c>
      <c r="K13" s="1">
        <f t="shared" si="9"/>
        <v>1.14</v>
      </c>
      <c r="L13" s="1">
        <f t="shared" si="9"/>
        <v>1.56</v>
      </c>
      <c r="M13" s="1">
        <f>ROUND(M12/M6,2)</f>
        <v>1.44</v>
      </c>
      <c r="N13" s="1">
        <f>ROUND(N12/N6,2)</f>
        <v>0.65</v>
      </c>
    </row>
    <row r="14" spans="1:14" ht="12.75">
      <c r="A14" s="13" t="s">
        <v>124</v>
      </c>
      <c r="B14" s="53">
        <f aca="true" t="shared" si="10" ref="B14:N14">66*P84/(65*64*B12^3)</f>
        <v>4.408412607755694</v>
      </c>
      <c r="C14" s="53">
        <f t="shared" si="10"/>
        <v>2.4821994749592275</v>
      </c>
      <c r="D14" s="53">
        <f t="shared" si="10"/>
        <v>2.3941656724848506</v>
      </c>
      <c r="E14" s="53">
        <f t="shared" si="10"/>
        <v>1.5516227853581248</v>
      </c>
      <c r="F14" s="53">
        <f t="shared" si="10"/>
        <v>2.2446649696375713</v>
      </c>
      <c r="G14" s="53">
        <f t="shared" si="10"/>
        <v>1.6300211366231059</v>
      </c>
      <c r="H14" s="53">
        <f t="shared" si="10"/>
        <v>3.4490276904448516</v>
      </c>
      <c r="I14" s="53">
        <f t="shared" si="10"/>
        <v>1.8477772948302709</v>
      </c>
      <c r="J14" s="53">
        <f t="shared" si="10"/>
        <v>3.446249630198856</v>
      </c>
      <c r="K14" s="53">
        <f t="shared" si="10"/>
        <v>3.378830642691552</v>
      </c>
      <c r="L14" s="53">
        <f t="shared" si="10"/>
        <v>5.2097220068270085</v>
      </c>
      <c r="M14" s="53">
        <f t="shared" si="10"/>
        <v>4.80061539177738</v>
      </c>
      <c r="N14" s="53">
        <f t="shared" si="10"/>
        <v>1.1497036209171614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0.10555715151322659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1.21744</v>
      </c>
      <c r="C18" s="1">
        <f>'DATOS MENSUALES'!F7</f>
        <v>1.298061</v>
      </c>
      <c r="D18" s="1">
        <f>'DATOS MENSUALES'!F8</f>
        <v>0.687897</v>
      </c>
      <c r="E18" s="1">
        <f>'DATOS MENSUALES'!F9</f>
        <v>2.219178</v>
      </c>
      <c r="F18" s="1">
        <f>'DATOS MENSUALES'!F10</f>
        <v>5.393325</v>
      </c>
      <c r="G18" s="1">
        <f>'DATOS MENSUALES'!F11</f>
        <v>4.082688</v>
      </c>
      <c r="H18" s="1">
        <f>'DATOS MENSUALES'!F12</f>
        <v>3.700544</v>
      </c>
      <c r="I18" s="1">
        <f>'DATOS MENSUALES'!F13</f>
        <v>8.162784</v>
      </c>
      <c r="J18" s="1">
        <f>'DATOS MENSUALES'!F14</f>
        <v>3.351244</v>
      </c>
      <c r="K18" s="1">
        <f>'DATOS MENSUALES'!F15</f>
        <v>0.756816</v>
      </c>
      <c r="L18" s="1">
        <f>'DATOS MENSUALES'!F16</f>
        <v>0.160545</v>
      </c>
      <c r="M18" s="1">
        <f>'DATOS MENSUALES'!F17</f>
        <v>0.134784</v>
      </c>
      <c r="N18" s="1">
        <f>SUM(B18:M18)</f>
        <v>31.165306000000005</v>
      </c>
      <c r="O18" s="1"/>
      <c r="P18" s="60">
        <f>(B18-B$6)^3</f>
        <v>0.33916514157205696</v>
      </c>
      <c r="Q18" s="60">
        <f>(C18-C$6)^3</f>
        <v>0.029607669103258665</v>
      </c>
      <c r="R18" s="60">
        <f aca="true" t="shared" si="11" ref="R18:AB18">(D18-D$6)^3</f>
        <v>-1.4309508257397061</v>
      </c>
      <c r="S18" s="60">
        <f t="shared" si="11"/>
        <v>0.008882956786773148</v>
      </c>
      <c r="T18" s="60">
        <f t="shared" si="11"/>
        <v>38.95766372526085</v>
      </c>
      <c r="U18" s="60">
        <f t="shared" si="11"/>
        <v>6.361208998855196</v>
      </c>
      <c r="V18" s="60">
        <f t="shared" si="11"/>
        <v>5.8999239560103565</v>
      </c>
      <c r="W18" s="60">
        <f t="shared" si="11"/>
        <v>259.2419052784</v>
      </c>
      <c r="X18" s="60">
        <f t="shared" si="11"/>
        <v>16.0844733993355</v>
      </c>
      <c r="Y18" s="60">
        <f t="shared" si="11"/>
        <v>0.1688867486750263</v>
      </c>
      <c r="Z18" s="60">
        <f t="shared" si="11"/>
        <v>7.303847724334353E-06</v>
      </c>
      <c r="AA18" s="60">
        <f t="shared" si="11"/>
        <v>-1.1399693883002075E-05</v>
      </c>
      <c r="AB18" s="60">
        <f t="shared" si="11"/>
        <v>4563.565902900205</v>
      </c>
    </row>
    <row r="19" spans="1:28" ht="12.75">
      <c r="A19" s="12" t="s">
        <v>27</v>
      </c>
      <c r="B19" s="1">
        <f>'DATOS MENSUALES'!F18</f>
        <v>0.08508</v>
      </c>
      <c r="C19" s="1">
        <f>'DATOS MENSUALES'!F19</f>
        <v>1.265096</v>
      </c>
      <c r="D19" s="1">
        <f>'DATOS MENSUALES'!F20</f>
        <v>0.300283</v>
      </c>
      <c r="E19" s="1">
        <f>'DATOS MENSUALES'!F21</f>
        <v>1.347543</v>
      </c>
      <c r="F19" s="1">
        <f>'DATOS MENSUALES'!F22</f>
        <v>0.289009</v>
      </c>
      <c r="G19" s="1">
        <f>'DATOS MENSUALES'!F23</f>
        <v>1.126242</v>
      </c>
      <c r="H19" s="1">
        <f>'DATOS MENSUALES'!F24</f>
        <v>3.154668</v>
      </c>
      <c r="I19" s="1">
        <f>'DATOS MENSUALES'!F25</f>
        <v>1.075664</v>
      </c>
      <c r="J19" s="1">
        <f>'DATOS MENSUALES'!F26</f>
        <v>1.021568</v>
      </c>
      <c r="K19" s="1">
        <f>'DATOS MENSUALES'!F27</f>
        <v>0.211554</v>
      </c>
      <c r="L19" s="1">
        <f>'DATOS MENSUALES'!F28</f>
        <v>0.18936</v>
      </c>
      <c r="M19" s="1">
        <f>'DATOS MENSUALES'!F29</f>
        <v>0.142164</v>
      </c>
      <c r="N19" s="1">
        <f aca="true" t="shared" si="12" ref="N19:N82">SUM(B19:M19)</f>
        <v>10.208231</v>
      </c>
      <c r="O19" s="10"/>
      <c r="P19" s="60">
        <f aca="true" t="shared" si="13" ref="P19:P82">(B19-B$6)^3</f>
        <v>-0.08230068779129981</v>
      </c>
      <c r="Q19" s="60">
        <f aca="true" t="shared" si="14" ref="Q19:Q82">(C19-C$6)^3</f>
        <v>0.021115612750050392</v>
      </c>
      <c r="R19" s="60">
        <f aca="true" t="shared" si="15" ref="R19:R82">(D19-D$6)^3</f>
        <v>-3.4737334686000425</v>
      </c>
      <c r="S19" s="60">
        <f aca="true" t="shared" si="16" ref="S19:S82">(E19-E$6)^3</f>
        <v>-0.29345951918902063</v>
      </c>
      <c r="T19" s="60">
        <f aca="true" t="shared" si="17" ref="T19:T82">(F19-F$6)^3</f>
        <v>-5.038309890739895</v>
      </c>
      <c r="U19" s="60">
        <f aca="true" t="shared" si="18" ref="U19:U82">(G19-G$6)^3</f>
        <v>-1.3439981036472393</v>
      </c>
      <c r="V19" s="60">
        <f aca="true" t="shared" si="19" ref="V19:V82">(H19-H$6)^3</f>
        <v>2.0055485952036327</v>
      </c>
      <c r="W19" s="60">
        <f aca="true" t="shared" si="20" ref="W19:W82">(I19-I$6)^3</f>
        <v>-0.3591600977927647</v>
      </c>
      <c r="X19" s="60">
        <f aca="true" t="shared" si="21" ref="X19:X82">(J19-J$6)^3</f>
        <v>0.007368531263841081</v>
      </c>
      <c r="Y19" s="60">
        <f aca="true" t="shared" si="22" ref="Y19:Y82">(K19-K$6)^3</f>
        <v>4.205187854348096E-07</v>
      </c>
      <c r="Z19" s="60">
        <f aca="true" t="shared" si="23" ref="Z19:Z82">(L19-L$6)^3</f>
        <v>0.00011209996315496163</v>
      </c>
      <c r="AA19" s="60">
        <f aca="true" t="shared" si="24" ref="AA19:AA82">(M19-M$6)^3</f>
        <v>-3.460745620792595E-06</v>
      </c>
      <c r="AB19" s="60">
        <f aca="true" t="shared" si="25" ref="AB19:AB82">(N19-N$6)^3</f>
        <v>-83.4571717424898</v>
      </c>
    </row>
    <row r="20" spans="1:28" ht="12.75">
      <c r="A20" s="12" t="s">
        <v>28</v>
      </c>
      <c r="B20" s="1">
        <f>'DATOS MENSUALES'!F30</f>
        <v>0.280504</v>
      </c>
      <c r="C20" s="1">
        <f>'DATOS MENSUALES'!F31</f>
        <v>0.144477</v>
      </c>
      <c r="D20" s="1">
        <f>'DATOS MENSUALES'!F32</f>
        <v>1.013712</v>
      </c>
      <c r="E20" s="1">
        <f>'DATOS MENSUALES'!F33</f>
        <v>2.366712</v>
      </c>
      <c r="F20" s="1">
        <f>'DATOS MENSUALES'!F34</f>
        <v>0.601653</v>
      </c>
      <c r="G20" s="1">
        <f>'DATOS MENSUALES'!F35</f>
        <v>0.33507</v>
      </c>
      <c r="H20" s="1">
        <f>'DATOS MENSUALES'!F36</f>
        <v>1.003119</v>
      </c>
      <c r="I20" s="1">
        <f>'DATOS MENSUALES'!F37</f>
        <v>0.255852</v>
      </c>
      <c r="J20" s="1">
        <f>'DATOS MENSUALES'!F38</f>
        <v>0.080058</v>
      </c>
      <c r="K20" s="1">
        <f>'DATOS MENSUALES'!F39</f>
        <v>0.082456</v>
      </c>
      <c r="L20" s="1">
        <f>'DATOS MENSUALES'!F40</f>
        <v>0.11012</v>
      </c>
      <c r="M20" s="1">
        <f>'DATOS MENSUALES'!F41</f>
        <v>0.20604</v>
      </c>
      <c r="N20" s="1">
        <f t="shared" si="12"/>
        <v>6.479773</v>
      </c>
      <c r="O20" s="10"/>
      <c r="P20" s="60">
        <f t="shared" si="13"/>
        <v>-0.013747165627103845</v>
      </c>
      <c r="Q20" s="60">
        <f t="shared" si="14"/>
        <v>-0.6016844399864725</v>
      </c>
      <c r="R20" s="60">
        <f t="shared" si="15"/>
        <v>-0.5140336976431007</v>
      </c>
      <c r="S20" s="60">
        <f t="shared" si="16"/>
        <v>0.04460167687732201</v>
      </c>
      <c r="T20" s="60">
        <f t="shared" si="17"/>
        <v>-2.753938037195669</v>
      </c>
      <c r="U20" s="60">
        <f t="shared" si="18"/>
        <v>-6.802204161751189</v>
      </c>
      <c r="V20" s="60">
        <f t="shared" si="19"/>
        <v>-0.7060719258455683</v>
      </c>
      <c r="W20" s="60">
        <f t="shared" si="20"/>
        <v>-3.5860523226381806</v>
      </c>
      <c r="X20" s="60">
        <f t="shared" si="21"/>
        <v>-0.4166939717055677</v>
      </c>
      <c r="Y20" s="60">
        <f t="shared" si="22"/>
        <v>-0.001798313883761845</v>
      </c>
      <c r="Z20" s="60">
        <f t="shared" si="23"/>
        <v>-2.9856833252318737E-05</v>
      </c>
      <c r="AA20" s="60">
        <f t="shared" si="24"/>
        <v>0.00011585763792627041</v>
      </c>
      <c r="AB20" s="60">
        <f t="shared" si="25"/>
        <v>-531.1503172108218</v>
      </c>
    </row>
    <row r="21" spans="1:28" ht="12.75">
      <c r="A21" s="12" t="s">
        <v>29</v>
      </c>
      <c r="B21" s="1">
        <f>'DATOS MENSUALES'!F42</f>
        <v>0.29223</v>
      </c>
      <c r="C21" s="1">
        <f>'DATOS MENSUALES'!F43</f>
        <v>0.28968</v>
      </c>
      <c r="D21" s="1">
        <f>'DATOS MENSUALES'!F44</f>
        <v>0.938402</v>
      </c>
      <c r="E21" s="1">
        <f>'DATOS MENSUALES'!F45</f>
        <v>0.259215</v>
      </c>
      <c r="F21" s="1">
        <f>'DATOS MENSUALES'!F46</f>
        <v>0.24702</v>
      </c>
      <c r="G21" s="1">
        <f>'DATOS MENSUALES'!F47</f>
        <v>0.751086</v>
      </c>
      <c r="H21" s="1">
        <f>'DATOS MENSUALES'!F48</f>
        <v>1.10113</v>
      </c>
      <c r="I21" s="1">
        <f>'DATOS MENSUALES'!F49</f>
        <v>0.660042</v>
      </c>
      <c r="J21" s="1">
        <f>'DATOS MENSUALES'!F50</f>
        <v>0.243281</v>
      </c>
      <c r="K21" s="1">
        <f>'DATOS MENSUALES'!F51</f>
        <v>0.102256</v>
      </c>
      <c r="L21" s="1">
        <f>'DATOS MENSUALES'!F52</f>
        <v>0.120726</v>
      </c>
      <c r="M21" s="1">
        <f>'DATOS MENSUALES'!F53</f>
        <v>0.211168</v>
      </c>
      <c r="N21" s="1">
        <f t="shared" si="12"/>
        <v>5.216235999999999</v>
      </c>
      <c r="O21" s="10"/>
      <c r="P21" s="60">
        <f t="shared" si="13"/>
        <v>-0.011825631063646827</v>
      </c>
      <c r="Q21" s="60">
        <f t="shared" si="14"/>
        <v>-0.34155879507745085</v>
      </c>
      <c r="R21" s="60">
        <f t="shared" si="15"/>
        <v>-0.6730684961277186</v>
      </c>
      <c r="S21" s="60">
        <f t="shared" si="16"/>
        <v>-5.385696590512601</v>
      </c>
      <c r="T21" s="60">
        <f t="shared" si="17"/>
        <v>-5.417660185504957</v>
      </c>
      <c r="U21" s="60">
        <f t="shared" si="18"/>
        <v>-3.233421929624086</v>
      </c>
      <c r="V21" s="60">
        <f t="shared" si="19"/>
        <v>-0.49764582763319365</v>
      </c>
      <c r="W21" s="60">
        <f t="shared" si="20"/>
        <v>-1.4293292727601141</v>
      </c>
      <c r="X21" s="60">
        <f t="shared" si="21"/>
        <v>-0.1988638870177664</v>
      </c>
      <c r="Y21" s="60">
        <f t="shared" si="22"/>
        <v>-0.001055165794650923</v>
      </c>
      <c r="Z21" s="60">
        <f t="shared" si="23"/>
        <v>-8.510678478889267E-06</v>
      </c>
      <c r="AA21" s="60">
        <f t="shared" si="24"/>
        <v>0.00015639941728674405</v>
      </c>
      <c r="AB21" s="60">
        <f t="shared" si="25"/>
        <v>-820.5673785929846</v>
      </c>
    </row>
    <row r="22" spans="1:28" ht="12.75">
      <c r="A22" s="12" t="s">
        <v>30</v>
      </c>
      <c r="B22" s="1">
        <f>'DATOS MENSUALES'!F54</f>
        <v>0.233226</v>
      </c>
      <c r="C22" s="1">
        <f>'DATOS MENSUALES'!F55</f>
        <v>0.502054</v>
      </c>
      <c r="D22" s="1">
        <f>'DATOS MENSUALES'!F56</f>
        <v>1.077829</v>
      </c>
      <c r="E22" s="1">
        <f>'DATOS MENSUALES'!F57</f>
        <v>0.158688</v>
      </c>
      <c r="F22" s="1">
        <f>'DATOS MENSUALES'!F58</f>
        <v>1.00657</v>
      </c>
      <c r="G22" s="1">
        <f>'DATOS MENSUALES'!F59</f>
        <v>0.977872</v>
      </c>
      <c r="H22" s="1">
        <f>'DATOS MENSUALES'!F60</f>
        <v>0.41373</v>
      </c>
      <c r="I22" s="1">
        <f>'DATOS MENSUALES'!F61</f>
        <v>0.27975</v>
      </c>
      <c r="J22" s="1">
        <f>'DATOS MENSUALES'!F62</f>
        <v>0.14133</v>
      </c>
      <c r="K22" s="1">
        <f>'DATOS MENSUALES'!F63</f>
        <v>0.091443</v>
      </c>
      <c r="L22" s="1">
        <f>'DATOS MENSUALES'!F64</f>
        <v>0.149004</v>
      </c>
      <c r="M22" s="1">
        <f>'DATOS MENSUALES'!F65</f>
        <v>0.064676</v>
      </c>
      <c r="N22" s="1">
        <f t="shared" si="12"/>
        <v>5.096171999999999</v>
      </c>
      <c r="O22" s="10"/>
      <c r="P22" s="60">
        <f t="shared" si="13"/>
        <v>-0.023598544208585624</v>
      </c>
      <c r="Q22" s="60">
        <f t="shared" si="14"/>
        <v>-0.11524834232939632</v>
      </c>
      <c r="R22" s="60">
        <f t="shared" si="15"/>
        <v>-0.4002191235567921</v>
      </c>
      <c r="S22" s="60">
        <f t="shared" si="16"/>
        <v>-6.366467384024901</v>
      </c>
      <c r="T22" s="60">
        <f t="shared" si="17"/>
        <v>-0.9903445617863753</v>
      </c>
      <c r="U22" s="60">
        <f t="shared" si="18"/>
        <v>-1.9622288811763309</v>
      </c>
      <c r="V22" s="60">
        <f t="shared" si="19"/>
        <v>-3.240825432733821</v>
      </c>
      <c r="W22" s="60">
        <f t="shared" si="20"/>
        <v>-3.420692919590257</v>
      </c>
      <c r="X22" s="60">
        <f t="shared" si="21"/>
        <v>-0.3223280801548917</v>
      </c>
      <c r="Y22" s="60">
        <f t="shared" si="22"/>
        <v>-0.0014283529167786952</v>
      </c>
      <c r="Z22" s="60">
        <f t="shared" si="23"/>
        <v>4.858067256993374E-07</v>
      </c>
      <c r="AA22" s="60">
        <f t="shared" si="24"/>
        <v>-0.0007943821906124369</v>
      </c>
      <c r="AB22" s="60">
        <f t="shared" si="25"/>
        <v>-852.5441499808229</v>
      </c>
    </row>
    <row r="23" spans="1:28" ht="12.75">
      <c r="A23" s="12" t="s">
        <v>32</v>
      </c>
      <c r="B23" s="11">
        <f>'DATOS MENSUALES'!F66</f>
        <v>0.097359</v>
      </c>
      <c r="C23" s="1">
        <f>'DATOS MENSUALES'!F67</f>
        <v>0.341145</v>
      </c>
      <c r="D23" s="1">
        <f>'DATOS MENSUALES'!F68</f>
        <v>2.430528</v>
      </c>
      <c r="E23" s="1">
        <f>'DATOS MENSUALES'!F69</f>
        <v>0.509535</v>
      </c>
      <c r="F23" s="1">
        <f>'DATOS MENSUALES'!F70</f>
        <v>0.225792</v>
      </c>
      <c r="G23" s="1">
        <f>'DATOS MENSUALES'!F71</f>
        <v>1.13418</v>
      </c>
      <c r="H23" s="1">
        <f>'DATOS MENSUALES'!F72</f>
        <v>4.203496</v>
      </c>
      <c r="I23" s="1">
        <f>'DATOS MENSUALES'!F73</f>
        <v>4.97928</v>
      </c>
      <c r="J23" s="1">
        <f>'DATOS MENSUALES'!F74</f>
        <v>0.712848</v>
      </c>
      <c r="K23" s="1">
        <f>'DATOS MENSUALES'!F75</f>
        <v>0.11914</v>
      </c>
      <c r="L23" s="1">
        <f>'DATOS MENSUALES'!F76</f>
        <v>0.106947</v>
      </c>
      <c r="M23" s="1">
        <f>'DATOS MENSUALES'!F77</f>
        <v>0.069234</v>
      </c>
      <c r="N23" s="1">
        <f t="shared" si="12"/>
        <v>14.929483999999999</v>
      </c>
      <c r="O23" s="10"/>
      <c r="P23" s="60">
        <f t="shared" si="13"/>
        <v>-0.07552579331355294</v>
      </c>
      <c r="Q23" s="60">
        <f t="shared" si="14"/>
        <v>-0.2715353559185793</v>
      </c>
      <c r="R23" s="60">
        <f t="shared" si="15"/>
        <v>0.23346972596956886</v>
      </c>
      <c r="S23" s="60">
        <f t="shared" si="16"/>
        <v>-3.392175793116895</v>
      </c>
      <c r="T23" s="60">
        <f t="shared" si="17"/>
        <v>-5.616487824950136</v>
      </c>
      <c r="U23" s="60">
        <f t="shared" si="18"/>
        <v>-1.3152039831748807</v>
      </c>
      <c r="V23" s="60">
        <f t="shared" si="19"/>
        <v>12.325000028074708</v>
      </c>
      <c r="W23" s="60">
        <f t="shared" si="20"/>
        <v>32.54703805428819</v>
      </c>
      <c r="X23" s="60">
        <f t="shared" si="21"/>
        <v>-0.001486505138479548</v>
      </c>
      <c r="Y23" s="60">
        <f t="shared" si="22"/>
        <v>-0.0006124368843658938</v>
      </c>
      <c r="Z23" s="60">
        <f t="shared" si="23"/>
        <v>-3.99870161287004E-05</v>
      </c>
      <c r="AA23" s="60">
        <f t="shared" si="24"/>
        <v>-0.0006827731151835743</v>
      </c>
      <c r="AB23" s="60">
        <f t="shared" si="25"/>
        <v>0.0433131072241604</v>
      </c>
    </row>
    <row r="24" spans="1:28" ht="12.75">
      <c r="A24" s="12" t="s">
        <v>31</v>
      </c>
      <c r="B24" s="1">
        <f>'DATOS MENSUALES'!F78</f>
        <v>0.065803</v>
      </c>
      <c r="C24" s="1">
        <f>'DATOS MENSUALES'!F79</f>
        <v>0.0901</v>
      </c>
      <c r="D24" s="1">
        <f>'DATOS MENSUALES'!F80</f>
        <v>0.287</v>
      </c>
      <c r="E24" s="1">
        <f>'DATOS MENSUALES'!F81</f>
        <v>0.372438</v>
      </c>
      <c r="F24" s="1">
        <f>'DATOS MENSUALES'!F82</f>
        <v>4.86719</v>
      </c>
      <c r="G24" s="1">
        <f>'DATOS MENSUALES'!F83</f>
        <v>9.116925</v>
      </c>
      <c r="H24" s="1">
        <f>'DATOS MENSUALES'!F84</f>
        <v>1.458828</v>
      </c>
      <c r="I24" s="1">
        <f>'DATOS MENSUALES'!F85</f>
        <v>1.517562</v>
      </c>
      <c r="J24" s="1">
        <f>'DATOS MENSUALES'!F86</f>
        <v>0.59236</v>
      </c>
      <c r="K24" s="1">
        <f>'DATOS MENSUALES'!F87</f>
        <v>0.134472</v>
      </c>
      <c r="L24" s="1">
        <f>'DATOS MENSUALES'!F88</f>
        <v>0.119719</v>
      </c>
      <c r="M24" s="1">
        <f>'DATOS MENSUALES'!F89</f>
        <v>0.16737</v>
      </c>
      <c r="N24" s="1">
        <f t="shared" si="12"/>
        <v>18.789766999999998</v>
      </c>
      <c r="O24" s="10"/>
      <c r="P24" s="60">
        <f t="shared" si="13"/>
        <v>-0.09373475960129532</v>
      </c>
      <c r="Q24" s="60">
        <f t="shared" si="14"/>
        <v>-0.7255989582250136</v>
      </c>
      <c r="R24" s="60">
        <f t="shared" si="15"/>
        <v>-3.5659379203863963</v>
      </c>
      <c r="S24" s="60">
        <f t="shared" si="16"/>
        <v>-4.408017751263311</v>
      </c>
      <c r="T24" s="60">
        <f t="shared" si="17"/>
        <v>23.48823039960493</v>
      </c>
      <c r="U24" s="60">
        <f t="shared" si="18"/>
        <v>326.67190613435605</v>
      </c>
      <c r="V24" s="60">
        <f t="shared" si="19"/>
        <v>-0.08217381280278048</v>
      </c>
      <c r="W24" s="60">
        <f t="shared" si="20"/>
        <v>-0.01944926624111382</v>
      </c>
      <c r="X24" s="60">
        <f t="shared" si="21"/>
        <v>-0.01291421208062937</v>
      </c>
      <c r="Y24" s="60">
        <f t="shared" si="22"/>
        <v>-0.0003370088924568986</v>
      </c>
      <c r="Z24" s="60">
        <f t="shared" si="23"/>
        <v>-9.833103758179942E-06</v>
      </c>
      <c r="AA24" s="60">
        <f t="shared" si="24"/>
        <v>1.0242017489732094E-06</v>
      </c>
      <c r="AB24" s="60">
        <f t="shared" si="25"/>
        <v>74.69670962301876</v>
      </c>
    </row>
    <row r="25" spans="1:28" ht="12.75">
      <c r="A25" s="12" t="s">
        <v>33</v>
      </c>
      <c r="B25" s="1">
        <f>'DATOS MENSUALES'!F90</f>
        <v>0.173654</v>
      </c>
      <c r="C25" s="1">
        <f>'DATOS MENSUALES'!F91</f>
        <v>0.27846</v>
      </c>
      <c r="D25" s="1">
        <f>'DATOS MENSUALES'!F92</f>
        <v>1.884876</v>
      </c>
      <c r="E25" s="1">
        <f>'DATOS MENSUALES'!F93</f>
        <v>7.978125</v>
      </c>
      <c r="F25" s="1">
        <f>'DATOS MENSUALES'!F94</f>
        <v>1.117143</v>
      </c>
      <c r="G25" s="1">
        <f>'DATOS MENSUALES'!F95</f>
        <v>0.635222</v>
      </c>
      <c r="H25" s="1">
        <f>'DATOS MENSUALES'!F96</f>
        <v>1.64136</v>
      </c>
      <c r="I25" s="1">
        <f>'DATOS MENSUALES'!F97</f>
        <v>2.029409</v>
      </c>
      <c r="J25" s="1">
        <f>'DATOS MENSUALES'!F98</f>
        <v>0.342151</v>
      </c>
      <c r="K25" s="1">
        <f>'DATOS MENSUALES'!F99</f>
        <v>0.0729</v>
      </c>
      <c r="L25" s="1">
        <f>'DATOS MENSUALES'!F100</f>
        <v>0.09222</v>
      </c>
      <c r="M25" s="1">
        <f>'DATOS MENSUALES'!F101</f>
        <v>0.061022</v>
      </c>
      <c r="N25" s="1">
        <f t="shared" si="12"/>
        <v>16.306542000000004</v>
      </c>
      <c r="O25" s="10"/>
      <c r="P25" s="60">
        <f t="shared" si="13"/>
        <v>-0.04156719217873918</v>
      </c>
      <c r="Q25" s="60">
        <f t="shared" si="14"/>
        <v>-0.3582713690713077</v>
      </c>
      <c r="R25" s="60">
        <f t="shared" si="15"/>
        <v>0.00034456324158592253</v>
      </c>
      <c r="S25" s="60">
        <f t="shared" si="16"/>
        <v>212.354080209883</v>
      </c>
      <c r="T25" s="60">
        <f t="shared" si="17"/>
        <v>-0.6959730977191291</v>
      </c>
      <c r="U25" s="60">
        <f t="shared" si="18"/>
        <v>-4.0545850561718035</v>
      </c>
      <c r="V25" s="60">
        <f t="shared" si="19"/>
        <v>-0.01604550954062704</v>
      </c>
      <c r="W25" s="60">
        <f t="shared" si="20"/>
        <v>0.014334739905088083</v>
      </c>
      <c r="X25" s="60">
        <f t="shared" si="21"/>
        <v>-0.11396004605465265</v>
      </c>
      <c r="Y25" s="60">
        <f t="shared" si="22"/>
        <v>-0.002256443910072099</v>
      </c>
      <c r="Z25" s="60">
        <f t="shared" si="23"/>
        <v>-0.0001170939345877212</v>
      </c>
      <c r="AA25" s="60">
        <f t="shared" si="24"/>
        <v>-0.0008921655260585689</v>
      </c>
      <c r="AB25" s="60">
        <f t="shared" si="25"/>
        <v>5.1619851365130565</v>
      </c>
    </row>
    <row r="26" spans="1:28" ht="12.75">
      <c r="A26" s="12" t="s">
        <v>34</v>
      </c>
      <c r="B26" s="1">
        <f>'DATOS MENSUALES'!F102</f>
        <v>0.105315</v>
      </c>
      <c r="C26" s="1">
        <f>'DATOS MENSUALES'!F103</f>
        <v>0.081396</v>
      </c>
      <c r="D26" s="1">
        <f>'DATOS MENSUALES'!F104</f>
        <v>0.356224</v>
      </c>
      <c r="E26" s="1">
        <f>'DATOS MENSUALES'!F105</f>
        <v>0.190557</v>
      </c>
      <c r="F26" s="1">
        <f>'DATOS MENSUALES'!F106</f>
        <v>0.131352</v>
      </c>
      <c r="G26" s="1">
        <f>'DATOS MENSUALES'!F107</f>
        <v>0.596</v>
      </c>
      <c r="H26" s="1">
        <f>'DATOS MENSUALES'!F108</f>
        <v>0.23922</v>
      </c>
      <c r="I26" s="1">
        <f>'DATOS MENSUALES'!F109</f>
        <v>0.215616</v>
      </c>
      <c r="J26" s="1">
        <f>'DATOS MENSUALES'!F110</f>
        <v>0.13314</v>
      </c>
      <c r="K26" s="1">
        <f>'DATOS MENSUALES'!F111</f>
        <v>0.09879</v>
      </c>
      <c r="L26" s="1">
        <f>'DATOS MENSUALES'!F112</f>
        <v>0.08796</v>
      </c>
      <c r="M26" s="1">
        <f>'DATOS MENSUALES'!F113</f>
        <v>0.885997</v>
      </c>
      <c r="N26" s="1">
        <f t="shared" si="12"/>
        <v>3.1215669999999998</v>
      </c>
      <c r="O26" s="10"/>
      <c r="P26" s="60">
        <f t="shared" si="13"/>
        <v>-0.07134094539444676</v>
      </c>
      <c r="Q26" s="60">
        <f t="shared" si="14"/>
        <v>-0.746888735040335</v>
      </c>
      <c r="R26" s="60">
        <f t="shared" si="15"/>
        <v>-3.1028460571780605</v>
      </c>
      <c r="S26" s="60">
        <f t="shared" si="16"/>
        <v>-6.043667818560687</v>
      </c>
      <c r="T26" s="60">
        <f t="shared" si="17"/>
        <v>-6.560092319025775</v>
      </c>
      <c r="U26" s="60">
        <f t="shared" si="18"/>
        <v>-4.36119562738134</v>
      </c>
      <c r="V26" s="60">
        <f t="shared" si="19"/>
        <v>-4.527853241772461</v>
      </c>
      <c r="W26" s="60">
        <f t="shared" si="20"/>
        <v>-3.876352163392923</v>
      </c>
      <c r="X26" s="60">
        <f t="shared" si="21"/>
        <v>-0.3340171840329381</v>
      </c>
      <c r="Y26" s="60">
        <f t="shared" si="22"/>
        <v>-0.001166646236292569</v>
      </c>
      <c r="Z26" s="60">
        <f t="shared" si="23"/>
        <v>-0.00015042292910394912</v>
      </c>
      <c r="AA26" s="60">
        <f t="shared" si="24"/>
        <v>0.38695358836160143</v>
      </c>
      <c r="AB26" s="60">
        <f t="shared" si="25"/>
        <v>-1503.7717110237186</v>
      </c>
    </row>
    <row r="27" spans="1:28" ht="12.75">
      <c r="A27" s="12" t="s">
        <v>35</v>
      </c>
      <c r="B27" s="1">
        <f>'DATOS MENSUALES'!F114</f>
        <v>0.289661</v>
      </c>
      <c r="C27" s="1">
        <f>'DATOS MENSUALES'!F115</f>
        <v>0.39765</v>
      </c>
      <c r="D27" s="1">
        <f>'DATOS MENSUALES'!F116</f>
        <v>0.455542</v>
      </c>
      <c r="E27" s="1">
        <f>'DATOS MENSUALES'!F117</f>
        <v>0.18375</v>
      </c>
      <c r="F27" s="1">
        <f>'DATOS MENSUALES'!F118</f>
        <v>0.910964</v>
      </c>
      <c r="G27" s="1">
        <f>'DATOS MENSUALES'!F119</f>
        <v>0.556292</v>
      </c>
      <c r="H27" s="1">
        <f>'DATOS MENSUALES'!F120</f>
        <v>0.390899</v>
      </c>
      <c r="I27" s="1">
        <f>'DATOS MENSUALES'!F121</f>
        <v>1.788633</v>
      </c>
      <c r="J27" s="1">
        <f>'DATOS MENSUALES'!F122</f>
        <v>1.195724</v>
      </c>
      <c r="K27" s="1">
        <f>'DATOS MENSUALES'!F123</f>
        <v>0.188944</v>
      </c>
      <c r="L27" s="1">
        <f>'DATOS MENSUALES'!F124</f>
        <v>0.074752</v>
      </c>
      <c r="M27" s="1">
        <f>'DATOS MENSUALES'!F125</f>
        <v>0.047898</v>
      </c>
      <c r="N27" s="1">
        <f t="shared" si="12"/>
        <v>6.480709000000001</v>
      </c>
      <c r="O27" s="10"/>
      <c r="P27" s="60">
        <f t="shared" si="13"/>
        <v>-0.012230197162848616</v>
      </c>
      <c r="Q27" s="60">
        <f t="shared" si="14"/>
        <v>-0.20647559385501588</v>
      </c>
      <c r="R27" s="60">
        <f t="shared" si="15"/>
        <v>-2.5111737498270665</v>
      </c>
      <c r="S27" s="60">
        <f t="shared" si="16"/>
        <v>-6.1116767587335215</v>
      </c>
      <c r="T27" s="60">
        <f t="shared" si="17"/>
        <v>-1.3035202101346162</v>
      </c>
      <c r="U27" s="60">
        <f t="shared" si="18"/>
        <v>-4.686968774545711</v>
      </c>
      <c r="V27" s="60">
        <f t="shared" si="19"/>
        <v>-3.393148718213819</v>
      </c>
      <c r="W27" s="60">
        <f t="shared" si="20"/>
        <v>9.855401984008136E-09</v>
      </c>
      <c r="X27" s="60">
        <f t="shared" si="21"/>
        <v>0.05014090622827096</v>
      </c>
      <c r="Y27" s="60">
        <f t="shared" si="22"/>
        <v>-3.4553093895698497E-06</v>
      </c>
      <c r="Z27" s="60">
        <f t="shared" si="23"/>
        <v>-0.00029263351398566554</v>
      </c>
      <c r="AA27" s="60">
        <f t="shared" si="24"/>
        <v>-0.001309050276490985</v>
      </c>
      <c r="AB27" s="60">
        <f t="shared" si="25"/>
        <v>-530.9661728014</v>
      </c>
    </row>
    <row r="28" spans="1:28" ht="12.75">
      <c r="A28" s="12" t="s">
        <v>36</v>
      </c>
      <c r="B28" s="1">
        <f>'DATOS MENSUALES'!F126</f>
        <v>0.119712</v>
      </c>
      <c r="C28" s="1">
        <f>'DATOS MENSUALES'!F127</f>
        <v>0.231624</v>
      </c>
      <c r="D28" s="1">
        <f>'DATOS MENSUALES'!F128</f>
        <v>0.685815</v>
      </c>
      <c r="E28" s="1">
        <f>'DATOS MENSUALES'!F129</f>
        <v>1.631825</v>
      </c>
      <c r="F28" s="1">
        <f>'DATOS MENSUALES'!F130</f>
        <v>3.193064</v>
      </c>
      <c r="G28" s="1">
        <f>'DATOS MENSUALES'!F131</f>
        <v>4.5957</v>
      </c>
      <c r="H28" s="1">
        <f>'DATOS MENSUALES'!F132</f>
        <v>1.641039</v>
      </c>
      <c r="I28" s="1">
        <f>'DATOS MENSUALES'!F133</f>
        <v>2.506528</v>
      </c>
      <c r="J28" s="1">
        <f>'DATOS MENSUALES'!F134</f>
        <v>1.563087</v>
      </c>
      <c r="K28" s="1">
        <f>'DATOS MENSUALES'!F135</f>
        <v>0.291564</v>
      </c>
      <c r="L28" s="1">
        <f>'DATOS MENSUALES'!F136</f>
        <v>0.082656</v>
      </c>
      <c r="M28" s="1">
        <f>'DATOS MENSUALES'!F137</f>
        <v>0.075785</v>
      </c>
      <c r="N28" s="1">
        <f t="shared" si="12"/>
        <v>16.618399</v>
      </c>
      <c r="O28" s="10"/>
      <c r="P28" s="60">
        <f t="shared" si="13"/>
        <v>-0.06416647868696813</v>
      </c>
      <c r="Q28" s="60">
        <f t="shared" si="14"/>
        <v>-0.43392568705334805</v>
      </c>
      <c r="R28" s="60">
        <f t="shared" si="15"/>
        <v>-1.438896924120389</v>
      </c>
      <c r="S28" s="60">
        <f t="shared" si="16"/>
        <v>-0.054980482994385446</v>
      </c>
      <c r="T28" s="60">
        <f t="shared" si="17"/>
        <v>1.6839820444337812</v>
      </c>
      <c r="U28" s="60">
        <f t="shared" si="18"/>
        <v>13.242897319818523</v>
      </c>
      <c r="V28" s="60">
        <f t="shared" si="19"/>
        <v>-0.016106850123463603</v>
      </c>
      <c r="W28" s="60">
        <f t="shared" si="20"/>
        <v>0.3733086560854202</v>
      </c>
      <c r="X28" s="60">
        <f t="shared" si="21"/>
        <v>0.39887012114430265</v>
      </c>
      <c r="Y28" s="60">
        <f t="shared" si="22"/>
        <v>0.0006699667694687327</v>
      </c>
      <c r="Z28" s="60">
        <f t="shared" si="23"/>
        <v>-0.00020006632106082936</v>
      </c>
      <c r="AA28" s="60">
        <f t="shared" si="24"/>
        <v>-0.000541442410947848</v>
      </c>
      <c r="AB28" s="60">
        <f t="shared" si="25"/>
        <v>8.490951134424646</v>
      </c>
    </row>
    <row r="29" spans="1:28" ht="12.75">
      <c r="A29" s="12" t="s">
        <v>37</v>
      </c>
      <c r="B29" s="1">
        <f>'DATOS MENSUALES'!F138</f>
        <v>0.13072</v>
      </c>
      <c r="C29" s="1">
        <f>'DATOS MENSUALES'!F139</f>
        <v>3.48752</v>
      </c>
      <c r="D29" s="1">
        <f>'DATOS MENSUALES'!F140</f>
        <v>1.232097</v>
      </c>
      <c r="E29" s="1">
        <f>'DATOS MENSUALES'!F141</f>
        <v>1.081356</v>
      </c>
      <c r="F29" s="1">
        <f>'DATOS MENSUALES'!F142</f>
        <v>0.764555</v>
      </c>
      <c r="G29" s="1">
        <f>'DATOS MENSUALES'!F143</f>
        <v>7.333725</v>
      </c>
      <c r="H29" s="1">
        <f>'DATOS MENSUALES'!F144</f>
        <v>2.30321</v>
      </c>
      <c r="I29" s="1">
        <f>'DATOS MENSUALES'!F145</f>
        <v>1.946208</v>
      </c>
      <c r="J29" s="1">
        <f>'DATOS MENSUALES'!F146</f>
        <v>0.6237</v>
      </c>
      <c r="K29" s="1">
        <f>'DATOS MENSUALES'!F147</f>
        <v>1.471755</v>
      </c>
      <c r="L29" s="1">
        <f>'DATOS MENSUALES'!F148</f>
        <v>0.294039</v>
      </c>
      <c r="M29" s="1">
        <f>'DATOS MENSUALES'!F149</f>
        <v>0.102833</v>
      </c>
      <c r="N29" s="1">
        <f t="shared" si="12"/>
        <v>20.771718</v>
      </c>
      <c r="O29" s="10"/>
      <c r="P29" s="60">
        <f t="shared" si="13"/>
        <v>-0.05901768301217905</v>
      </c>
      <c r="Q29" s="60">
        <f t="shared" si="14"/>
        <v>15.602918932470217</v>
      </c>
      <c r="R29" s="60">
        <f t="shared" si="15"/>
        <v>-0.19782185768882618</v>
      </c>
      <c r="S29" s="60">
        <f t="shared" si="16"/>
        <v>-0.8062247013586878</v>
      </c>
      <c r="T29" s="60">
        <f t="shared" si="17"/>
        <v>-1.9010300298108525</v>
      </c>
      <c r="U29" s="60">
        <f t="shared" si="18"/>
        <v>132.9566320258382</v>
      </c>
      <c r="V29" s="60">
        <f t="shared" si="19"/>
        <v>0.0687331205658774</v>
      </c>
      <c r="W29" s="60">
        <f t="shared" si="20"/>
        <v>0.004074457079092006</v>
      </c>
      <c r="X29" s="60">
        <f t="shared" si="21"/>
        <v>-0.008399483648932343</v>
      </c>
      <c r="Y29" s="60">
        <f t="shared" si="22"/>
        <v>2.0372401654476953</v>
      </c>
      <c r="Z29" s="60">
        <f t="shared" si="23"/>
        <v>0.003574291106627108</v>
      </c>
      <c r="AA29" s="60">
        <f t="shared" si="24"/>
        <v>-0.00016149549538533895</v>
      </c>
      <c r="AB29" s="60">
        <f t="shared" si="25"/>
        <v>237.57024004033443</v>
      </c>
    </row>
    <row r="30" spans="1:28" ht="12.75">
      <c r="A30" s="12" t="s">
        <v>38</v>
      </c>
      <c r="B30" s="1">
        <f>'DATOS MENSUALES'!F150</f>
        <v>0.401286</v>
      </c>
      <c r="C30" s="1">
        <f>'DATOS MENSUALES'!F151</f>
        <v>0.880572</v>
      </c>
      <c r="D30" s="1">
        <f>'DATOS MENSUALES'!F152</f>
        <v>2.19282</v>
      </c>
      <c r="E30" s="1">
        <f>'DATOS MENSUALES'!F153</f>
        <v>0.251781</v>
      </c>
      <c r="F30" s="1">
        <f>'DATOS MENSUALES'!F154</f>
        <v>1.06471</v>
      </c>
      <c r="G30" s="1">
        <f>'DATOS MENSUALES'!F155</f>
        <v>0.520431</v>
      </c>
      <c r="H30" s="1">
        <f>'DATOS MENSUALES'!F156</f>
        <v>1.214751</v>
      </c>
      <c r="I30" s="1">
        <f>'DATOS MENSUALES'!F157</f>
        <v>0.27272</v>
      </c>
      <c r="J30" s="1">
        <f>'DATOS MENSUALES'!F158</f>
        <v>1.227564</v>
      </c>
      <c r="K30" s="1">
        <f>'DATOS MENSUALES'!F159</f>
        <v>0.211728</v>
      </c>
      <c r="L30" s="1">
        <f>'DATOS MENSUALES'!F160</f>
        <v>0.093262</v>
      </c>
      <c r="M30" s="1">
        <f>'DATOS MENSUALES'!F161</f>
        <v>0.085608</v>
      </c>
      <c r="N30" s="1">
        <f t="shared" si="12"/>
        <v>8.417233</v>
      </c>
      <c r="O30" s="10"/>
      <c r="P30" s="60">
        <f t="shared" si="13"/>
        <v>-0.0016755138651530996</v>
      </c>
      <c r="Q30" s="60">
        <f t="shared" si="14"/>
        <v>-0.0012641335777138008</v>
      </c>
      <c r="R30" s="60">
        <f t="shared" si="15"/>
        <v>0.0540316653925096</v>
      </c>
      <c r="S30" s="60">
        <f t="shared" si="16"/>
        <v>-5.454510934007592</v>
      </c>
      <c r="T30" s="60">
        <f t="shared" si="17"/>
        <v>-0.826960617695467</v>
      </c>
      <c r="U30" s="60">
        <f t="shared" si="18"/>
        <v>-4.994775473906521</v>
      </c>
      <c r="V30" s="60">
        <f t="shared" si="19"/>
        <v>-0.31281438520128835</v>
      </c>
      <c r="W30" s="60">
        <f t="shared" si="20"/>
        <v>-3.4687964945253307</v>
      </c>
      <c r="X30" s="60">
        <f t="shared" si="21"/>
        <v>0.06428308545042145</v>
      </c>
      <c r="Y30" s="60">
        <f t="shared" si="22"/>
        <v>4.505040705858898E-07</v>
      </c>
      <c r="Z30" s="60">
        <f t="shared" si="23"/>
        <v>-0.00010977025899986531</v>
      </c>
      <c r="AA30" s="60">
        <f t="shared" si="24"/>
        <v>-0.0003683238075077547</v>
      </c>
      <c r="AB30" s="60">
        <f t="shared" si="25"/>
        <v>-233.86591504905658</v>
      </c>
    </row>
    <row r="31" spans="1:28" ht="12.75">
      <c r="A31" s="12" t="s">
        <v>39</v>
      </c>
      <c r="B31" s="1">
        <f>'DATOS MENSUALES'!F162</f>
        <v>0.792</v>
      </c>
      <c r="C31" s="1">
        <f>'DATOS MENSUALES'!F163</f>
        <v>0.180375</v>
      </c>
      <c r="D31" s="1">
        <f>'DATOS MENSUALES'!F164</f>
        <v>0.33201</v>
      </c>
      <c r="E31" s="1">
        <f>'DATOS MENSUALES'!F165</f>
        <v>0.719328</v>
      </c>
      <c r="F31" s="1">
        <f>'DATOS MENSUALES'!F166</f>
        <v>0.980655</v>
      </c>
      <c r="G31" s="1">
        <f>'DATOS MENSUALES'!F167</f>
        <v>1.887523</v>
      </c>
      <c r="H31" s="1">
        <f>'DATOS MENSUALES'!F168</f>
        <v>0.58507</v>
      </c>
      <c r="I31" s="1">
        <f>'DATOS MENSUALES'!F169</f>
        <v>1.303448</v>
      </c>
      <c r="J31" s="1">
        <f>'DATOS MENSUALES'!F170</f>
        <v>0.551518</v>
      </c>
      <c r="K31" s="1">
        <f>'DATOS MENSUALES'!F171</f>
        <v>0.113484</v>
      </c>
      <c r="L31" s="1">
        <f>'DATOS MENSUALES'!F172</f>
        <v>0.086352</v>
      </c>
      <c r="M31" s="1">
        <f>'DATOS MENSUALES'!F173</f>
        <v>0.060475</v>
      </c>
      <c r="N31" s="1">
        <f t="shared" si="12"/>
        <v>7.592238</v>
      </c>
      <c r="O31" s="10"/>
      <c r="P31" s="60">
        <f t="shared" si="13"/>
        <v>0.02011065987743116</v>
      </c>
      <c r="Q31" s="60">
        <f t="shared" si="14"/>
        <v>-0.5281474059344402</v>
      </c>
      <c r="R31" s="60">
        <f t="shared" si="15"/>
        <v>-3.259961155944782</v>
      </c>
      <c r="S31" s="60">
        <f t="shared" si="16"/>
        <v>-2.1604333632617805</v>
      </c>
      <c r="T31" s="60">
        <f t="shared" si="17"/>
        <v>-1.0696139720243187</v>
      </c>
      <c r="U31" s="60">
        <f t="shared" si="18"/>
        <v>-0.04010288327548988</v>
      </c>
      <c r="V31" s="60">
        <f t="shared" si="19"/>
        <v>-2.2404436197133024</v>
      </c>
      <c r="W31" s="60">
        <f t="shared" si="20"/>
        <v>-0.1127072839828375</v>
      </c>
      <c r="X31" s="60">
        <f t="shared" si="21"/>
        <v>-0.020900753413419758</v>
      </c>
      <c r="Y31" s="60">
        <f t="shared" si="22"/>
        <v>-0.0007431369145593962</v>
      </c>
      <c r="Z31" s="60">
        <f t="shared" si="23"/>
        <v>-0.00016448388575727877</v>
      </c>
      <c r="AA31" s="60">
        <f t="shared" si="24"/>
        <v>-0.0009074601060396222</v>
      </c>
      <c r="AB31" s="60">
        <f t="shared" si="25"/>
        <v>-340.9545919461509</v>
      </c>
    </row>
    <row r="32" spans="1:28" ht="12.75">
      <c r="A32" s="12" t="s">
        <v>40</v>
      </c>
      <c r="B32" s="1">
        <f>'DATOS MENSUALES'!F174</f>
        <v>0.1051</v>
      </c>
      <c r="C32" s="1">
        <f>'DATOS MENSUALES'!F175</f>
        <v>0.579258</v>
      </c>
      <c r="D32" s="1">
        <f>'DATOS MENSUALES'!F176</f>
        <v>0.231539</v>
      </c>
      <c r="E32" s="1">
        <f>'DATOS MENSUALES'!F177</f>
        <v>2.623335</v>
      </c>
      <c r="F32" s="1">
        <f>'DATOS MENSUALES'!F178</f>
        <v>4.5916</v>
      </c>
      <c r="G32" s="1">
        <f>'DATOS MENSUALES'!F179</f>
        <v>1.267434</v>
      </c>
      <c r="H32" s="1">
        <f>'DATOS MENSUALES'!F180</f>
        <v>1.228085</v>
      </c>
      <c r="I32" s="1">
        <f>'DATOS MENSUALES'!F181</f>
        <v>0.58566</v>
      </c>
      <c r="J32" s="1">
        <f>'DATOS MENSUALES'!F182</f>
        <v>0.646161</v>
      </c>
      <c r="K32" s="1">
        <f>'DATOS MENSUALES'!F183</f>
        <v>0.270312</v>
      </c>
      <c r="L32" s="1">
        <f>'DATOS MENSUALES'!F184</f>
        <v>0.206145</v>
      </c>
      <c r="M32" s="1">
        <f>'DATOS MENSUALES'!F185</f>
        <v>0.104706</v>
      </c>
      <c r="N32" s="1">
        <f t="shared" si="12"/>
        <v>12.439335</v>
      </c>
      <c r="O32" s="10"/>
      <c r="P32" s="60">
        <f t="shared" si="13"/>
        <v>-0.07145195078531791</v>
      </c>
      <c r="Q32" s="60">
        <f t="shared" si="14"/>
        <v>-0.0686390842331479</v>
      </c>
      <c r="R32" s="60">
        <f t="shared" si="15"/>
        <v>-3.968557754253379</v>
      </c>
      <c r="S32" s="60">
        <f t="shared" si="16"/>
        <v>0.22839015658761594</v>
      </c>
      <c r="T32" s="60">
        <f t="shared" si="17"/>
        <v>17.33896400839539</v>
      </c>
      <c r="U32" s="60">
        <f t="shared" si="18"/>
        <v>-0.891324636388078</v>
      </c>
      <c r="V32" s="60">
        <f t="shared" si="19"/>
        <v>-0.2947406631227306</v>
      </c>
      <c r="W32" s="60">
        <f t="shared" si="20"/>
        <v>-1.7315837546373196</v>
      </c>
      <c r="X32" s="60">
        <f t="shared" si="21"/>
        <v>-0.005911489543740985</v>
      </c>
      <c r="Y32" s="60">
        <f t="shared" si="22"/>
        <v>0.00029077479211688857</v>
      </c>
      <c r="Z32" s="60">
        <f t="shared" si="23"/>
        <v>0.0002746526554737294</v>
      </c>
      <c r="AA32" s="60">
        <f t="shared" si="24"/>
        <v>-0.00014539856054220776</v>
      </c>
      <c r="AB32" s="60">
        <f t="shared" si="25"/>
        <v>-9.786075068433949</v>
      </c>
    </row>
    <row r="33" spans="1:28" ht="12.75">
      <c r="A33" s="12" t="s">
        <v>41</v>
      </c>
      <c r="B33" s="1">
        <f>'DATOS MENSUALES'!F186</f>
        <v>0.24324</v>
      </c>
      <c r="C33" s="1">
        <f>'DATOS MENSUALES'!F187</f>
        <v>0.654675</v>
      </c>
      <c r="D33" s="1">
        <f>'DATOS MENSUALES'!F188</f>
        <v>5.582136</v>
      </c>
      <c r="E33" s="1">
        <f>'DATOS MENSUALES'!F189</f>
        <v>3.34726</v>
      </c>
      <c r="F33" s="1">
        <f>'DATOS MENSUALES'!F190</f>
        <v>0.37254</v>
      </c>
      <c r="G33" s="1">
        <f>'DATOS MENSUALES'!F191</f>
        <v>6.128412</v>
      </c>
      <c r="H33" s="1">
        <f>'DATOS MENSUALES'!F192</f>
        <v>5.444792</v>
      </c>
      <c r="I33" s="1">
        <f>'DATOS MENSUALES'!F193</f>
        <v>1.97613</v>
      </c>
      <c r="J33" s="1">
        <f>'DATOS MENSUALES'!F194</f>
        <v>0.44259</v>
      </c>
      <c r="K33" s="1">
        <f>'DATOS MENSUALES'!F195</f>
        <v>0.103584</v>
      </c>
      <c r="L33" s="1">
        <f>'DATOS MENSUALES'!F196</f>
        <v>0.093517</v>
      </c>
      <c r="M33" s="1">
        <f>'DATOS MENSUALES'!F197</f>
        <v>0.105462</v>
      </c>
      <c r="N33" s="1">
        <f t="shared" si="12"/>
        <v>24.494338</v>
      </c>
      <c r="O33" s="10"/>
      <c r="P33" s="60">
        <f t="shared" si="13"/>
        <v>-0.02121218839475712</v>
      </c>
      <c r="Q33" s="60">
        <f t="shared" si="14"/>
        <v>-0.0372674728940745</v>
      </c>
      <c r="R33" s="60">
        <f t="shared" si="15"/>
        <v>53.47040885586997</v>
      </c>
      <c r="S33" s="60">
        <f t="shared" si="16"/>
        <v>2.3802582693971415</v>
      </c>
      <c r="T33" s="60">
        <f t="shared" si="17"/>
        <v>-4.337135514851207</v>
      </c>
      <c r="U33" s="60">
        <f t="shared" si="18"/>
        <v>59.255179617836625</v>
      </c>
      <c r="V33" s="60">
        <f t="shared" si="19"/>
        <v>44.784603848787995</v>
      </c>
      <c r="W33" s="60">
        <f t="shared" si="20"/>
        <v>0.006820193715901788</v>
      </c>
      <c r="X33" s="60">
        <f t="shared" si="21"/>
        <v>-0.056793633504224963</v>
      </c>
      <c r="Y33" s="60">
        <f t="shared" si="22"/>
        <v>-0.0010144100311198574</v>
      </c>
      <c r="Z33" s="60">
        <f t="shared" si="23"/>
        <v>-0.00010802576461553043</v>
      </c>
      <c r="AA33" s="60">
        <f t="shared" si="24"/>
        <v>-0.00013921710182100564</v>
      </c>
      <c r="AB33" s="60">
        <f t="shared" si="25"/>
        <v>975.0235033742283</v>
      </c>
    </row>
    <row r="34" spans="1:28" ht="12.75">
      <c r="A34" s="12" t="s">
        <v>42</v>
      </c>
      <c r="B34" s="1">
        <f>'DATOS MENSUALES'!F198</f>
        <v>0.081522</v>
      </c>
      <c r="C34" s="1">
        <f>'DATOS MENSUALES'!F199</f>
        <v>0.198612</v>
      </c>
      <c r="D34" s="1">
        <f>'DATOS MENSUALES'!F200</f>
        <v>0.214432</v>
      </c>
      <c r="E34" s="1">
        <f>'DATOS MENSUALES'!F201</f>
        <v>0.057954</v>
      </c>
      <c r="F34" s="1">
        <f>'DATOS MENSUALES'!F202</f>
        <v>0.962801</v>
      </c>
      <c r="G34" s="1">
        <f>'DATOS MENSUALES'!F203</f>
        <v>0.983076</v>
      </c>
      <c r="H34" s="1">
        <f>'DATOS MENSUALES'!F204</f>
        <v>0.399556</v>
      </c>
      <c r="I34" s="1">
        <f>'DATOS MENSUALES'!F205</f>
        <v>0.584094</v>
      </c>
      <c r="J34" s="1">
        <f>'DATOS MENSUALES'!F206</f>
        <v>1.05435</v>
      </c>
      <c r="K34" s="1">
        <f>'DATOS MENSUALES'!F207</f>
        <v>0.182556</v>
      </c>
      <c r="L34" s="1">
        <f>'DATOS MENSUALES'!F208</f>
        <v>0.093425</v>
      </c>
      <c r="M34" s="1">
        <f>'DATOS MENSUALES'!F209</f>
        <v>0.074153</v>
      </c>
      <c r="N34" s="1">
        <f t="shared" si="12"/>
        <v>4.886531</v>
      </c>
      <c r="O34" s="10"/>
      <c r="P34" s="60">
        <f t="shared" si="13"/>
        <v>-0.08433684076711442</v>
      </c>
      <c r="Q34" s="60">
        <f t="shared" si="14"/>
        <v>-0.49320043257028195</v>
      </c>
      <c r="R34" s="60">
        <f t="shared" si="15"/>
        <v>-4.098594991456308</v>
      </c>
      <c r="S34" s="60">
        <f t="shared" si="16"/>
        <v>-7.461987676663479</v>
      </c>
      <c r="T34" s="60">
        <f t="shared" si="17"/>
        <v>-1.1266174464524306</v>
      </c>
      <c r="U34" s="60">
        <f t="shared" si="18"/>
        <v>-1.9378609600600971</v>
      </c>
      <c r="V34" s="60">
        <f t="shared" si="19"/>
        <v>-3.3348418719645068</v>
      </c>
      <c r="W34" s="60">
        <f t="shared" si="20"/>
        <v>-1.7383670634277766</v>
      </c>
      <c r="X34" s="60">
        <f t="shared" si="21"/>
        <v>0.01175513249356092</v>
      </c>
      <c r="Y34" s="60">
        <f t="shared" si="22"/>
        <v>-9.946760891626867E-06</v>
      </c>
      <c r="Z34" s="60">
        <f t="shared" si="23"/>
        <v>-0.00010865300303086036</v>
      </c>
      <c r="AA34" s="60">
        <f t="shared" si="24"/>
        <v>-0.0005746224267106948</v>
      </c>
      <c r="AB34" s="60">
        <f t="shared" si="25"/>
        <v>-910.3504537972327</v>
      </c>
    </row>
    <row r="35" spans="1:28" ht="12.75">
      <c r="A35" s="12" t="s">
        <v>43</v>
      </c>
      <c r="B35" s="1">
        <f>'DATOS MENSUALES'!F210</f>
        <v>0.089838</v>
      </c>
      <c r="C35" s="1">
        <f>'DATOS MENSUALES'!F211</f>
        <v>0.10598</v>
      </c>
      <c r="D35" s="1">
        <f>'DATOS MENSUALES'!F212</f>
        <v>0.239723</v>
      </c>
      <c r="E35" s="1">
        <f>'DATOS MENSUALES'!F213</f>
        <v>0.679968</v>
      </c>
      <c r="F35" s="1">
        <f>'DATOS MENSUALES'!F214</f>
        <v>0.694239</v>
      </c>
      <c r="G35" s="1">
        <f>'DATOS MENSUALES'!F215</f>
        <v>3.323982</v>
      </c>
      <c r="H35" s="1">
        <f>'DATOS MENSUALES'!F216</f>
        <v>0.686108</v>
      </c>
      <c r="I35" s="1">
        <f>'DATOS MENSUALES'!F217</f>
        <v>0.39594</v>
      </c>
      <c r="J35" s="1">
        <f>'DATOS MENSUALES'!F218</f>
        <v>0.787776</v>
      </c>
      <c r="K35" s="1">
        <f>'DATOS MENSUALES'!F219</f>
        <v>0.166426</v>
      </c>
      <c r="L35" s="1">
        <f>'DATOS MENSUALES'!F220</f>
        <v>0.144032</v>
      </c>
      <c r="M35" s="1">
        <f>'DATOS MENSUALES'!F221</f>
        <v>0.133641</v>
      </c>
      <c r="N35" s="1">
        <f t="shared" si="12"/>
        <v>7.447653000000001</v>
      </c>
      <c r="O35" s="10"/>
      <c r="P35" s="60">
        <f t="shared" si="13"/>
        <v>-0.07962939090717887</v>
      </c>
      <c r="Q35" s="60">
        <f t="shared" si="14"/>
        <v>-0.6878064765916306</v>
      </c>
      <c r="R35" s="60">
        <f t="shared" si="15"/>
        <v>-3.907332800413845</v>
      </c>
      <c r="S35" s="60">
        <f t="shared" si="16"/>
        <v>-2.363837310867241</v>
      </c>
      <c r="T35" s="60">
        <f t="shared" si="17"/>
        <v>-2.243471540327086</v>
      </c>
      <c r="U35" s="60">
        <f t="shared" si="18"/>
        <v>1.3099521126555893</v>
      </c>
      <c r="V35" s="60">
        <f t="shared" si="19"/>
        <v>-1.7604931060125593</v>
      </c>
      <c r="W35" s="60">
        <f t="shared" si="20"/>
        <v>-2.6888024257076353</v>
      </c>
      <c r="X35" s="60">
        <f t="shared" si="21"/>
        <v>-6.023216710488578E-05</v>
      </c>
      <c r="Y35" s="60">
        <f t="shared" si="22"/>
        <v>-5.3310401470483996E-05</v>
      </c>
      <c r="Z35" s="60">
        <f t="shared" si="23"/>
        <v>2.4117074194245686E-08</v>
      </c>
      <c r="AA35" s="60">
        <f t="shared" si="24"/>
        <v>-1.3226248385314104E-05</v>
      </c>
      <c r="AB35" s="60">
        <f t="shared" si="25"/>
        <v>-362.56515635693023</v>
      </c>
    </row>
    <row r="36" spans="1:28" ht="12.75">
      <c r="A36" s="12" t="s">
        <v>44</v>
      </c>
      <c r="B36" s="1">
        <f>'DATOS MENSUALES'!F222</f>
        <v>0.192052</v>
      </c>
      <c r="C36" s="1">
        <f>'DATOS MENSUALES'!F223</f>
        <v>0.184266</v>
      </c>
      <c r="D36" s="1">
        <f>'DATOS MENSUALES'!F224</f>
        <v>4.349345</v>
      </c>
      <c r="E36" s="1">
        <f>'DATOS MENSUALES'!F225</f>
        <v>1.210982</v>
      </c>
      <c r="F36" s="1">
        <f>'DATOS MENSUALES'!F226</f>
        <v>0.19686</v>
      </c>
      <c r="G36" s="1">
        <f>'DATOS MENSUALES'!F227</f>
        <v>3.277157</v>
      </c>
      <c r="H36" s="1">
        <f>'DATOS MENSUALES'!F228</f>
        <v>1.574179</v>
      </c>
      <c r="I36" s="1">
        <f>'DATOS MENSUALES'!F229</f>
        <v>2.424906</v>
      </c>
      <c r="J36" s="1">
        <f>'DATOS MENSUALES'!F230</f>
        <v>0.819468</v>
      </c>
      <c r="K36" s="1">
        <f>'DATOS MENSUALES'!F231</f>
        <v>0.187328</v>
      </c>
      <c r="L36" s="1">
        <f>'DATOS MENSUALES'!F232</f>
        <v>0.1552</v>
      </c>
      <c r="M36" s="1">
        <f>'DATOS MENSUALES'!F233</f>
        <v>1.60468</v>
      </c>
      <c r="N36" s="1">
        <f t="shared" si="12"/>
        <v>16.176423</v>
      </c>
      <c r="O36" s="10"/>
      <c r="P36" s="60">
        <f t="shared" si="13"/>
        <v>-0.03528965971032645</v>
      </c>
      <c r="Q36" s="60">
        <f t="shared" si="14"/>
        <v>-0.520557081151627</v>
      </c>
      <c r="R36" s="60">
        <f t="shared" si="15"/>
        <v>16.28229181574003</v>
      </c>
      <c r="S36" s="60">
        <f t="shared" si="16"/>
        <v>-0.5141019243612345</v>
      </c>
      <c r="T36" s="60">
        <f t="shared" si="17"/>
        <v>-5.895223448719397</v>
      </c>
      <c r="U36" s="60">
        <f t="shared" si="18"/>
        <v>1.1488685654052442</v>
      </c>
      <c r="V36" s="60">
        <f t="shared" si="19"/>
        <v>-0.03258521713509818</v>
      </c>
      <c r="W36" s="60">
        <f t="shared" si="20"/>
        <v>0.26020361694005856</v>
      </c>
      <c r="X36" s="60">
        <f t="shared" si="21"/>
        <v>-4.2307528424830066E-07</v>
      </c>
      <c r="Y36" s="60">
        <f t="shared" si="22"/>
        <v>-4.686005920474408E-06</v>
      </c>
      <c r="Z36" s="60">
        <f t="shared" si="23"/>
        <v>2.777760425995641E-06</v>
      </c>
      <c r="AA36" s="60">
        <f t="shared" si="24"/>
        <v>3.0321922303043145</v>
      </c>
      <c r="AB36" s="60">
        <f t="shared" si="25"/>
        <v>4.081632888996663</v>
      </c>
    </row>
    <row r="37" spans="1:28" ht="12.75">
      <c r="A37" s="12" t="s">
        <v>45</v>
      </c>
      <c r="B37" s="1">
        <f>'DATOS MENSUALES'!F234</f>
        <v>2.43232</v>
      </c>
      <c r="C37" s="1">
        <f>'DATOS MENSUALES'!F235</f>
        <v>4.593929</v>
      </c>
      <c r="D37" s="1">
        <f>'DATOS MENSUALES'!F236</f>
        <v>12.382539</v>
      </c>
      <c r="E37" s="1">
        <f>'DATOS MENSUALES'!F237</f>
        <v>8.060291</v>
      </c>
      <c r="F37" s="1">
        <f>'DATOS MENSUALES'!F238</f>
        <v>8.253448</v>
      </c>
      <c r="G37" s="1">
        <f>'DATOS MENSUALES'!F239</f>
        <v>7.63747</v>
      </c>
      <c r="H37" s="1">
        <f>'DATOS MENSUALES'!F240</f>
        <v>0.986466</v>
      </c>
      <c r="I37" s="1">
        <f>'DATOS MENSUALES'!F241</f>
        <v>1.56095</v>
      </c>
      <c r="J37" s="1">
        <f>'DATOS MENSUALES'!F242</f>
        <v>0.511044</v>
      </c>
      <c r="K37" s="1">
        <f>'DATOS MENSUALES'!F243</f>
        <v>0.158493</v>
      </c>
      <c r="L37" s="1">
        <f>'DATOS MENSUALES'!F244</f>
        <v>0.081598</v>
      </c>
      <c r="M37" s="1">
        <f>'DATOS MENSUALES'!F245</f>
        <v>0.15288</v>
      </c>
      <c r="N37" s="1">
        <f t="shared" si="12"/>
        <v>46.811428</v>
      </c>
      <c r="O37" s="10"/>
      <c r="P37" s="60">
        <f t="shared" si="13"/>
        <v>6.992650518995195</v>
      </c>
      <c r="Q37" s="60">
        <f t="shared" si="14"/>
        <v>46.85966867617941</v>
      </c>
      <c r="R37" s="60">
        <f t="shared" si="15"/>
        <v>1180.1846369804457</v>
      </c>
      <c r="S37" s="60">
        <f t="shared" si="16"/>
        <v>221.24925791245764</v>
      </c>
      <c r="T37" s="60">
        <f t="shared" si="17"/>
        <v>244.15315184776736</v>
      </c>
      <c r="U37" s="60">
        <f t="shared" si="18"/>
        <v>158.1349467736608</v>
      </c>
      <c r="V37" s="60">
        <f t="shared" si="19"/>
        <v>-0.7464311682289128</v>
      </c>
      <c r="W37" s="60">
        <f t="shared" si="20"/>
        <v>-0.011472681883265707</v>
      </c>
      <c r="X37" s="60">
        <f t="shared" si="21"/>
        <v>-0.031533862079600024</v>
      </c>
      <c r="Y37" s="60">
        <f t="shared" si="22"/>
        <v>-9.462585011898582E-05</v>
      </c>
      <c r="Z37" s="60">
        <f t="shared" si="23"/>
        <v>-0.00021112123634206198</v>
      </c>
      <c r="AA37" s="60">
        <f t="shared" si="24"/>
        <v>-8.576435300306064E-08</v>
      </c>
      <c r="AB37" s="60">
        <f t="shared" si="25"/>
        <v>33489.41210902909</v>
      </c>
    </row>
    <row r="38" spans="1:28" ht="12.75">
      <c r="A38" s="12" t="s">
        <v>46</v>
      </c>
      <c r="B38" s="1">
        <f>'DATOS MENSUALES'!F246</f>
        <v>6.80168</v>
      </c>
      <c r="C38" s="1">
        <f>'DATOS MENSUALES'!F247</f>
        <v>2.796296</v>
      </c>
      <c r="D38" s="1">
        <f>'DATOS MENSUALES'!F248</f>
        <v>8.465376</v>
      </c>
      <c r="E38" s="1">
        <f>'DATOS MENSUALES'!F249</f>
        <v>1.965648</v>
      </c>
      <c r="F38" s="1">
        <f>'DATOS MENSUALES'!F250</f>
        <v>0.66291</v>
      </c>
      <c r="G38" s="1">
        <f>'DATOS MENSUALES'!F251</f>
        <v>0.215584</v>
      </c>
      <c r="H38" s="1">
        <f>'DATOS MENSUALES'!F252</f>
        <v>0.861276</v>
      </c>
      <c r="I38" s="1">
        <f>'DATOS MENSUALES'!F253</f>
        <v>3.300254</v>
      </c>
      <c r="J38" s="1">
        <f>'DATOS MENSUALES'!F254</f>
        <v>0.244264</v>
      </c>
      <c r="K38" s="1">
        <f>'DATOS MENSUALES'!F255</f>
        <v>0.13286</v>
      </c>
      <c r="L38" s="1">
        <f>'DATOS MENSUALES'!F256</f>
        <v>0.104188</v>
      </c>
      <c r="M38" s="1">
        <f>'DATOS MENSUALES'!F257</f>
        <v>0.207582</v>
      </c>
      <c r="N38" s="1">
        <f t="shared" si="12"/>
        <v>25.757918</v>
      </c>
      <c r="O38" s="10"/>
      <c r="P38" s="60">
        <f t="shared" si="13"/>
        <v>247.8650460492034</v>
      </c>
      <c r="Q38" s="60">
        <f t="shared" si="14"/>
        <v>5.906162659230129</v>
      </c>
      <c r="R38" s="60">
        <f t="shared" si="15"/>
        <v>294.16005295734146</v>
      </c>
      <c r="S38" s="60">
        <f t="shared" si="16"/>
        <v>-0.00010007350085334316</v>
      </c>
      <c r="T38" s="60">
        <f t="shared" si="17"/>
        <v>-2.408427029334189</v>
      </c>
      <c r="U38" s="60">
        <f t="shared" si="18"/>
        <v>-8.171943168967159</v>
      </c>
      <c r="V38" s="60">
        <f t="shared" si="19"/>
        <v>-1.1000856078549563</v>
      </c>
      <c r="W38" s="60">
        <f t="shared" si="20"/>
        <v>3.468768996638975</v>
      </c>
      <c r="X38" s="60">
        <f t="shared" si="21"/>
        <v>-0.19786085733041867</v>
      </c>
      <c r="Y38" s="60">
        <f t="shared" si="22"/>
        <v>-0.00036097523682095806</v>
      </c>
      <c r="Z38" s="60">
        <f t="shared" si="23"/>
        <v>-5.0467664775526276E-05</v>
      </c>
      <c r="AA38" s="60">
        <f t="shared" si="24"/>
        <v>0.0001272030444322502</v>
      </c>
      <c r="AB38" s="60">
        <f t="shared" si="25"/>
        <v>1397.2733294972068</v>
      </c>
    </row>
    <row r="39" spans="1:28" ht="12.75">
      <c r="A39" s="12" t="s">
        <v>47</v>
      </c>
      <c r="B39" s="1">
        <f>'DATOS MENSUALES'!F258</f>
        <v>0.76064</v>
      </c>
      <c r="C39" s="1">
        <f>'DATOS MENSUALES'!F259</f>
        <v>6.304704</v>
      </c>
      <c r="D39" s="1">
        <f>'DATOS MENSUALES'!F260</f>
        <v>8.45944</v>
      </c>
      <c r="E39" s="1">
        <f>'DATOS MENSUALES'!F261</f>
        <v>7.327859</v>
      </c>
      <c r="F39" s="1">
        <f>'DATOS MENSUALES'!F262</f>
        <v>3.838124</v>
      </c>
      <c r="G39" s="1">
        <f>'DATOS MENSUALES'!F263</f>
        <v>10.483368</v>
      </c>
      <c r="H39" s="1">
        <f>'DATOS MENSUALES'!F264</f>
        <v>2.679342</v>
      </c>
      <c r="I39" s="1">
        <f>'DATOS MENSUALES'!F265</f>
        <v>1.25955</v>
      </c>
      <c r="J39" s="1">
        <f>'DATOS MENSUALES'!F266</f>
        <v>0.27492</v>
      </c>
      <c r="K39" s="1">
        <f>'DATOS MENSUALES'!F267</f>
        <v>0.085616</v>
      </c>
      <c r="L39" s="1">
        <f>'DATOS MENSUALES'!F268</f>
        <v>0.108212</v>
      </c>
      <c r="M39" s="1">
        <f>'DATOS MENSUALES'!F269</f>
        <v>0.10622</v>
      </c>
      <c r="N39" s="1">
        <f t="shared" si="12"/>
        <v>41.687995</v>
      </c>
      <c r="O39" s="10"/>
      <c r="P39" s="60">
        <f t="shared" si="13"/>
        <v>0.013924721597281458</v>
      </c>
      <c r="Q39" s="60">
        <f t="shared" si="14"/>
        <v>150.2298851903975</v>
      </c>
      <c r="R39" s="60">
        <f t="shared" si="15"/>
        <v>293.3730979138488</v>
      </c>
      <c r="S39" s="60">
        <f t="shared" si="16"/>
        <v>150.21106101798597</v>
      </c>
      <c r="T39" s="60">
        <f t="shared" si="17"/>
        <v>6.176664999603392</v>
      </c>
      <c r="U39" s="60">
        <f t="shared" si="18"/>
        <v>562.242202161484</v>
      </c>
      <c r="V39" s="60">
        <f t="shared" si="19"/>
        <v>0.485141322883956</v>
      </c>
      <c r="W39" s="60">
        <f t="shared" si="20"/>
        <v>-0.1463123644756735</v>
      </c>
      <c r="X39" s="60">
        <f t="shared" si="21"/>
        <v>-0.16824698614017866</v>
      </c>
      <c r="Y39" s="60">
        <f t="shared" si="22"/>
        <v>-0.0016617347300887564</v>
      </c>
      <c r="Z39" s="60">
        <f t="shared" si="23"/>
        <v>-3.571145649515994E-05</v>
      </c>
      <c r="AA39" s="60">
        <f t="shared" si="24"/>
        <v>-0.0001331977229390592</v>
      </c>
      <c r="AB39" s="60">
        <f t="shared" si="25"/>
        <v>19923.88797705928</v>
      </c>
    </row>
    <row r="40" spans="1:28" ht="12.75">
      <c r="A40" s="12" t="s">
        <v>48</v>
      </c>
      <c r="B40" s="1">
        <f>'DATOS MENSUALES'!F270</f>
        <v>0.097504</v>
      </c>
      <c r="C40" s="1">
        <f>'DATOS MENSUALES'!F271</f>
        <v>0.199474</v>
      </c>
      <c r="D40" s="1">
        <f>'DATOS MENSUALES'!F272</f>
        <v>0.208656</v>
      </c>
      <c r="E40" s="1">
        <f>'DATOS MENSUALES'!F273</f>
        <v>3.298578</v>
      </c>
      <c r="F40" s="1">
        <f>'DATOS MENSUALES'!F274</f>
        <v>3.13328</v>
      </c>
      <c r="G40" s="1">
        <f>'DATOS MENSUALES'!F275</f>
        <v>4.908786</v>
      </c>
      <c r="H40" s="1">
        <f>'DATOS MENSUALES'!F276</f>
        <v>1.660169</v>
      </c>
      <c r="I40" s="1">
        <f>'DATOS MENSUALES'!F277</f>
        <v>0.308688</v>
      </c>
      <c r="J40" s="1">
        <f>'DATOS MENSUALES'!F278</f>
        <v>1.698385</v>
      </c>
      <c r="K40" s="1">
        <f>'DATOS MENSUALES'!F279</f>
        <v>0.221199</v>
      </c>
      <c r="L40" s="1">
        <f>'DATOS MENSUALES'!F280</f>
        <v>0.083099</v>
      </c>
      <c r="M40" s="1">
        <f>'DATOS MENSUALES'!F281</f>
        <v>0.184506</v>
      </c>
      <c r="N40" s="1">
        <f t="shared" si="12"/>
        <v>16.002324</v>
      </c>
      <c r="O40" s="10"/>
      <c r="P40" s="60">
        <f t="shared" si="13"/>
        <v>-0.07544809639385769</v>
      </c>
      <c r="Q40" s="60">
        <f t="shared" si="14"/>
        <v>-0.4915879182646338</v>
      </c>
      <c r="R40" s="60">
        <f t="shared" si="15"/>
        <v>-4.14313377027263</v>
      </c>
      <c r="S40" s="60">
        <f t="shared" si="16"/>
        <v>2.129276931467082</v>
      </c>
      <c r="T40" s="60">
        <f t="shared" si="17"/>
        <v>1.4426629336714984</v>
      </c>
      <c r="U40" s="60">
        <f t="shared" si="18"/>
        <v>19.226751303717794</v>
      </c>
      <c r="V40" s="60">
        <f t="shared" si="19"/>
        <v>-0.012716866479557686</v>
      </c>
      <c r="W40" s="60">
        <f t="shared" si="20"/>
        <v>-3.2273633906349484</v>
      </c>
      <c r="X40" s="60">
        <f t="shared" si="21"/>
        <v>0.6617096371311724</v>
      </c>
      <c r="Y40" s="60">
        <f t="shared" si="22"/>
        <v>5.032698743627139E-06</v>
      </c>
      <c r="Z40" s="60">
        <f t="shared" si="23"/>
        <v>-0.00019555454726079337</v>
      </c>
      <c r="AA40" s="60">
        <f t="shared" si="24"/>
        <v>2.0159248551103267E-05</v>
      </c>
      <c r="AB40" s="60">
        <f t="shared" si="25"/>
        <v>2.887723913584877</v>
      </c>
    </row>
    <row r="41" spans="1:28" ht="12.75">
      <c r="A41" s="12" t="s">
        <v>49</v>
      </c>
      <c r="B41" s="1">
        <f>'DATOS MENSUALES'!F282</f>
        <v>0.119108</v>
      </c>
      <c r="C41" s="1">
        <f>'DATOS MENSUALES'!F283</f>
        <v>2.747646</v>
      </c>
      <c r="D41" s="1">
        <f>'DATOS MENSUALES'!F284</f>
        <v>2.379484</v>
      </c>
      <c r="E41" s="1">
        <f>'DATOS MENSUALES'!F285</f>
        <v>0.261288</v>
      </c>
      <c r="F41" s="1">
        <f>'DATOS MENSUALES'!F286</f>
        <v>5.803632</v>
      </c>
      <c r="G41" s="1">
        <f>'DATOS MENSUALES'!F287</f>
        <v>5.065796</v>
      </c>
      <c r="H41" s="1">
        <f>'DATOS MENSUALES'!F288</f>
        <v>2.632334</v>
      </c>
      <c r="I41" s="1">
        <f>'DATOS MENSUALES'!F289</f>
        <v>0.648396</v>
      </c>
      <c r="J41" s="1">
        <f>'DATOS MENSUALES'!F290</f>
        <v>0.185766</v>
      </c>
      <c r="K41" s="1">
        <f>'DATOS MENSUALES'!F291</f>
        <v>0.09974</v>
      </c>
      <c r="L41" s="1">
        <f>'DATOS MENSUALES'!F292</f>
        <v>0.075636</v>
      </c>
      <c r="M41" s="1">
        <f>'DATOS MENSUALES'!F293</f>
        <v>0.08668</v>
      </c>
      <c r="N41" s="1">
        <f t="shared" si="12"/>
        <v>20.105506000000005</v>
      </c>
      <c r="O41" s="10"/>
      <c r="P41" s="60">
        <f t="shared" si="13"/>
        <v>-0.06445733961369451</v>
      </c>
      <c r="Q41" s="60">
        <f t="shared" si="14"/>
        <v>5.442003847788882</v>
      </c>
      <c r="R41" s="60">
        <f t="shared" si="15"/>
        <v>0.18008854251737486</v>
      </c>
      <c r="S41" s="60">
        <f t="shared" si="16"/>
        <v>-5.3666111832812735</v>
      </c>
      <c r="T41" s="60">
        <f t="shared" si="17"/>
        <v>54.88460249013898</v>
      </c>
      <c r="U41" s="60">
        <f t="shared" si="18"/>
        <v>22.80928747177131</v>
      </c>
      <c r="V41" s="60">
        <f t="shared" si="19"/>
        <v>0.40317577770249813</v>
      </c>
      <c r="W41" s="60">
        <f t="shared" si="20"/>
        <v>-1.4741214188044878</v>
      </c>
      <c r="X41" s="60">
        <f t="shared" si="21"/>
        <v>-0.26363255821484455</v>
      </c>
      <c r="Y41" s="60">
        <f t="shared" si="22"/>
        <v>-0.0011353461228512135</v>
      </c>
      <c r="Z41" s="60">
        <f t="shared" si="23"/>
        <v>-0.00028109913924876734</v>
      </c>
      <c r="AA41" s="60">
        <f t="shared" si="24"/>
        <v>-0.00035204491472918604</v>
      </c>
      <c r="AB41" s="60">
        <f t="shared" si="25"/>
        <v>168.85655231533386</v>
      </c>
    </row>
    <row r="42" spans="1:28" ht="12.75">
      <c r="A42" s="12" t="s">
        <v>50</v>
      </c>
      <c r="B42" s="1">
        <f>'DATOS MENSUALES'!F294</f>
        <v>0.117882</v>
      </c>
      <c r="C42" s="1">
        <f>'DATOS MENSUALES'!F295</f>
        <v>0.070812</v>
      </c>
      <c r="D42" s="1">
        <f>'DATOS MENSUALES'!F296</f>
        <v>0.123872</v>
      </c>
      <c r="E42" s="1">
        <f>'DATOS MENSUALES'!F297</f>
        <v>0.20832</v>
      </c>
      <c r="F42" s="1">
        <f>'DATOS MENSUALES'!F298</f>
        <v>0.143491</v>
      </c>
      <c r="G42" s="1">
        <f>'DATOS MENSUALES'!F299</f>
        <v>1.061996</v>
      </c>
      <c r="H42" s="1">
        <f>'DATOS MENSUALES'!F300</f>
        <v>0.169864</v>
      </c>
      <c r="I42" s="1">
        <f>'DATOS MENSUALES'!F301</f>
        <v>0.093632</v>
      </c>
      <c r="J42" s="1">
        <f>'DATOS MENSUALES'!F302</f>
        <v>0.03124</v>
      </c>
      <c r="K42" s="1">
        <f>'DATOS MENSUALES'!F303</f>
        <v>0.010368</v>
      </c>
      <c r="L42" s="1">
        <f>'DATOS MENSUALES'!F304</f>
        <v>0.018018</v>
      </c>
      <c r="M42" s="1">
        <f>'DATOS MENSUALES'!F305</f>
        <v>0.60907</v>
      </c>
      <c r="N42" s="1">
        <f t="shared" si="12"/>
        <v>2.6585650000000003</v>
      </c>
      <c r="O42" s="10"/>
      <c r="P42" s="60">
        <f t="shared" si="13"/>
        <v>-0.06505042959728909</v>
      </c>
      <c r="Q42" s="60">
        <f t="shared" si="14"/>
        <v>-0.7733329923273503</v>
      </c>
      <c r="R42" s="60">
        <f t="shared" si="15"/>
        <v>-4.834505863063842</v>
      </c>
      <c r="S42" s="60">
        <f t="shared" si="16"/>
        <v>-5.868577307173942</v>
      </c>
      <c r="T42" s="60">
        <f t="shared" si="17"/>
        <v>-6.433300406150974</v>
      </c>
      <c r="U42" s="60">
        <f t="shared" si="18"/>
        <v>-1.5926572275035509</v>
      </c>
      <c r="V42" s="60">
        <f t="shared" si="19"/>
        <v>-5.121525342612058</v>
      </c>
      <c r="W42" s="60">
        <f t="shared" si="20"/>
        <v>-4.851330040036541</v>
      </c>
      <c r="X42" s="60">
        <f t="shared" si="21"/>
        <v>-0.5038549804295959</v>
      </c>
      <c r="Y42" s="60">
        <f t="shared" si="22"/>
        <v>-0.007266893735504984</v>
      </c>
      <c r="Z42" s="60">
        <f t="shared" si="23"/>
        <v>-0.0018665378736272668</v>
      </c>
      <c r="AA42" s="60">
        <f t="shared" si="24"/>
        <v>0.09221065153476854</v>
      </c>
      <c r="AB42" s="60">
        <f t="shared" si="25"/>
        <v>-1693.5551881137226</v>
      </c>
    </row>
    <row r="43" spans="1:28" ht="12.75">
      <c r="A43" s="12" t="s">
        <v>51</v>
      </c>
      <c r="B43" s="1">
        <f>'DATOS MENSUALES'!F306</f>
        <v>0.482502</v>
      </c>
      <c r="C43" s="1">
        <f>'DATOS MENSUALES'!F307</f>
        <v>2.6012</v>
      </c>
      <c r="D43" s="1">
        <f>'DATOS MENSUALES'!F308</f>
        <v>5.769894</v>
      </c>
      <c r="E43" s="1">
        <f>'DATOS MENSUALES'!F309</f>
        <v>6.82909</v>
      </c>
      <c r="F43" s="1">
        <f>'DATOS MENSUALES'!F310</f>
        <v>13.008978</v>
      </c>
      <c r="G43" s="1">
        <f>'DATOS MENSUALES'!F311</f>
        <v>1.024012</v>
      </c>
      <c r="H43" s="1">
        <f>'DATOS MENSUALES'!F312</f>
        <v>4.363518</v>
      </c>
      <c r="I43" s="1">
        <f>'DATOS MENSUALES'!F313</f>
        <v>1.111782</v>
      </c>
      <c r="J43" s="1">
        <f>'DATOS MENSUALES'!F314</f>
        <v>0.829426</v>
      </c>
      <c r="K43" s="1">
        <f>'DATOS MENSUALES'!F315</f>
        <v>0.159224</v>
      </c>
      <c r="L43" s="1">
        <f>'DATOS MENSUALES'!F316</f>
        <v>0.090636</v>
      </c>
      <c r="M43" s="1">
        <f>'DATOS MENSUALES'!F317</f>
        <v>0.083743</v>
      </c>
      <c r="N43" s="1">
        <f t="shared" si="12"/>
        <v>36.354005</v>
      </c>
      <c r="O43" s="10"/>
      <c r="P43" s="60">
        <f t="shared" si="13"/>
        <v>-5.2973221910017145E-05</v>
      </c>
      <c r="Q43" s="60">
        <f t="shared" si="14"/>
        <v>4.192765899433077</v>
      </c>
      <c r="R43" s="60">
        <f t="shared" si="15"/>
        <v>61.87003642328722</v>
      </c>
      <c r="S43" s="60">
        <f t="shared" si="16"/>
        <v>111.77223274317693</v>
      </c>
      <c r="T43" s="60">
        <f t="shared" si="17"/>
        <v>1333.0472412400284</v>
      </c>
      <c r="U43" s="60">
        <f t="shared" si="18"/>
        <v>-1.7531735981417076</v>
      </c>
      <c r="V43" s="60">
        <f t="shared" si="19"/>
        <v>15.068035296900346</v>
      </c>
      <c r="W43" s="60">
        <f t="shared" si="20"/>
        <v>-0.30714655444407024</v>
      </c>
      <c r="X43" s="60">
        <f t="shared" si="21"/>
        <v>1.472222848793828E-08</v>
      </c>
      <c r="Y43" s="60">
        <f t="shared" si="22"/>
        <v>-9.014466284051011E-05</v>
      </c>
      <c r="Z43" s="60">
        <f t="shared" si="23"/>
        <v>-0.0001288397962477343</v>
      </c>
      <c r="AA43" s="60">
        <f t="shared" si="24"/>
        <v>-0.0003978270876965981</v>
      </c>
      <c r="AB43" s="60">
        <f t="shared" si="25"/>
        <v>10325.638539914593</v>
      </c>
    </row>
    <row r="44" spans="1:28" ht="12.75">
      <c r="A44" s="12" t="s">
        <v>52</v>
      </c>
      <c r="B44" s="1">
        <f>'DATOS MENSUALES'!F318</f>
        <v>3.055563</v>
      </c>
      <c r="C44" s="1">
        <f>'DATOS MENSUALES'!F319</f>
        <v>2.68047</v>
      </c>
      <c r="D44" s="1">
        <f>'DATOS MENSUALES'!F320</f>
        <v>0.436192</v>
      </c>
      <c r="E44" s="1">
        <f>'DATOS MENSUALES'!F321</f>
        <v>1.666432</v>
      </c>
      <c r="F44" s="1">
        <f>'DATOS MENSUALES'!F322</f>
        <v>1.459552</v>
      </c>
      <c r="G44" s="1">
        <f>'DATOS MENSUALES'!F323</f>
        <v>1.680128</v>
      </c>
      <c r="H44" s="1">
        <f>'DATOS MENSUALES'!F324</f>
        <v>1.206402</v>
      </c>
      <c r="I44" s="1">
        <f>'DATOS MENSUALES'!F325</f>
        <v>1.761132</v>
      </c>
      <c r="J44" s="1">
        <f>'DATOS MENSUALES'!F326</f>
        <v>0.399984</v>
      </c>
      <c r="K44" s="1">
        <f>'DATOS MENSUALES'!F327</f>
        <v>0.094643</v>
      </c>
      <c r="L44" s="1">
        <f>'DATOS MENSUALES'!F328</f>
        <v>0.081577</v>
      </c>
      <c r="M44" s="1">
        <f>'DATOS MENSUALES'!F329</f>
        <v>0.074472</v>
      </c>
      <c r="N44" s="1">
        <f t="shared" si="12"/>
        <v>14.596547</v>
      </c>
      <c r="O44" s="10"/>
      <c r="P44" s="60">
        <f t="shared" si="13"/>
        <v>16.30020781785759</v>
      </c>
      <c r="Q44" s="60">
        <f t="shared" si="14"/>
        <v>4.842006131551571</v>
      </c>
      <c r="R44" s="60">
        <f t="shared" si="15"/>
        <v>-2.6199551615285084</v>
      </c>
      <c r="S44" s="60">
        <f t="shared" si="16"/>
        <v>-0.041293744727650676</v>
      </c>
      <c r="T44" s="60">
        <f t="shared" si="17"/>
        <v>-0.16080202324932144</v>
      </c>
      <c r="U44" s="60">
        <f t="shared" si="18"/>
        <v>-0.1660876256165795</v>
      </c>
      <c r="V44" s="60">
        <f t="shared" si="19"/>
        <v>-0.32449889944227944</v>
      </c>
      <c r="W44" s="60">
        <f t="shared" si="20"/>
        <v>-1.630397917429186E-05</v>
      </c>
      <c r="X44" s="60">
        <f t="shared" si="21"/>
        <v>-0.0778496182321019</v>
      </c>
      <c r="Y44" s="60">
        <f t="shared" si="22"/>
        <v>-0.001310022531623766</v>
      </c>
      <c r="Z44" s="60">
        <f t="shared" si="23"/>
        <v>-0.0002113446870075728</v>
      </c>
      <c r="AA44" s="60">
        <f t="shared" si="24"/>
        <v>-0.0005680332243184679</v>
      </c>
      <c r="AB44" s="60">
        <f t="shared" si="25"/>
        <v>6.079480712884072E-06</v>
      </c>
    </row>
    <row r="45" spans="1:28" ht="12.75">
      <c r="A45" s="12" t="s">
        <v>53</v>
      </c>
      <c r="B45" s="1">
        <f>'DATOS MENSUALES'!F330</f>
        <v>0.163842</v>
      </c>
      <c r="C45" s="1">
        <f>'DATOS MENSUALES'!F331</f>
        <v>6.083154</v>
      </c>
      <c r="D45" s="1">
        <f>'DATOS MENSUALES'!F332</f>
        <v>1.197939</v>
      </c>
      <c r="E45" s="1">
        <f>'DATOS MENSUALES'!F333</f>
        <v>0.274864</v>
      </c>
      <c r="F45" s="1">
        <f>'DATOS MENSUALES'!F334</f>
        <v>4.510137</v>
      </c>
      <c r="G45" s="1">
        <f>'DATOS MENSUALES'!F335</f>
        <v>1.83118</v>
      </c>
      <c r="H45" s="1">
        <f>'DATOS MENSUALES'!F336</f>
        <v>2.489445</v>
      </c>
      <c r="I45" s="1">
        <f>'DATOS MENSUALES'!F337</f>
        <v>2.006361</v>
      </c>
      <c r="J45" s="1">
        <f>'DATOS MENSUALES'!F338</f>
        <v>0.195168</v>
      </c>
      <c r="K45" s="1">
        <f>'DATOS MENSUALES'!F339</f>
        <v>0.07139</v>
      </c>
      <c r="L45" s="1">
        <f>'DATOS MENSUALES'!F340</f>
        <v>0.083328</v>
      </c>
      <c r="M45" s="1">
        <f>'DATOS MENSUALES'!F341</f>
        <v>0.077766</v>
      </c>
      <c r="N45" s="1">
        <f t="shared" si="12"/>
        <v>18.984574000000002</v>
      </c>
      <c r="O45" s="10"/>
      <c r="P45" s="60">
        <f t="shared" si="13"/>
        <v>-0.045200392637184075</v>
      </c>
      <c r="Q45" s="60">
        <f t="shared" si="14"/>
        <v>132.21885525356933</v>
      </c>
      <c r="R45" s="60">
        <f t="shared" si="15"/>
        <v>-0.23469194900383605</v>
      </c>
      <c r="S45" s="60">
        <f t="shared" si="16"/>
        <v>-5.242734985000901</v>
      </c>
      <c r="T45" s="60">
        <f t="shared" si="17"/>
        <v>15.752769706534645</v>
      </c>
      <c r="U45" s="60">
        <f t="shared" si="18"/>
        <v>-0.063345198657808</v>
      </c>
      <c r="V45" s="60">
        <f t="shared" si="19"/>
        <v>0.21156182359500283</v>
      </c>
      <c r="W45" s="60">
        <f t="shared" si="20"/>
        <v>0.010629425211342955</v>
      </c>
      <c r="X45" s="60">
        <f t="shared" si="21"/>
        <v>-0.2522048991327816</v>
      </c>
      <c r="Y45" s="60">
        <f t="shared" si="22"/>
        <v>-0.0023352763149828482</v>
      </c>
      <c r="Z45" s="60">
        <f t="shared" si="23"/>
        <v>-0.0001932491056018041</v>
      </c>
      <c r="AA45" s="60">
        <f t="shared" si="24"/>
        <v>-0.0005029144954749005</v>
      </c>
      <c r="AB45" s="60">
        <f t="shared" si="25"/>
        <v>85.54915203786352</v>
      </c>
    </row>
    <row r="46" spans="1:28" ht="12.75">
      <c r="A46" s="12" t="s">
        <v>54</v>
      </c>
      <c r="B46" s="1">
        <f>'DATOS MENSUALES'!F342</f>
        <v>0.084032</v>
      </c>
      <c r="C46" s="1">
        <f>'DATOS MENSUALES'!F343</f>
        <v>0.130386</v>
      </c>
      <c r="D46" s="1">
        <f>'DATOS MENSUALES'!F344</f>
        <v>0.243825</v>
      </c>
      <c r="E46" s="1">
        <f>'DATOS MENSUALES'!F345</f>
        <v>0.046598</v>
      </c>
      <c r="F46" s="1">
        <f>'DATOS MENSUALES'!F346</f>
        <v>0.098688</v>
      </c>
      <c r="G46" s="1">
        <f>'DATOS MENSUALES'!F347</f>
        <v>3.873416</v>
      </c>
      <c r="H46" s="1">
        <f>'DATOS MENSUALES'!F348</f>
        <v>2.246695</v>
      </c>
      <c r="I46" s="1">
        <f>'DATOS MENSUALES'!F349</f>
        <v>2.87793</v>
      </c>
      <c r="J46" s="1">
        <f>'DATOS MENSUALES'!F350</f>
        <v>0.44568</v>
      </c>
      <c r="K46" s="1">
        <f>'DATOS MENSUALES'!F351</f>
        <v>0.155534</v>
      </c>
      <c r="L46" s="1">
        <f>'DATOS MENSUALES'!F352</f>
        <v>0.083353</v>
      </c>
      <c r="M46" s="1">
        <f>'DATOS MENSUALES'!F353</f>
        <v>0.442714</v>
      </c>
      <c r="N46" s="1">
        <f t="shared" si="12"/>
        <v>10.728851</v>
      </c>
      <c r="O46" s="10"/>
      <c r="P46" s="60">
        <f t="shared" si="13"/>
        <v>-0.08289698683411814</v>
      </c>
      <c r="Q46" s="60">
        <f t="shared" si="14"/>
        <v>-0.6323184809067092</v>
      </c>
      <c r="R46" s="60">
        <f t="shared" si="15"/>
        <v>-3.8768838523818876</v>
      </c>
      <c r="S46" s="60">
        <f t="shared" si="16"/>
        <v>-7.592836864489984</v>
      </c>
      <c r="T46" s="60">
        <f t="shared" si="17"/>
        <v>-6.909516652339876</v>
      </c>
      <c r="U46" s="60">
        <f t="shared" si="18"/>
        <v>4.440094783367687</v>
      </c>
      <c r="V46" s="60">
        <f t="shared" si="19"/>
        <v>0.044028898582994164</v>
      </c>
      <c r="W46" s="60">
        <f t="shared" si="20"/>
        <v>1.3001719493850818</v>
      </c>
      <c r="X46" s="60">
        <f t="shared" si="21"/>
        <v>-0.05543495423940294</v>
      </c>
      <c r="Y46" s="60">
        <f t="shared" si="22"/>
        <v>-0.00011428214922608654</v>
      </c>
      <c r="Z46" s="60">
        <f t="shared" si="23"/>
        <v>-0.00019299852249885847</v>
      </c>
      <c r="AA46" s="60">
        <f t="shared" si="24"/>
        <v>0.023252604390783964</v>
      </c>
      <c r="AB46" s="60">
        <f t="shared" si="25"/>
        <v>-57.04194505368332</v>
      </c>
    </row>
    <row r="47" spans="1:28" ht="12.75">
      <c r="A47" s="12" t="s">
        <v>55</v>
      </c>
      <c r="B47" s="1">
        <f>'DATOS MENSUALES'!F354</f>
        <v>0.13536</v>
      </c>
      <c r="C47" s="1">
        <f>'DATOS MENSUALES'!F355</f>
        <v>0.223514</v>
      </c>
      <c r="D47" s="1">
        <f>'DATOS MENSUALES'!F356</f>
        <v>0.43248</v>
      </c>
      <c r="E47" s="1">
        <f>'DATOS MENSUALES'!F357</f>
        <v>8.83025</v>
      </c>
      <c r="F47" s="1">
        <f>'DATOS MENSUALES'!F358</f>
        <v>1.816875</v>
      </c>
      <c r="G47" s="1">
        <f>'DATOS MENSUALES'!F359</f>
        <v>0.156975</v>
      </c>
      <c r="H47" s="1">
        <f>'DATOS MENSUALES'!F360</f>
        <v>0.02184</v>
      </c>
      <c r="I47" s="1">
        <f>'DATOS MENSUALES'!F361</f>
        <v>0.095965</v>
      </c>
      <c r="J47" s="1">
        <f>'DATOS MENSUALES'!F362</f>
        <v>0.361713</v>
      </c>
      <c r="K47" s="1">
        <f>'DATOS MENSUALES'!F363</f>
        <v>0.087252</v>
      </c>
      <c r="L47" s="1">
        <f>'DATOS MENSUALES'!F364</f>
        <v>0.11424</v>
      </c>
      <c r="M47" s="1">
        <f>'DATOS MENSUALES'!F365</f>
        <v>0.059892</v>
      </c>
      <c r="N47" s="1">
        <f t="shared" si="12"/>
        <v>12.336355999999997</v>
      </c>
      <c r="O47" s="10"/>
      <c r="P47" s="60">
        <f t="shared" si="13"/>
        <v>-0.05693267390609602</v>
      </c>
      <c r="Q47" s="60">
        <f t="shared" si="14"/>
        <v>-0.4480206195009325</v>
      </c>
      <c r="R47" s="60">
        <f t="shared" si="15"/>
        <v>-2.6411759083691355</v>
      </c>
      <c r="S47" s="60">
        <f t="shared" si="16"/>
        <v>316.95994482634336</v>
      </c>
      <c r="T47" s="60">
        <f t="shared" si="17"/>
        <v>-0.0064833535452937935</v>
      </c>
      <c r="U47" s="60">
        <f t="shared" si="18"/>
        <v>-8.90625085141628</v>
      </c>
      <c r="V47" s="60">
        <f t="shared" si="19"/>
        <v>-6.557504224125137</v>
      </c>
      <c r="W47" s="60">
        <f t="shared" si="20"/>
        <v>-4.831300181444192</v>
      </c>
      <c r="X47" s="60">
        <f t="shared" si="21"/>
        <v>-0.10071474250279411</v>
      </c>
      <c r="Y47" s="60">
        <f t="shared" si="22"/>
        <v>-0.0015938247948657355</v>
      </c>
      <c r="Z47" s="60">
        <f t="shared" si="23"/>
        <v>-1.9471227434590147E-05</v>
      </c>
      <c r="AA47" s="60">
        <f t="shared" si="24"/>
        <v>-0.0009239526422117518</v>
      </c>
      <c r="AB47" s="60">
        <f t="shared" si="25"/>
        <v>-11.268650359885784</v>
      </c>
    </row>
    <row r="48" spans="1:28" ht="12.75">
      <c r="A48" s="12" t="s">
        <v>56</v>
      </c>
      <c r="B48" s="1">
        <f>'DATOS MENSUALES'!F366</f>
        <v>0.057247</v>
      </c>
      <c r="C48" s="1">
        <f>'DATOS MENSUALES'!F367</f>
        <v>0.410784</v>
      </c>
      <c r="D48" s="1">
        <f>'DATOS MENSUALES'!F368</f>
        <v>0.084201</v>
      </c>
      <c r="E48" s="1">
        <f>'DATOS MENSUALES'!F369</f>
        <v>0.8085</v>
      </c>
      <c r="F48" s="1">
        <f>'DATOS MENSUALES'!F370</f>
        <v>0.349376</v>
      </c>
      <c r="G48" s="1">
        <f>'DATOS MENSUALES'!F371</f>
        <v>0.7865</v>
      </c>
      <c r="H48" s="1">
        <f>'DATOS MENSUALES'!F372</f>
        <v>3.260628</v>
      </c>
      <c r="I48" s="1">
        <f>'DATOS MENSUALES'!F373</f>
        <v>8.520771</v>
      </c>
      <c r="J48" s="1">
        <f>'DATOS MENSUALES'!F374</f>
        <v>2.581245</v>
      </c>
      <c r="K48" s="1">
        <f>'DATOS MENSUALES'!F375</f>
        <v>0.627795</v>
      </c>
      <c r="L48" s="1">
        <f>'DATOS MENSUALES'!F376</f>
        <v>0.176823</v>
      </c>
      <c r="M48" s="1">
        <f>'DATOS MENSUALES'!F377</f>
        <v>0.049362</v>
      </c>
      <c r="N48" s="1">
        <f t="shared" si="12"/>
        <v>17.713231999999998</v>
      </c>
      <c r="O48" s="10"/>
      <c r="P48" s="60">
        <f t="shared" si="13"/>
        <v>-0.09913169015032457</v>
      </c>
      <c r="Q48" s="60">
        <f t="shared" si="14"/>
        <v>-0.1930145836877551</v>
      </c>
      <c r="R48" s="60">
        <f t="shared" si="15"/>
        <v>-5.182825927239033</v>
      </c>
      <c r="S48" s="60">
        <f t="shared" si="16"/>
        <v>-1.743491175308124</v>
      </c>
      <c r="T48" s="60">
        <f t="shared" si="17"/>
        <v>-4.524587890316721</v>
      </c>
      <c r="U48" s="60">
        <f t="shared" si="18"/>
        <v>-3.006629410937234</v>
      </c>
      <c r="V48" s="60">
        <f t="shared" si="19"/>
        <v>2.5547507389416717</v>
      </c>
      <c r="W48" s="60">
        <f t="shared" si="20"/>
        <v>305.4034198661423</v>
      </c>
      <c r="X48" s="60">
        <f t="shared" si="21"/>
        <v>5.398700446386695</v>
      </c>
      <c r="Y48" s="60">
        <f t="shared" si="22"/>
        <v>0.07608108960053257</v>
      </c>
      <c r="Z48" s="60">
        <f t="shared" si="23"/>
        <v>4.54235608332113E-05</v>
      </c>
      <c r="AA48" s="60">
        <f t="shared" si="24"/>
        <v>-0.001257193196292761</v>
      </c>
      <c r="AB48" s="60">
        <f t="shared" si="25"/>
        <v>30.80960107463817</v>
      </c>
    </row>
    <row r="49" spans="1:28" ht="12.75">
      <c r="A49" s="12" t="s">
        <v>57</v>
      </c>
      <c r="B49" s="1">
        <f>'DATOS MENSUALES'!F378</f>
        <v>0.071041</v>
      </c>
      <c r="C49" s="1">
        <f>'DATOS MENSUALES'!F379</f>
        <v>0.573524</v>
      </c>
      <c r="D49" s="1">
        <f>'DATOS MENSUALES'!F380</f>
        <v>0.4371</v>
      </c>
      <c r="E49" s="1">
        <f>'DATOS MENSUALES'!F381</f>
        <v>1.487755</v>
      </c>
      <c r="F49" s="1">
        <f>'DATOS MENSUALES'!F382</f>
        <v>5.154109</v>
      </c>
      <c r="G49" s="1">
        <f>'DATOS MENSUALES'!F383</f>
        <v>4.167475</v>
      </c>
      <c r="H49" s="1">
        <f>'DATOS MENSUALES'!F384</f>
        <v>1.331664</v>
      </c>
      <c r="I49" s="1">
        <f>'DATOS MENSUALES'!F385</f>
        <v>1.694824</v>
      </c>
      <c r="J49" s="1">
        <f>'DATOS MENSUALES'!F386</f>
        <v>0.826671</v>
      </c>
      <c r="K49" s="1">
        <f>'DATOS MENSUALES'!F387</f>
        <v>0.204402</v>
      </c>
      <c r="L49" s="1">
        <f>'DATOS MENSUALES'!F388</f>
        <v>0.147784</v>
      </c>
      <c r="M49" s="1">
        <f>'DATOS MENSUALES'!F389</f>
        <v>0.156807</v>
      </c>
      <c r="N49" s="1">
        <f t="shared" si="12"/>
        <v>16.253156</v>
      </c>
      <c r="O49" s="10"/>
      <c r="P49" s="60">
        <f t="shared" si="13"/>
        <v>-0.09052945179381762</v>
      </c>
      <c r="Q49" s="60">
        <f t="shared" si="14"/>
        <v>-0.07156342383859422</v>
      </c>
      <c r="R49" s="60">
        <f t="shared" si="15"/>
        <v>-2.614781671737908</v>
      </c>
      <c r="S49" s="60">
        <f t="shared" si="16"/>
        <v>-0.14414179039725725</v>
      </c>
      <c r="T49" s="60">
        <f t="shared" si="17"/>
        <v>31.2787388555911</v>
      </c>
      <c r="U49" s="60">
        <f t="shared" si="18"/>
        <v>7.275038730977628</v>
      </c>
      <c r="V49" s="60">
        <f t="shared" si="19"/>
        <v>-0.17742748850248205</v>
      </c>
      <c r="W49" s="60">
        <f t="shared" si="20"/>
        <v>-0.0007702126165046053</v>
      </c>
      <c r="X49" s="60">
        <f t="shared" si="21"/>
        <v>-2.8123879351051376E-11</v>
      </c>
      <c r="Y49" s="60">
        <f t="shared" si="22"/>
        <v>3.928823847099993E-11</v>
      </c>
      <c r="Z49" s="60">
        <f t="shared" si="23"/>
        <v>2.9291128949652744E-07</v>
      </c>
      <c r="AA49" s="60">
        <f t="shared" si="24"/>
        <v>-1.1265738023966589E-10</v>
      </c>
      <c r="AB49" s="60">
        <f t="shared" si="25"/>
        <v>4.698244376029846</v>
      </c>
    </row>
    <row r="50" spans="1:28" ht="12.75">
      <c r="A50" s="12" t="s">
        <v>58</v>
      </c>
      <c r="B50" s="1">
        <f>'DATOS MENSUALES'!F390</f>
        <v>0.44787</v>
      </c>
      <c r="C50" s="1">
        <f>'DATOS MENSUALES'!F391</f>
        <v>0.698227</v>
      </c>
      <c r="D50" s="1">
        <f>'DATOS MENSUALES'!F392</f>
        <v>2.139126</v>
      </c>
      <c r="E50" s="1">
        <f>'DATOS MENSUALES'!F393</f>
        <v>2.921657</v>
      </c>
      <c r="F50" s="1">
        <f>'DATOS MENSUALES'!F394</f>
        <v>1.16965</v>
      </c>
      <c r="G50" s="1">
        <f>'DATOS MENSUALES'!F395</f>
        <v>0.365005</v>
      </c>
      <c r="H50" s="1">
        <f>'DATOS MENSUALES'!F396</f>
        <v>0.203308</v>
      </c>
      <c r="I50" s="1">
        <f>'DATOS MENSUALES'!F397</f>
        <v>4.47678</v>
      </c>
      <c r="J50" s="1">
        <f>'DATOS MENSUALES'!F398</f>
        <v>1.333836</v>
      </c>
      <c r="K50" s="1">
        <f>'DATOS MENSUALES'!F399</f>
        <v>0.400775</v>
      </c>
      <c r="L50" s="1">
        <f>'DATOS MENSUALES'!F400</f>
        <v>0.191592</v>
      </c>
      <c r="M50" s="1">
        <f>'DATOS MENSUALES'!F401</f>
        <v>0.079434</v>
      </c>
      <c r="N50" s="1">
        <f t="shared" si="12"/>
        <v>14.42726</v>
      </c>
      <c r="O50" s="10"/>
      <c r="P50" s="60">
        <f t="shared" si="13"/>
        <v>-0.00037618770740762173</v>
      </c>
      <c r="Q50" s="60">
        <f t="shared" si="14"/>
        <v>-0.024508080098361116</v>
      </c>
      <c r="R50" s="60">
        <f t="shared" si="15"/>
        <v>0.03412451898607767</v>
      </c>
      <c r="S50" s="60">
        <f t="shared" si="16"/>
        <v>0.7525324002159365</v>
      </c>
      <c r="T50" s="60">
        <f t="shared" si="17"/>
        <v>-0.5794493836012963</v>
      </c>
      <c r="U50" s="60">
        <f t="shared" si="18"/>
        <v>-6.484867089298721</v>
      </c>
      <c r="V50" s="60">
        <f t="shared" si="19"/>
        <v>-4.82916475688474</v>
      </c>
      <c r="W50" s="60">
        <f t="shared" si="20"/>
        <v>19.471426798700314</v>
      </c>
      <c r="X50" s="60">
        <f t="shared" si="21"/>
        <v>0.1302166012080946</v>
      </c>
      <c r="Y50" s="60">
        <f t="shared" si="22"/>
        <v>0.007612001830712454</v>
      </c>
      <c r="Z50" s="60">
        <f t="shared" si="23"/>
        <v>0.00012839921891108928</v>
      </c>
      <c r="AA50" s="60">
        <f t="shared" si="24"/>
        <v>-0.0004719280101876187</v>
      </c>
      <c r="AB50" s="60">
        <f t="shared" si="25"/>
        <v>-0.0034454078737184367</v>
      </c>
    </row>
    <row r="51" spans="1:28" ht="12.75">
      <c r="A51" s="12" t="s">
        <v>59</v>
      </c>
      <c r="B51" s="1">
        <f>'DATOS MENSUALES'!F402</f>
        <v>0.092092</v>
      </c>
      <c r="C51" s="1">
        <f>'DATOS MENSUALES'!F403</f>
        <v>0.06432</v>
      </c>
      <c r="D51" s="1">
        <f>'DATOS MENSUALES'!F404</f>
        <v>0.553288</v>
      </c>
      <c r="E51" s="1">
        <f>'DATOS MENSUALES'!F405</f>
        <v>1.045707</v>
      </c>
      <c r="F51" s="1">
        <f>'DATOS MENSUALES'!F406</f>
        <v>1.148406</v>
      </c>
      <c r="G51" s="1">
        <f>'DATOS MENSUALES'!F407</f>
        <v>4.09754</v>
      </c>
      <c r="H51" s="1">
        <f>'DATOS MENSUALES'!F408</f>
        <v>2.715102</v>
      </c>
      <c r="I51" s="1">
        <f>'DATOS MENSUALES'!F409</f>
        <v>1.608044</v>
      </c>
      <c r="J51" s="1">
        <f>'DATOS MENSUALES'!F410</f>
        <v>4.099098</v>
      </c>
      <c r="K51" s="1">
        <f>'DATOS MENSUALES'!F411</f>
        <v>0.249067</v>
      </c>
      <c r="L51" s="1">
        <f>'DATOS MENSUALES'!F412</f>
        <v>0.138736</v>
      </c>
      <c r="M51" s="1">
        <f>'DATOS MENSUALES'!F413</f>
        <v>0.076414</v>
      </c>
      <c r="N51" s="1">
        <f t="shared" si="12"/>
        <v>15.887813999999999</v>
      </c>
      <c r="O51" s="10"/>
      <c r="P51" s="60">
        <f t="shared" si="13"/>
        <v>-0.07838436009941667</v>
      </c>
      <c r="Q51" s="60">
        <f t="shared" si="14"/>
        <v>-0.7898581458692018</v>
      </c>
      <c r="R51" s="60">
        <f t="shared" si="15"/>
        <v>-2.007441906957884</v>
      </c>
      <c r="S51" s="60">
        <f t="shared" si="16"/>
        <v>-0.9024600143573676</v>
      </c>
      <c r="T51" s="60">
        <f t="shared" si="17"/>
        <v>-0.6248840685253798</v>
      </c>
      <c r="U51" s="60">
        <f t="shared" si="18"/>
        <v>6.515405956189938</v>
      </c>
      <c r="V51" s="60">
        <f t="shared" si="19"/>
        <v>0.554438021151799</v>
      </c>
      <c r="W51" s="60">
        <f t="shared" si="20"/>
        <v>-0.005682155973471058</v>
      </c>
      <c r="X51" s="60">
        <f t="shared" si="21"/>
        <v>35.03392689789866</v>
      </c>
      <c r="Y51" s="60">
        <f t="shared" si="22"/>
        <v>9.115510217767367E-05</v>
      </c>
      <c r="Z51" s="60">
        <f t="shared" si="23"/>
        <v>-1.3942153209522825E-08</v>
      </c>
      <c r="AA51" s="60">
        <f t="shared" si="24"/>
        <v>-0.0005290034478318381</v>
      </c>
      <c r="AB51" s="60">
        <f t="shared" si="25"/>
        <v>2.2456109000042868</v>
      </c>
    </row>
    <row r="52" spans="1:28" ht="12.75">
      <c r="A52" s="12" t="s">
        <v>60</v>
      </c>
      <c r="B52" s="1">
        <f>'DATOS MENSUALES'!F414</f>
        <v>0.10066</v>
      </c>
      <c r="C52" s="1">
        <f>'DATOS MENSUALES'!F415</f>
        <v>0.934704</v>
      </c>
      <c r="D52" s="1">
        <f>'DATOS MENSUALES'!F416</f>
        <v>0.127479</v>
      </c>
      <c r="E52" s="1">
        <f>'DATOS MENSUALES'!F417</f>
        <v>1.05741</v>
      </c>
      <c r="F52" s="1">
        <f>'DATOS MENSUALES'!F418</f>
        <v>0.628925</v>
      </c>
      <c r="G52" s="1">
        <f>'DATOS MENSUALES'!F419</f>
        <v>1.002792</v>
      </c>
      <c r="H52" s="1">
        <f>'DATOS MENSUALES'!F420</f>
        <v>2.580347</v>
      </c>
      <c r="I52" s="1">
        <f>'DATOS MENSUALES'!F421</f>
        <v>2.38485</v>
      </c>
      <c r="J52" s="1">
        <f>'DATOS MENSUALES'!F422</f>
        <v>0.33383</v>
      </c>
      <c r="K52" s="1">
        <f>'DATOS MENSUALES'!F423</f>
        <v>0.070497</v>
      </c>
      <c r="L52" s="1">
        <f>'DATOS MENSUALES'!F424</f>
        <v>0.131006</v>
      </c>
      <c r="M52" s="1">
        <f>'DATOS MENSUALES'!F425</f>
        <v>0.161551</v>
      </c>
      <c r="N52" s="1">
        <f t="shared" si="12"/>
        <v>9.514051</v>
      </c>
      <c r="O52" s="10"/>
      <c r="P52" s="60">
        <f t="shared" si="13"/>
        <v>-0.07377015784367591</v>
      </c>
      <c r="Q52" s="60">
        <f t="shared" si="14"/>
        <v>-0.0001574133730630955</v>
      </c>
      <c r="R52" s="60">
        <f t="shared" si="15"/>
        <v>-4.803633109650028</v>
      </c>
      <c r="S52" s="60">
        <f t="shared" si="16"/>
        <v>-0.8700683156144687</v>
      </c>
      <c r="T52" s="60">
        <f t="shared" si="17"/>
        <v>-2.5962990077084824</v>
      </c>
      <c r="U52" s="60">
        <f t="shared" si="18"/>
        <v>-1.8473705838344952</v>
      </c>
      <c r="V52" s="60">
        <f t="shared" si="19"/>
        <v>0.3239088137931322</v>
      </c>
      <c r="W52" s="60">
        <f t="shared" si="20"/>
        <v>0.21423471097492075</v>
      </c>
      <c r="X52" s="60">
        <f t="shared" si="21"/>
        <v>-0.11992899179331015</v>
      </c>
      <c r="Y52" s="60">
        <f t="shared" si="22"/>
        <v>-0.002382749838811935</v>
      </c>
      <c r="Z52" s="60">
        <f t="shared" si="23"/>
        <v>-1.0416095921206742E-06</v>
      </c>
      <c r="AA52" s="60">
        <f t="shared" si="24"/>
        <v>7.736488214919088E-08</v>
      </c>
      <c r="AB52" s="60">
        <f t="shared" si="25"/>
        <v>-129.88054447195356</v>
      </c>
    </row>
    <row r="53" spans="1:28" ht="12.75">
      <c r="A53" s="12" t="s">
        <v>61</v>
      </c>
      <c r="B53" s="1">
        <f>'DATOS MENSUALES'!F426</f>
        <v>0.055272</v>
      </c>
      <c r="C53" s="1">
        <f>'DATOS MENSUALES'!F427</f>
        <v>0.514612</v>
      </c>
      <c r="D53" s="1">
        <f>'DATOS MENSUALES'!F428</f>
        <v>0.252938</v>
      </c>
      <c r="E53" s="1">
        <f>'DATOS MENSUALES'!F429</f>
        <v>0.133866</v>
      </c>
      <c r="F53" s="1">
        <f>'DATOS MENSUALES'!F430</f>
        <v>0.492492</v>
      </c>
      <c r="G53" s="1">
        <f>'DATOS MENSUALES'!F431</f>
        <v>0.044064</v>
      </c>
      <c r="H53" s="1">
        <f>'DATOS MENSUALES'!F432</f>
        <v>1.804044</v>
      </c>
      <c r="I53" s="1">
        <f>'DATOS MENSUALES'!F433</f>
        <v>0.127552</v>
      </c>
      <c r="J53" s="1">
        <f>'DATOS MENSUALES'!F434</f>
        <v>0.420808</v>
      </c>
      <c r="K53" s="1">
        <f>'DATOS MENSUALES'!F435</f>
        <v>0.139788</v>
      </c>
      <c r="L53" s="1">
        <f>'DATOS MENSUALES'!F436</f>
        <v>0.179874</v>
      </c>
      <c r="M53" s="1">
        <f>'DATOS MENSUALES'!F437</f>
        <v>0.293634</v>
      </c>
      <c r="N53" s="1">
        <f t="shared" si="12"/>
        <v>4.458944</v>
      </c>
      <c r="O53" s="10"/>
      <c r="P53" s="60">
        <f t="shared" si="13"/>
        <v>-0.10040621610378009</v>
      </c>
      <c r="Q53" s="60">
        <f t="shared" si="14"/>
        <v>-0.10655454395333461</v>
      </c>
      <c r="R53" s="60">
        <f t="shared" si="15"/>
        <v>-3.8098054483393295</v>
      </c>
      <c r="S53" s="60">
        <f t="shared" si="16"/>
        <v>-6.625702480302342</v>
      </c>
      <c r="T53" s="60">
        <f t="shared" si="17"/>
        <v>-3.4487624068429517</v>
      </c>
      <c r="U53" s="60">
        <f t="shared" si="18"/>
        <v>-10.442386492977333</v>
      </c>
      <c r="V53" s="60">
        <f t="shared" si="19"/>
        <v>-0.000717852431763226</v>
      </c>
      <c r="W53" s="60">
        <f t="shared" si="20"/>
        <v>-4.565514017644458</v>
      </c>
      <c r="X53" s="60">
        <f t="shared" si="21"/>
        <v>-0.06700608530044695</v>
      </c>
      <c r="Y53" s="60">
        <f t="shared" si="22"/>
        <v>-0.0002655259105014594</v>
      </c>
      <c r="Z53" s="60">
        <f t="shared" si="23"/>
        <v>5.810081800683816E-05</v>
      </c>
      <c r="AA53" s="60">
        <f t="shared" si="24"/>
        <v>0.0025345938837674433</v>
      </c>
      <c r="AB53" s="60">
        <f t="shared" si="25"/>
        <v>-1036.2346192267905</v>
      </c>
    </row>
    <row r="54" spans="1:28" ht="12.75">
      <c r="A54" s="12" t="s">
        <v>62</v>
      </c>
      <c r="B54" s="1">
        <f>'DATOS MENSUALES'!F438</f>
        <v>0.342225</v>
      </c>
      <c r="C54" s="1">
        <f>'DATOS MENSUALES'!F439</f>
        <v>0.483736</v>
      </c>
      <c r="D54" s="1">
        <f>'DATOS MENSUALES'!F440</f>
        <v>2.64648</v>
      </c>
      <c r="E54" s="1">
        <f>'DATOS MENSUALES'!F441</f>
        <v>3.400254</v>
      </c>
      <c r="F54" s="1">
        <f>'DATOS MENSUALES'!F442</f>
        <v>3.666238</v>
      </c>
      <c r="G54" s="1">
        <f>'DATOS MENSUALES'!F443</f>
        <v>1.45176</v>
      </c>
      <c r="H54" s="1">
        <f>'DATOS MENSUALES'!F444</f>
        <v>0.42596</v>
      </c>
      <c r="I54" s="1">
        <f>'DATOS MENSUALES'!F445</f>
        <v>3.82185</v>
      </c>
      <c r="J54" s="1">
        <f>'DATOS MENSUALES'!F446</f>
        <v>1.390365</v>
      </c>
      <c r="K54" s="1">
        <f>'DATOS MENSUALES'!F447</f>
        <v>0.451668</v>
      </c>
      <c r="L54" s="1">
        <f>'DATOS MENSUALES'!F448</f>
        <v>0.099057</v>
      </c>
      <c r="M54" s="1">
        <f>'DATOS MENSUALES'!F449</f>
        <v>0.04085</v>
      </c>
      <c r="N54" s="1">
        <f t="shared" si="12"/>
        <v>18.220443</v>
      </c>
      <c r="O54" s="10"/>
      <c r="P54" s="60">
        <f t="shared" si="13"/>
        <v>-0.005623943516043844</v>
      </c>
      <c r="Q54" s="60">
        <f t="shared" si="14"/>
        <v>-0.1287587166018869</v>
      </c>
      <c r="R54" s="60">
        <f t="shared" si="15"/>
        <v>0.575328720322853</v>
      </c>
      <c r="S54" s="60">
        <f t="shared" si="16"/>
        <v>2.675076270475646</v>
      </c>
      <c r="T54" s="60">
        <f t="shared" si="17"/>
        <v>4.598285859261483</v>
      </c>
      <c r="U54" s="60">
        <f t="shared" si="18"/>
        <v>-0.47100384168808535</v>
      </c>
      <c r="V54" s="60">
        <f t="shared" si="19"/>
        <v>-3.16113784040127</v>
      </c>
      <c r="W54" s="60">
        <f t="shared" si="20"/>
        <v>8.431878617331762</v>
      </c>
      <c r="X54" s="60">
        <f t="shared" si="21"/>
        <v>0.17882455669269057</v>
      </c>
      <c r="Y54" s="60">
        <f t="shared" si="22"/>
        <v>0.01518040134614103</v>
      </c>
      <c r="Z54" s="60">
        <f t="shared" si="23"/>
        <v>-7.454307841001373E-05</v>
      </c>
      <c r="AA54" s="60">
        <f t="shared" si="24"/>
        <v>-0.0015787241454139952</v>
      </c>
      <c r="AB54" s="60">
        <f t="shared" si="25"/>
        <v>48.31393863821845</v>
      </c>
    </row>
    <row r="55" spans="1:28" ht="12.75">
      <c r="A55" s="12" t="s">
        <v>63</v>
      </c>
      <c r="B55" s="1">
        <f>'DATOS MENSUALES'!F450</f>
        <v>0.534885</v>
      </c>
      <c r="C55" s="1">
        <f>'DATOS MENSUALES'!F451</f>
        <v>0.079083</v>
      </c>
      <c r="D55" s="1">
        <f>'DATOS MENSUALES'!F452</f>
        <v>2.578624</v>
      </c>
      <c r="E55" s="1">
        <f>'DATOS MENSUALES'!F453</f>
        <v>6.18669</v>
      </c>
      <c r="F55" s="1">
        <f>'DATOS MENSUALES'!F454</f>
        <v>5.569544</v>
      </c>
      <c r="G55" s="1">
        <f>'DATOS MENSUALES'!F455</f>
        <v>2.263276</v>
      </c>
      <c r="H55" s="1">
        <f>'DATOS MENSUALES'!F456</f>
        <v>5.61336</v>
      </c>
      <c r="I55" s="1">
        <f>'DATOS MENSUALES'!F457</f>
        <v>1.657206</v>
      </c>
      <c r="J55" s="1">
        <f>'DATOS MENSUALES'!F458</f>
        <v>0.732732</v>
      </c>
      <c r="K55" s="1">
        <f>'DATOS MENSUALES'!F459</f>
        <v>0.155463</v>
      </c>
      <c r="L55" s="1">
        <f>'DATOS MENSUALES'!F460</f>
        <v>0.06579</v>
      </c>
      <c r="M55" s="1">
        <f>'DATOS MENSUALES'!F461</f>
        <v>0.017578</v>
      </c>
      <c r="N55" s="1">
        <f t="shared" si="12"/>
        <v>25.454231</v>
      </c>
      <c r="O55" s="10"/>
      <c r="P55" s="60">
        <f t="shared" si="13"/>
        <v>3.2592168944503117E-06</v>
      </c>
      <c r="Q55" s="60">
        <f t="shared" si="14"/>
        <v>-0.7526154756242277</v>
      </c>
      <c r="R55" s="60">
        <f t="shared" si="15"/>
        <v>0.4456884522632001</v>
      </c>
      <c r="S55" s="60">
        <f t="shared" si="16"/>
        <v>72.75271539295152</v>
      </c>
      <c r="T55" s="60">
        <f t="shared" si="17"/>
        <v>45.354266151092375</v>
      </c>
      <c r="U55" s="60">
        <f t="shared" si="18"/>
        <v>3.7477152773641374E-05</v>
      </c>
      <c r="V55" s="60">
        <f t="shared" si="19"/>
        <v>51.469595067964065</v>
      </c>
      <c r="W55" s="60">
        <f t="shared" si="20"/>
        <v>-0.0021608482261081556</v>
      </c>
      <c r="X55" s="60">
        <f t="shared" si="21"/>
        <v>-0.0008370449361792388</v>
      </c>
      <c r="Y55" s="60">
        <f t="shared" si="22"/>
        <v>-0.00011478449233830006</v>
      </c>
      <c r="Z55" s="60">
        <f t="shared" si="23"/>
        <v>-0.00042785685888784496</v>
      </c>
      <c r="AA55" s="60">
        <f t="shared" si="24"/>
        <v>-0.0027270986380977013</v>
      </c>
      <c r="AB55" s="60">
        <f t="shared" si="25"/>
        <v>1286.470467735341</v>
      </c>
    </row>
    <row r="56" spans="1:28" ht="12.75">
      <c r="A56" s="12" t="s">
        <v>64</v>
      </c>
      <c r="B56" s="1">
        <f>'DATOS MENSUALES'!F462</f>
        <v>0.059052</v>
      </c>
      <c r="C56" s="1">
        <f>'DATOS MENSUALES'!F463</f>
        <v>0.015</v>
      </c>
      <c r="D56" s="1">
        <f>'DATOS MENSUALES'!F464</f>
        <v>2.338976</v>
      </c>
      <c r="E56" s="1">
        <f>'DATOS MENSUALES'!F465</f>
        <v>5.31391</v>
      </c>
      <c r="F56" s="1">
        <f>'DATOS MENSUALES'!F466</f>
        <v>7.386328</v>
      </c>
      <c r="G56" s="1">
        <f>'DATOS MENSUALES'!F467</f>
        <v>8.017152</v>
      </c>
      <c r="H56" s="1">
        <f>'DATOS MENSUALES'!F468</f>
        <v>1.546692</v>
      </c>
      <c r="I56" s="1">
        <f>'DATOS MENSUALES'!F469</f>
        <v>0.975766</v>
      </c>
      <c r="J56" s="1">
        <f>'DATOS MENSUALES'!F470</f>
        <v>0.20976</v>
      </c>
      <c r="K56" s="1">
        <f>'DATOS MENSUALES'!F471</f>
        <v>0.156681</v>
      </c>
      <c r="L56" s="1">
        <f>'DATOS MENSUALES'!F472</f>
        <v>0.085272</v>
      </c>
      <c r="M56" s="1">
        <f>'DATOS MENSUALES'!F473</f>
        <v>0.093176</v>
      </c>
      <c r="N56" s="1">
        <f t="shared" si="12"/>
        <v>26.197764999999997</v>
      </c>
      <c r="O56" s="10"/>
      <c r="P56" s="60">
        <f t="shared" si="13"/>
        <v>-0.09797634453856902</v>
      </c>
      <c r="Q56" s="60">
        <f t="shared" si="14"/>
        <v>-0.9231517933432727</v>
      </c>
      <c r="R56" s="60">
        <f t="shared" si="15"/>
        <v>0.14404772857269385</v>
      </c>
      <c r="S56" s="60">
        <f t="shared" si="16"/>
        <v>35.9969743673459</v>
      </c>
      <c r="T56" s="60">
        <f t="shared" si="17"/>
        <v>155.98037757904717</v>
      </c>
      <c r="U56" s="60">
        <f t="shared" si="18"/>
        <v>193.8372248220469</v>
      </c>
      <c r="V56" s="60">
        <f t="shared" si="19"/>
        <v>-0.04174252333594863</v>
      </c>
      <c r="W56" s="60">
        <f t="shared" si="20"/>
        <v>-0.5328653515094017</v>
      </c>
      <c r="X56" s="60">
        <f t="shared" si="21"/>
        <v>-0.235130864190184</v>
      </c>
      <c r="Y56" s="60">
        <f t="shared" si="22"/>
        <v>-0.00010636871613842908</v>
      </c>
      <c r="Z56" s="60">
        <f t="shared" si="23"/>
        <v>-0.00017440345887304766</v>
      </c>
      <c r="AA56" s="60">
        <f t="shared" si="24"/>
        <v>-0.00026354695502235783</v>
      </c>
      <c r="AB56" s="60">
        <f t="shared" si="25"/>
        <v>1568.7684807812802</v>
      </c>
    </row>
    <row r="57" spans="1:28" ht="12.75">
      <c r="A57" s="12" t="s">
        <v>65</v>
      </c>
      <c r="B57" s="1">
        <f>'DATOS MENSUALES'!F474</f>
        <v>1.551228</v>
      </c>
      <c r="C57" s="1">
        <f>'DATOS MENSUALES'!F475</f>
        <v>0.798768</v>
      </c>
      <c r="D57" s="1">
        <f>'DATOS MENSUALES'!F476</f>
        <v>1.339394</v>
      </c>
      <c r="E57" s="1">
        <f>'DATOS MENSUALES'!F477</f>
        <v>1.598841</v>
      </c>
      <c r="F57" s="1">
        <f>'DATOS MENSUALES'!F478</f>
        <v>0.567138</v>
      </c>
      <c r="G57" s="1">
        <f>'DATOS MENSUALES'!F479</f>
        <v>5.198004</v>
      </c>
      <c r="H57" s="1">
        <f>'DATOS MENSUALES'!F480</f>
        <v>2.636874</v>
      </c>
      <c r="I57" s="1">
        <f>'DATOS MENSUALES'!F481</f>
        <v>6.215898</v>
      </c>
      <c r="J57" s="1">
        <f>'DATOS MENSUALES'!F482</f>
        <v>1.956416</v>
      </c>
      <c r="K57" s="1">
        <f>'DATOS MENSUALES'!F483</f>
        <v>0.337284</v>
      </c>
      <c r="L57" s="1">
        <f>'DATOS MENSUALES'!F484</f>
        <v>0.165915</v>
      </c>
      <c r="M57" s="1">
        <f>'DATOS MENSUALES'!F485</f>
        <v>0.117068</v>
      </c>
      <c r="N57" s="1">
        <f t="shared" si="12"/>
        <v>22.482828</v>
      </c>
      <c r="O57" s="10"/>
      <c r="P57" s="60">
        <f t="shared" si="13"/>
        <v>1.0964532988714417</v>
      </c>
      <c r="Q57" s="60">
        <f t="shared" si="14"/>
        <v>-0.006851444748485752</v>
      </c>
      <c r="R57" s="60">
        <f t="shared" si="15"/>
        <v>-0.10742645825090892</v>
      </c>
      <c r="S57" s="60">
        <f t="shared" si="16"/>
        <v>-0.07056493624629565</v>
      </c>
      <c r="T57" s="60">
        <f t="shared" si="17"/>
        <v>-2.9624265063077635</v>
      </c>
      <c r="U57" s="60">
        <f t="shared" si="18"/>
        <v>26.15027998394588</v>
      </c>
      <c r="V57" s="60">
        <f t="shared" si="19"/>
        <v>0.41065471034518775</v>
      </c>
      <c r="W57" s="60">
        <f t="shared" si="20"/>
        <v>86.9035166940381</v>
      </c>
      <c r="X57" s="60">
        <f t="shared" si="21"/>
        <v>1.4407562919514596</v>
      </c>
      <c r="Y57" s="60">
        <f t="shared" si="22"/>
        <v>0.002364435129062246</v>
      </c>
      <c r="Z57" s="60">
        <f t="shared" si="23"/>
        <v>1.5201721669368757E-05</v>
      </c>
      <c r="AA57" s="60">
        <f t="shared" si="24"/>
        <v>-6.507137794758768E-05</v>
      </c>
      <c r="AB57" s="60">
        <f t="shared" si="25"/>
        <v>493.8880302683954</v>
      </c>
    </row>
    <row r="58" spans="1:28" ht="12.75">
      <c r="A58" s="12" t="s">
        <v>66</v>
      </c>
      <c r="B58" s="1">
        <f>'DATOS MENSUALES'!F486</f>
        <v>0.173627</v>
      </c>
      <c r="C58" s="1">
        <f>'DATOS MENSUALES'!F487</f>
        <v>0.500986</v>
      </c>
      <c r="D58" s="1">
        <f>'DATOS MENSUALES'!F488</f>
        <v>0.6812</v>
      </c>
      <c r="E58" s="1">
        <f>'DATOS MENSUALES'!F489</f>
        <v>0.528935</v>
      </c>
      <c r="F58" s="1">
        <f>'DATOS MENSUALES'!F490</f>
        <v>0.397879</v>
      </c>
      <c r="G58" s="1">
        <f>'DATOS MENSUALES'!F491</f>
        <v>0.359197</v>
      </c>
      <c r="H58" s="1">
        <f>'DATOS MENSUALES'!F492</f>
        <v>1.42744</v>
      </c>
      <c r="I58" s="1">
        <f>'DATOS MENSUALES'!F493</f>
        <v>0.285804</v>
      </c>
      <c r="J58" s="1">
        <f>'DATOS MENSUALES'!F494</f>
        <v>0.081978</v>
      </c>
      <c r="K58" s="1">
        <f>'DATOS MENSUALES'!F495</f>
        <v>0.041352</v>
      </c>
      <c r="L58" s="1">
        <f>'DATOS MENSUALES'!F496</f>
        <v>0.045309</v>
      </c>
      <c r="M58" s="1">
        <f>'DATOS MENSUALES'!F497</f>
        <v>0.093594</v>
      </c>
      <c r="N58" s="1">
        <f t="shared" si="12"/>
        <v>4.617301</v>
      </c>
      <c r="O58" s="10"/>
      <c r="P58" s="60">
        <f t="shared" si="13"/>
        <v>-0.04157691262033334</v>
      </c>
      <c r="Q58" s="60">
        <f t="shared" si="14"/>
        <v>-0.11600878835755435</v>
      </c>
      <c r="R58" s="60">
        <f t="shared" si="15"/>
        <v>-1.4566151488117063</v>
      </c>
      <c r="S58" s="60">
        <f t="shared" si="16"/>
        <v>-3.262471075354914</v>
      </c>
      <c r="T58" s="60">
        <f t="shared" si="17"/>
        <v>-4.138092343597786</v>
      </c>
      <c r="U58" s="60">
        <f t="shared" si="18"/>
        <v>-6.545647995523147</v>
      </c>
      <c r="V58" s="60">
        <f t="shared" si="19"/>
        <v>-0.10128781537713864</v>
      </c>
      <c r="W58" s="60">
        <f t="shared" si="20"/>
        <v>-3.3796258618339152</v>
      </c>
      <c r="X58" s="60">
        <f t="shared" si="21"/>
        <v>-0.41348880639258156</v>
      </c>
      <c r="Y58" s="60">
        <f t="shared" si="22"/>
        <v>-0.004307676680677109</v>
      </c>
      <c r="Z58" s="60">
        <f t="shared" si="23"/>
        <v>-0.0008801493540238138</v>
      </c>
      <c r="AA58" s="60">
        <f t="shared" si="24"/>
        <v>-0.0002584257949431287</v>
      </c>
      <c r="AB58" s="60">
        <f t="shared" si="25"/>
        <v>-988.3440552985452</v>
      </c>
    </row>
    <row r="59" spans="1:28" ht="12.75">
      <c r="A59" s="12" t="s">
        <v>67</v>
      </c>
      <c r="B59" s="1">
        <f>'DATOS MENSUALES'!F498</f>
        <v>0.032136</v>
      </c>
      <c r="C59" s="1">
        <f>'DATOS MENSUALES'!F499</f>
        <v>0.034848</v>
      </c>
      <c r="D59" s="1">
        <f>'DATOS MENSUALES'!F500</f>
        <v>2.99512</v>
      </c>
      <c r="E59" s="1">
        <f>'DATOS MENSUALES'!F501</f>
        <v>0.512424</v>
      </c>
      <c r="F59" s="1">
        <f>'DATOS MENSUALES'!F502</f>
        <v>0.534688</v>
      </c>
      <c r="G59" s="1">
        <f>'DATOS MENSUALES'!F503</f>
        <v>0.18321</v>
      </c>
      <c r="H59" s="1">
        <f>'DATOS MENSUALES'!F504</f>
        <v>0.120988</v>
      </c>
      <c r="I59" s="1">
        <f>'DATOS MENSUALES'!F505</f>
        <v>0.794958</v>
      </c>
      <c r="J59" s="1">
        <f>'DATOS MENSUALES'!F506</f>
        <v>0.218025</v>
      </c>
      <c r="K59" s="1">
        <f>'DATOS MENSUALES'!F507</f>
        <v>0.047906</v>
      </c>
      <c r="L59" s="1">
        <f>'DATOS MENSUALES'!F508</f>
        <v>0.003293</v>
      </c>
      <c r="M59" s="1">
        <f>'DATOS MENSUALES'!F509</f>
        <v>0.256116</v>
      </c>
      <c r="N59" s="1">
        <f t="shared" si="12"/>
        <v>5.733712000000001</v>
      </c>
      <c r="O59" s="10"/>
      <c r="P59" s="60">
        <f t="shared" si="13"/>
        <v>-0.11615893395526458</v>
      </c>
      <c r="Q59" s="60">
        <f t="shared" si="14"/>
        <v>-0.867841755174368</v>
      </c>
      <c r="R59" s="60">
        <f t="shared" si="15"/>
        <v>1.6444952136345155</v>
      </c>
      <c r="S59" s="60">
        <f t="shared" si="16"/>
        <v>-3.3726465358897046</v>
      </c>
      <c r="T59" s="60">
        <f t="shared" si="17"/>
        <v>-3.167799488499346</v>
      </c>
      <c r="U59" s="60">
        <f t="shared" si="18"/>
        <v>-8.572345024315</v>
      </c>
      <c r="V59" s="60">
        <f t="shared" si="19"/>
        <v>-5.569657401890732</v>
      </c>
      <c r="W59" s="60">
        <f t="shared" si="20"/>
        <v>-0.9748075644527721</v>
      </c>
      <c r="X59" s="60">
        <f t="shared" si="21"/>
        <v>-0.22581101940560996</v>
      </c>
      <c r="Y59" s="60">
        <f t="shared" si="22"/>
        <v>-0.0038078199662312435</v>
      </c>
      <c r="Z59" s="60">
        <f t="shared" si="23"/>
        <v>-0.002619501146571853</v>
      </c>
      <c r="AA59" s="60">
        <f t="shared" si="24"/>
        <v>0.0009651927525749997</v>
      </c>
      <c r="AB59" s="60">
        <f t="shared" si="25"/>
        <v>-691.8822983192239</v>
      </c>
    </row>
    <row r="60" spans="1:28" ht="12.75">
      <c r="A60" s="12" t="s">
        <v>68</v>
      </c>
      <c r="B60" s="1">
        <f>'DATOS MENSUALES'!F510</f>
        <v>0.23638</v>
      </c>
      <c r="C60" s="1">
        <f>'DATOS MENSUALES'!F511</f>
        <v>1.135212</v>
      </c>
      <c r="D60" s="1">
        <f>'DATOS MENSUALES'!F512</f>
        <v>1.458261</v>
      </c>
      <c r="E60" s="1">
        <f>'DATOS MENSUALES'!F513</f>
        <v>0.183578</v>
      </c>
      <c r="F60" s="1">
        <f>'DATOS MENSUALES'!F514</f>
        <v>1.061775</v>
      </c>
      <c r="G60" s="1">
        <f>'DATOS MENSUALES'!F515</f>
        <v>0.809343</v>
      </c>
      <c r="H60" s="1">
        <f>'DATOS MENSUALES'!F516</f>
        <v>4.97434</v>
      </c>
      <c r="I60" s="1">
        <f>'DATOS MENSUALES'!F517</f>
        <v>0.985044</v>
      </c>
      <c r="J60" s="1">
        <f>'DATOS MENSUALES'!F518</f>
        <v>0.33648</v>
      </c>
      <c r="K60" s="1">
        <f>'DATOS MENSUALES'!F519</f>
        <v>0.298718</v>
      </c>
      <c r="L60" s="1">
        <f>'DATOS MENSUALES'!F520</f>
        <v>1.477465</v>
      </c>
      <c r="M60" s="1">
        <f>'DATOS MENSUALES'!F521</f>
        <v>0.17535</v>
      </c>
      <c r="N60" s="1">
        <f t="shared" si="12"/>
        <v>13.131946</v>
      </c>
      <c r="O60" s="10"/>
      <c r="P60" s="60">
        <f t="shared" si="13"/>
        <v>-0.022828606635178744</v>
      </c>
      <c r="Q60" s="60">
        <f t="shared" si="14"/>
        <v>0.003145107465258586</v>
      </c>
      <c r="R60" s="60">
        <f t="shared" si="15"/>
        <v>-0.045311749375869716</v>
      </c>
      <c r="S60" s="60">
        <f t="shared" si="16"/>
        <v>-6.113401792001839</v>
      </c>
      <c r="T60" s="60">
        <f t="shared" si="17"/>
        <v>-0.834742354367331</v>
      </c>
      <c r="U60" s="60">
        <f t="shared" si="18"/>
        <v>-2.8661208758945462</v>
      </c>
      <c r="V60" s="60">
        <f t="shared" si="19"/>
        <v>29.239663929690558</v>
      </c>
      <c r="W60" s="60">
        <f t="shared" si="20"/>
        <v>-0.5147794142771948</v>
      </c>
      <c r="X60" s="60">
        <f t="shared" si="21"/>
        <v>-0.11800598535793645</v>
      </c>
      <c r="Y60" s="60">
        <f t="shared" si="22"/>
        <v>0.0008480936632677762</v>
      </c>
      <c r="Z60" s="60">
        <f t="shared" si="23"/>
        <v>2.3863466551839845</v>
      </c>
      <c r="AA60" s="60">
        <f t="shared" si="24"/>
        <v>5.890544267286085E-06</v>
      </c>
      <c r="AB60" s="60">
        <f t="shared" si="25"/>
        <v>-3.0256599587220148</v>
      </c>
    </row>
    <row r="61" spans="1:28" ht="12.75">
      <c r="A61" s="12" t="s">
        <v>69</v>
      </c>
      <c r="B61" s="1">
        <f>'DATOS MENSUALES'!F522</f>
        <v>0.03354</v>
      </c>
      <c r="C61" s="1">
        <f>'DATOS MENSUALES'!F523</f>
        <v>0.436658</v>
      </c>
      <c r="D61" s="1">
        <f>'DATOS MENSUALES'!F524</f>
        <v>1.839504</v>
      </c>
      <c r="E61" s="1">
        <f>'DATOS MENSUALES'!F525</f>
        <v>0.638118</v>
      </c>
      <c r="F61" s="1">
        <f>'DATOS MENSUALES'!F526</f>
        <v>2.172156</v>
      </c>
      <c r="G61" s="1">
        <f>'DATOS MENSUALES'!F527</f>
        <v>2.127414</v>
      </c>
      <c r="H61" s="1">
        <f>'DATOS MENSUALES'!F528</f>
        <v>0.95675</v>
      </c>
      <c r="I61" s="1">
        <f>'DATOS MENSUALES'!F529</f>
        <v>3.685297</v>
      </c>
      <c r="J61" s="1">
        <f>'DATOS MENSUALES'!F530</f>
        <v>1.42692</v>
      </c>
      <c r="K61" s="1">
        <f>'DATOS MENSUALES'!F531</f>
        <v>0.226728</v>
      </c>
      <c r="L61" s="1">
        <f>'DATOS MENSUALES'!F532</f>
        <v>0.051663</v>
      </c>
      <c r="M61" s="1">
        <f>'DATOS MENSUALES'!F533</f>
        <v>0.037188</v>
      </c>
      <c r="N61" s="1">
        <f t="shared" si="12"/>
        <v>13.631936</v>
      </c>
      <c r="O61" s="10"/>
      <c r="P61" s="60">
        <f t="shared" si="13"/>
        <v>-0.11515907250760114</v>
      </c>
      <c r="Q61" s="60">
        <f t="shared" si="14"/>
        <v>-0.16823336906038683</v>
      </c>
      <c r="R61" s="60">
        <f t="shared" si="15"/>
        <v>1.5131871574497525E-05</v>
      </c>
      <c r="S61" s="60">
        <f t="shared" si="16"/>
        <v>-2.5936995543397394</v>
      </c>
      <c r="T61" s="60">
        <f t="shared" si="17"/>
        <v>0.004810965923043137</v>
      </c>
      <c r="U61" s="60">
        <f t="shared" si="18"/>
        <v>-0.0010736522209071398</v>
      </c>
      <c r="V61" s="60">
        <f t="shared" si="19"/>
        <v>-0.8222168896681498</v>
      </c>
      <c r="W61" s="60">
        <f t="shared" si="20"/>
        <v>6.846098737231135</v>
      </c>
      <c r="X61" s="60">
        <f t="shared" si="21"/>
        <v>0.2159404909203983</v>
      </c>
      <c r="Y61" s="60">
        <f t="shared" si="22"/>
        <v>1.1644532047951688E-05</v>
      </c>
      <c r="Z61" s="60">
        <f t="shared" si="23"/>
        <v>-0.0007164325001261103</v>
      </c>
      <c r="AA61" s="60">
        <f t="shared" si="24"/>
        <v>-0.001732408835184231</v>
      </c>
      <c r="AB61" s="60">
        <f t="shared" si="25"/>
        <v>-0.8475571688776873</v>
      </c>
    </row>
    <row r="62" spans="1:28" ht="12.75">
      <c r="A62" s="12" t="s">
        <v>70</v>
      </c>
      <c r="B62" s="1">
        <f>'DATOS MENSUALES'!F534</f>
        <v>0.171494</v>
      </c>
      <c r="C62" s="1">
        <f>'DATOS MENSUALES'!F535</f>
        <v>3.178881</v>
      </c>
      <c r="D62" s="1">
        <f>'DATOS MENSUALES'!F536</f>
        <v>0.991364</v>
      </c>
      <c r="E62" s="1">
        <f>'DATOS MENSUALES'!F537</f>
        <v>0.87464</v>
      </c>
      <c r="F62" s="1">
        <f>'DATOS MENSUALES'!F538</f>
        <v>2.613388</v>
      </c>
      <c r="G62" s="1">
        <f>'DATOS MENSUALES'!F539</f>
        <v>1.372545</v>
      </c>
      <c r="H62" s="1">
        <f>'DATOS MENSUALES'!F540</f>
        <v>2.156025</v>
      </c>
      <c r="I62" s="1">
        <f>'DATOS MENSUALES'!F541</f>
        <v>2.718164</v>
      </c>
      <c r="J62" s="1">
        <f>'DATOS MENSUALES'!F542</f>
        <v>0.479864</v>
      </c>
      <c r="K62" s="1">
        <f>'DATOS MENSUALES'!F543</f>
        <v>0.231424</v>
      </c>
      <c r="L62" s="1">
        <f>'DATOS MENSUALES'!F544</f>
        <v>0.039663</v>
      </c>
      <c r="M62" s="1">
        <f>'DATOS MENSUALES'!F545</f>
        <v>0.016425</v>
      </c>
      <c r="N62" s="1">
        <f t="shared" si="12"/>
        <v>14.843876999999999</v>
      </c>
      <c r="O62" s="10"/>
      <c r="P62" s="60">
        <f t="shared" si="13"/>
        <v>-0.042349625530386625</v>
      </c>
      <c r="Q62" s="60">
        <f t="shared" si="14"/>
        <v>10.506089226355428</v>
      </c>
      <c r="R62" s="60">
        <f t="shared" si="15"/>
        <v>-0.5582667909523021</v>
      </c>
      <c r="S62" s="60">
        <f t="shared" si="16"/>
        <v>-1.4715670617963998</v>
      </c>
      <c r="T62" s="60">
        <f t="shared" si="17"/>
        <v>0.22703335172889386</v>
      </c>
      <c r="U62" s="60">
        <f t="shared" si="18"/>
        <v>-0.6300093992822837</v>
      </c>
      <c r="V62" s="60">
        <f t="shared" si="19"/>
        <v>0.01807592550149206</v>
      </c>
      <c r="W62" s="60">
        <f t="shared" si="20"/>
        <v>0.8087109548931731</v>
      </c>
      <c r="X62" s="60">
        <f t="shared" si="21"/>
        <v>-0.041822070361009635</v>
      </c>
      <c r="Y62" s="60">
        <f t="shared" si="22"/>
        <v>2.0485253909500794E-05</v>
      </c>
      <c r="Z62" s="60">
        <f t="shared" si="23"/>
        <v>-0.0010450547446073</v>
      </c>
      <c r="AA62" s="60">
        <f t="shared" si="24"/>
        <v>-0.002795175097810631</v>
      </c>
      <c r="AB62" s="60">
        <f t="shared" si="25"/>
        <v>0.018732314968469867</v>
      </c>
    </row>
    <row r="63" spans="1:28" ht="12.75">
      <c r="A63" s="12" t="s">
        <v>71</v>
      </c>
      <c r="B63" s="1">
        <f>'DATOS MENSUALES'!F546</f>
        <v>0.0324</v>
      </c>
      <c r="C63" s="1">
        <f>'DATOS MENSUALES'!F547</f>
        <v>0.228798</v>
      </c>
      <c r="D63" s="1">
        <f>'DATOS MENSUALES'!F548</f>
        <v>0.479136</v>
      </c>
      <c r="E63" s="1">
        <f>'DATOS MENSUALES'!F549</f>
        <v>0.658035</v>
      </c>
      <c r="F63" s="1">
        <f>'DATOS MENSUALES'!F550</f>
        <v>3.61374</v>
      </c>
      <c r="G63" s="1">
        <f>'DATOS MENSUALES'!F551</f>
        <v>1.583145</v>
      </c>
      <c r="H63" s="1">
        <f>'DATOS MENSUALES'!F552</f>
        <v>2.339352</v>
      </c>
      <c r="I63" s="1">
        <f>'DATOS MENSUALES'!F553</f>
        <v>0.647712</v>
      </c>
      <c r="J63" s="1">
        <f>'DATOS MENSUALES'!F554</f>
        <v>0.0935</v>
      </c>
      <c r="K63" s="1">
        <f>'DATOS MENSUALES'!F555</f>
        <v>0.018858</v>
      </c>
      <c r="L63" s="1">
        <f>'DATOS MENSUALES'!F556</f>
        <v>0.028692</v>
      </c>
      <c r="M63" s="1">
        <f>'DATOS MENSUALES'!F557</f>
        <v>0.280296</v>
      </c>
      <c r="N63" s="1">
        <f t="shared" si="12"/>
        <v>10.003664</v>
      </c>
      <c r="O63" s="10"/>
      <c r="P63" s="60">
        <f t="shared" si="13"/>
        <v>-0.11597048578631362</v>
      </c>
      <c r="Q63" s="60">
        <f t="shared" si="14"/>
        <v>-0.4388031102660181</v>
      </c>
      <c r="R63" s="60">
        <f t="shared" si="15"/>
        <v>-2.382660803992469</v>
      </c>
      <c r="S63" s="60">
        <f t="shared" si="16"/>
        <v>-2.4825312851565116</v>
      </c>
      <c r="T63" s="60">
        <f t="shared" si="17"/>
        <v>4.176383687536465</v>
      </c>
      <c r="U63" s="60">
        <f t="shared" si="18"/>
        <v>-0.2704209833553984</v>
      </c>
      <c r="V63" s="60">
        <f t="shared" si="19"/>
        <v>0.08857882182261596</v>
      </c>
      <c r="W63" s="60">
        <f t="shared" si="20"/>
        <v>-1.4767808811639005</v>
      </c>
      <c r="X63" s="60">
        <f t="shared" si="21"/>
        <v>-0.39459914125880025</v>
      </c>
      <c r="Y63" s="60">
        <f t="shared" si="22"/>
        <v>-0.006352598482714661</v>
      </c>
      <c r="Z63" s="60">
        <f t="shared" si="23"/>
        <v>-0.001421961569084239</v>
      </c>
      <c r="AA63" s="60">
        <f t="shared" si="24"/>
        <v>0.001861140710782374</v>
      </c>
      <c r="AB63" s="60">
        <f t="shared" si="25"/>
        <v>-95.7344981162107</v>
      </c>
    </row>
    <row r="64" spans="1:28" ht="12.75">
      <c r="A64" s="12" t="s">
        <v>72</v>
      </c>
      <c r="B64" s="1">
        <f>'DATOS MENSUALES'!F558</f>
        <v>0.1994</v>
      </c>
      <c r="C64" s="1">
        <f>'DATOS MENSUALES'!F559</f>
        <v>0.101766</v>
      </c>
      <c r="D64" s="1">
        <f>'DATOS MENSUALES'!F560</f>
        <v>0.42377</v>
      </c>
      <c r="E64" s="1">
        <f>'DATOS MENSUALES'!F561</f>
        <v>1.397115</v>
      </c>
      <c r="F64" s="1">
        <f>'DATOS MENSUALES'!F562</f>
        <v>1.248566</v>
      </c>
      <c r="G64" s="1">
        <f>'DATOS MENSUALES'!F563</f>
        <v>1.287771</v>
      </c>
      <c r="H64" s="1">
        <f>'DATOS MENSUALES'!F564</f>
        <v>1.27687</v>
      </c>
      <c r="I64" s="1">
        <f>'DATOS MENSUALES'!F565</f>
        <v>0.311883</v>
      </c>
      <c r="J64" s="1">
        <f>'DATOS MENSUALES'!F566</f>
        <v>0.135434</v>
      </c>
      <c r="K64" s="1">
        <f>'DATOS MENSUALES'!F567</f>
        <v>0.131399</v>
      </c>
      <c r="L64" s="1">
        <f>'DATOS MENSUALES'!F568</f>
        <v>0.02816</v>
      </c>
      <c r="M64" s="1">
        <f>'DATOS MENSUALES'!F569</f>
        <v>0.092412</v>
      </c>
      <c r="N64" s="1">
        <f t="shared" si="12"/>
        <v>6.634546</v>
      </c>
      <c r="O64" s="10"/>
      <c r="P64" s="60">
        <f t="shared" si="13"/>
        <v>-0.032970717110344175</v>
      </c>
      <c r="Q64" s="60">
        <f t="shared" si="14"/>
        <v>-0.6977041150226881</v>
      </c>
      <c r="R64" s="60">
        <f t="shared" si="15"/>
        <v>-2.691418415610499</v>
      </c>
      <c r="S64" s="60">
        <f t="shared" si="16"/>
        <v>-0.23256328317881442</v>
      </c>
      <c r="T64" s="60">
        <f t="shared" si="17"/>
        <v>-0.4299844040427657</v>
      </c>
      <c r="U64" s="60">
        <f t="shared" si="18"/>
        <v>-0.8360037795832599</v>
      </c>
      <c r="V64" s="60">
        <f t="shared" si="19"/>
        <v>-0.23455737119674247</v>
      </c>
      <c r="W64" s="60">
        <f t="shared" si="20"/>
        <v>-3.206475973108132</v>
      </c>
      <c r="X64" s="60">
        <f t="shared" si="21"/>
        <v>-0.33071508171283504</v>
      </c>
      <c r="Y64" s="60">
        <f t="shared" si="22"/>
        <v>-0.0003836549343266379</v>
      </c>
      <c r="Z64" s="60">
        <f t="shared" si="23"/>
        <v>-0.0014422389161636792</v>
      </c>
      <c r="AA64" s="60">
        <f t="shared" si="24"/>
        <v>-0.0002730811679138872</v>
      </c>
      <c r="AB64" s="60">
        <f t="shared" si="25"/>
        <v>-501.27574231153085</v>
      </c>
    </row>
    <row r="65" spans="1:28" ht="12.75">
      <c r="A65" s="12" t="s">
        <v>73</v>
      </c>
      <c r="B65" s="1">
        <f>'DATOS MENSUALES'!F570</f>
        <v>0.717912</v>
      </c>
      <c r="C65" s="1">
        <f>'DATOS MENSUALES'!F571</f>
        <v>0.530254</v>
      </c>
      <c r="D65" s="1">
        <f>'DATOS MENSUALES'!F572</f>
        <v>0.9493</v>
      </c>
      <c r="E65" s="1">
        <f>'DATOS MENSUALES'!F573</f>
        <v>5.7024</v>
      </c>
      <c r="F65" s="1">
        <f>'DATOS MENSUALES'!F574</f>
        <v>1.891152</v>
      </c>
      <c r="G65" s="1">
        <f>'DATOS MENSUALES'!F575</f>
        <v>1.17288</v>
      </c>
      <c r="H65" s="1">
        <f>'DATOS MENSUALES'!F576</f>
        <v>13.490903</v>
      </c>
      <c r="I65" s="1">
        <f>'DATOS MENSUALES'!F577</f>
        <v>4.637252</v>
      </c>
      <c r="J65" s="1">
        <f>'DATOS MENSUALES'!F578</f>
        <v>3.150126</v>
      </c>
      <c r="K65" s="1">
        <f>'DATOS MENSUALES'!F579</f>
        <v>0.529856</v>
      </c>
      <c r="L65" s="1">
        <f>'DATOS MENSUALES'!F580</f>
        <v>0.148276</v>
      </c>
      <c r="M65" s="1">
        <f>'DATOS MENSUALES'!F581</f>
        <v>0.09027</v>
      </c>
      <c r="N65" s="1">
        <f t="shared" si="12"/>
        <v>33.010580999999995</v>
      </c>
      <c r="O65" s="10"/>
      <c r="P65" s="60">
        <f t="shared" si="13"/>
        <v>0.007745171028704875</v>
      </c>
      <c r="Q65" s="60">
        <f t="shared" si="14"/>
        <v>-0.09635172234557317</v>
      </c>
      <c r="R65" s="60">
        <f t="shared" si="15"/>
        <v>-0.6482697870230508</v>
      </c>
      <c r="S65" s="60">
        <f t="shared" si="16"/>
        <v>50.25667534341851</v>
      </c>
      <c r="T65" s="60">
        <f t="shared" si="17"/>
        <v>-0.001412056461765723</v>
      </c>
      <c r="U65" s="60">
        <f t="shared" si="18"/>
        <v>-1.1807014453280333</v>
      </c>
      <c r="V65" s="60">
        <f t="shared" si="19"/>
        <v>1559.8144303230358</v>
      </c>
      <c r="W65" s="60">
        <f t="shared" si="20"/>
        <v>23.16772238048916</v>
      </c>
      <c r="X65" s="60">
        <f t="shared" si="21"/>
        <v>12.538115245703693</v>
      </c>
      <c r="Y65" s="60">
        <f t="shared" si="22"/>
        <v>0.034580324451795874</v>
      </c>
      <c r="Z65" s="60">
        <f t="shared" si="23"/>
        <v>3.62952574902047E-07</v>
      </c>
      <c r="AA65" s="60">
        <f t="shared" si="24"/>
        <v>-0.0003010320120736033</v>
      </c>
      <c r="AB65" s="60">
        <f t="shared" si="25"/>
        <v>6262.352891241807</v>
      </c>
    </row>
    <row r="66" spans="1:28" ht="12.75">
      <c r="A66" s="12" t="s">
        <v>74</v>
      </c>
      <c r="B66" s="1">
        <f>'DATOS MENSUALES'!F582</f>
        <v>0.095696</v>
      </c>
      <c r="C66" s="1">
        <f>'DATOS MENSUALES'!F583</f>
        <v>0.070938</v>
      </c>
      <c r="D66" s="1">
        <f>'DATOS MENSUALES'!F584</f>
        <v>0.059104</v>
      </c>
      <c r="E66" s="1">
        <f>'DATOS MENSUALES'!F585</f>
        <v>0.034272</v>
      </c>
      <c r="F66" s="1">
        <f>'DATOS MENSUALES'!F586</f>
        <v>0.101137</v>
      </c>
      <c r="G66" s="1">
        <f>'DATOS MENSUALES'!F587</f>
        <v>0.021966</v>
      </c>
      <c r="H66" s="1">
        <f>'DATOS MENSUALES'!F588</f>
        <v>0.665</v>
      </c>
      <c r="I66" s="1">
        <f>'DATOS MENSUALES'!F589</f>
        <v>0.739508</v>
      </c>
      <c r="J66" s="1">
        <f>'DATOS MENSUALES'!F590</f>
        <v>0.013728</v>
      </c>
      <c r="K66" s="1">
        <f>'DATOS MENSUALES'!F591</f>
        <v>0.08119</v>
      </c>
      <c r="L66" s="1">
        <f>'DATOS MENSUALES'!F592</f>
        <v>0.046702</v>
      </c>
      <c r="M66" s="1">
        <f>'DATOS MENSUALES'!F593</f>
        <v>0.08085</v>
      </c>
      <c r="N66" s="1">
        <f t="shared" si="12"/>
        <v>2.010091</v>
      </c>
      <c r="O66" s="10"/>
      <c r="P66" s="60">
        <f t="shared" si="13"/>
        <v>-0.07642071396761606</v>
      </c>
      <c r="Q66" s="60">
        <f t="shared" si="14"/>
        <v>-0.7730145653352382</v>
      </c>
      <c r="R66" s="60">
        <f t="shared" si="15"/>
        <v>-5.411598419278953</v>
      </c>
      <c r="S66" s="60">
        <f t="shared" si="16"/>
        <v>-7.736584326922268</v>
      </c>
      <c r="T66" s="60">
        <f t="shared" si="17"/>
        <v>-6.882898170420203</v>
      </c>
      <c r="U66" s="60">
        <f t="shared" si="18"/>
        <v>-10.76231828909602</v>
      </c>
      <c r="V66" s="60">
        <f t="shared" si="19"/>
        <v>-1.8544425880964865</v>
      </c>
      <c r="W66" s="60">
        <f t="shared" si="20"/>
        <v>-1.1476683402208918</v>
      </c>
      <c r="X66" s="60">
        <f t="shared" si="21"/>
        <v>-0.5378579342811742</v>
      </c>
      <c r="Y66" s="60">
        <f t="shared" si="22"/>
        <v>-0.0018550655663534777</v>
      </c>
      <c r="Z66" s="60">
        <f t="shared" si="23"/>
        <v>-0.0008423240924524975</v>
      </c>
      <c r="AA66" s="60">
        <f t="shared" si="24"/>
        <v>-0.000446644014795702</v>
      </c>
      <c r="AB66" s="60">
        <f t="shared" si="25"/>
        <v>-1985.2708150303401</v>
      </c>
    </row>
    <row r="67" spans="1:28" ht="12.75">
      <c r="A67" s="12" t="s">
        <v>75</v>
      </c>
      <c r="B67" s="1">
        <f>'DATOS MENSUALES'!F594</f>
        <v>0.052255</v>
      </c>
      <c r="C67" s="1">
        <f>'DATOS MENSUALES'!F595</f>
        <v>0.32646</v>
      </c>
      <c r="D67" s="1">
        <f>'DATOS MENSUALES'!F596</f>
        <v>2.692492</v>
      </c>
      <c r="E67" s="1">
        <f>'DATOS MENSUALES'!F597</f>
        <v>1.04951</v>
      </c>
      <c r="F67" s="1">
        <f>'DATOS MENSUALES'!F598</f>
        <v>0.262008</v>
      </c>
      <c r="G67" s="1">
        <f>'DATOS MENSUALES'!F599</f>
        <v>0.063687</v>
      </c>
      <c r="H67" s="1">
        <f>'DATOS MENSUALES'!F600</f>
        <v>0.742755</v>
      </c>
      <c r="I67" s="1">
        <f>'DATOS MENSUALES'!F601</f>
        <v>0.630441</v>
      </c>
      <c r="J67" s="1">
        <f>'DATOS MENSUALES'!F602</f>
        <v>0.30015</v>
      </c>
      <c r="K67" s="1">
        <f>'DATOS MENSUALES'!F603</f>
        <v>0.076647</v>
      </c>
      <c r="L67" s="1">
        <f>'DATOS MENSUALES'!F604</f>
        <v>0.048216</v>
      </c>
      <c r="M67" s="1">
        <f>'DATOS MENSUALES'!F605</f>
        <v>0.027531</v>
      </c>
      <c r="N67" s="1">
        <f t="shared" si="12"/>
        <v>6.272152</v>
      </c>
      <c r="O67" s="10"/>
      <c r="P67" s="60">
        <f t="shared" si="13"/>
        <v>-0.10237419145056885</v>
      </c>
      <c r="Q67" s="60">
        <f t="shared" si="14"/>
        <v>-0.290430825807662</v>
      </c>
      <c r="R67" s="60">
        <f t="shared" si="15"/>
        <v>0.67619385850461</v>
      </c>
      <c r="S67" s="60">
        <f t="shared" si="16"/>
        <v>-0.8918473929999705</v>
      </c>
      <c r="T67" s="60">
        <f t="shared" si="17"/>
        <v>-5.28014161493307</v>
      </c>
      <c r="U67" s="60">
        <f t="shared" si="18"/>
        <v>-10.16365778751695</v>
      </c>
      <c r="V67" s="60">
        <f t="shared" si="19"/>
        <v>-1.5241620344308848</v>
      </c>
      <c r="W67" s="60">
        <f t="shared" si="20"/>
        <v>-1.5449968563743797</v>
      </c>
      <c r="X67" s="60">
        <f t="shared" si="21"/>
        <v>-0.1462175119974228</v>
      </c>
      <c r="Y67" s="60">
        <f t="shared" si="22"/>
        <v>-0.0020685315080058294</v>
      </c>
      <c r="Z67" s="60">
        <f t="shared" si="23"/>
        <v>-0.00080245964517811</v>
      </c>
      <c r="AA67" s="60">
        <f t="shared" si="24"/>
        <v>-0.0021848024069202852</v>
      </c>
      <c r="AB67" s="60">
        <f t="shared" si="25"/>
        <v>-573.0577018394473</v>
      </c>
    </row>
    <row r="68" spans="1:28" ht="12.75">
      <c r="A68" s="12" t="s">
        <v>76</v>
      </c>
      <c r="B68" s="1">
        <f>'DATOS MENSUALES'!F606</f>
        <v>0.135486</v>
      </c>
      <c r="C68" s="1">
        <f>'DATOS MENSUALES'!F607</f>
        <v>0.13345</v>
      </c>
      <c r="D68" s="1">
        <f>'DATOS MENSUALES'!F608</f>
        <v>0.105624</v>
      </c>
      <c r="E68" s="1">
        <f>'DATOS MENSUALES'!F609</f>
        <v>0.24264</v>
      </c>
      <c r="F68" s="1">
        <f>'DATOS MENSUALES'!F610</f>
        <v>1.45545</v>
      </c>
      <c r="G68" s="1">
        <f>'DATOS MENSUALES'!F611</f>
        <v>3.170011</v>
      </c>
      <c r="H68" s="1">
        <f>'DATOS MENSUALES'!F612</f>
        <v>2.5936</v>
      </c>
      <c r="I68" s="1">
        <f>'DATOS MENSUALES'!F613</f>
        <v>0.74522</v>
      </c>
      <c r="J68" s="1">
        <f>'DATOS MENSUALES'!F614</f>
        <v>0.114992</v>
      </c>
      <c r="K68" s="1">
        <f>'DATOS MENSUALES'!F615</f>
        <v>0.062849</v>
      </c>
      <c r="L68" s="1">
        <f>'DATOS MENSUALES'!F616</f>
        <v>0.074524</v>
      </c>
      <c r="M68" s="1">
        <f>'DATOS MENSUALES'!F617</f>
        <v>0.148701</v>
      </c>
      <c r="N68" s="1">
        <f t="shared" si="12"/>
        <v>8.982547000000002</v>
      </c>
      <c r="O68" s="10"/>
      <c r="P68" s="60">
        <f t="shared" si="13"/>
        <v>-0.05687675088793313</v>
      </c>
      <c r="Q68" s="60">
        <f t="shared" si="14"/>
        <v>-0.625570880840764</v>
      </c>
      <c r="R68" s="60">
        <f t="shared" si="15"/>
        <v>-4.992721603197474</v>
      </c>
      <c r="S68" s="60">
        <f t="shared" si="16"/>
        <v>-5.539926848736731</v>
      </c>
      <c r="T68" s="60">
        <f t="shared" si="17"/>
        <v>-0.16446850763635343</v>
      </c>
      <c r="U68" s="60">
        <f t="shared" si="18"/>
        <v>0.8311138710007712</v>
      </c>
      <c r="V68" s="60">
        <f t="shared" si="19"/>
        <v>0.3430251465235918</v>
      </c>
      <c r="W68" s="60">
        <f t="shared" si="20"/>
        <v>-1.128986677569866</v>
      </c>
      <c r="X68" s="60">
        <f t="shared" si="21"/>
        <v>-0.3609184357659844</v>
      </c>
      <c r="Y68" s="60">
        <f t="shared" si="22"/>
        <v>-0.0028159468789939273</v>
      </c>
      <c r="Z68" s="60">
        <f t="shared" si="23"/>
        <v>-0.0002956587742842687</v>
      </c>
      <c r="AA68" s="60">
        <f t="shared" si="24"/>
        <v>-6.336117340453056E-07</v>
      </c>
      <c r="AB68" s="60">
        <f t="shared" si="25"/>
        <v>-175.21636089624968</v>
      </c>
    </row>
    <row r="69" spans="1:28" ht="12.75">
      <c r="A69" s="12" t="s">
        <v>77</v>
      </c>
      <c r="B69" s="1">
        <f>'DATOS MENSUALES'!F618</f>
        <v>0.15312</v>
      </c>
      <c r="C69" s="1">
        <f>'DATOS MENSUALES'!F619</f>
        <v>0.2254</v>
      </c>
      <c r="D69" s="1">
        <f>'DATOS MENSUALES'!F620</f>
        <v>0.028911</v>
      </c>
      <c r="E69" s="1">
        <f>'DATOS MENSUALES'!F621</f>
        <v>0.03487</v>
      </c>
      <c r="F69" s="1">
        <f>'DATOS MENSUALES'!F622</f>
        <v>0.179168</v>
      </c>
      <c r="G69" s="1">
        <f>'DATOS MENSUALES'!F623</f>
        <v>1.77455</v>
      </c>
      <c r="H69" s="1">
        <f>'DATOS MENSUALES'!F624</f>
        <v>0.736819</v>
      </c>
      <c r="I69" s="1">
        <f>'DATOS MENSUALES'!F625</f>
        <v>1.1809</v>
      </c>
      <c r="J69" s="1">
        <f>'DATOS MENSUALES'!F626</f>
        <v>7.362972</v>
      </c>
      <c r="K69" s="1">
        <f>'DATOS MENSUALES'!F627</f>
        <v>0.4978</v>
      </c>
      <c r="L69" s="1">
        <f>'DATOS MENSUALES'!F628</f>
        <v>0.261957</v>
      </c>
      <c r="M69" s="1">
        <f>'DATOS MENSUALES'!F629</f>
        <v>0.124</v>
      </c>
      <c r="N69" s="1">
        <f t="shared" si="12"/>
        <v>12.560467000000001</v>
      </c>
      <c r="O69" s="10"/>
      <c r="P69" s="60">
        <f t="shared" si="13"/>
        <v>-0.049406029283876794</v>
      </c>
      <c r="Q69" s="60">
        <f t="shared" si="14"/>
        <v>-0.44471598014554614</v>
      </c>
      <c r="R69" s="60">
        <f t="shared" si="15"/>
        <v>-5.69562473919775</v>
      </c>
      <c r="S69" s="60">
        <f t="shared" si="16"/>
        <v>-7.729568848447625</v>
      </c>
      <c r="T69" s="60">
        <f t="shared" si="17"/>
        <v>-6.070132147104823</v>
      </c>
      <c r="U69" s="60">
        <f t="shared" si="18"/>
        <v>-0.09435866278823937</v>
      </c>
      <c r="V69" s="60">
        <f t="shared" si="19"/>
        <v>-1.5478688970556822</v>
      </c>
      <c r="W69" s="60">
        <f t="shared" si="20"/>
        <v>-0.22209252104095065</v>
      </c>
      <c r="X69" s="60">
        <f t="shared" si="21"/>
        <v>279.21292059002195</v>
      </c>
      <c r="Y69" s="60">
        <f t="shared" si="22"/>
        <v>0.025344294064296106</v>
      </c>
      <c r="Z69" s="60">
        <f t="shared" si="23"/>
        <v>0.0017634118353919961</v>
      </c>
      <c r="AA69" s="60">
        <f t="shared" si="24"/>
        <v>-3.689267954144637E-05</v>
      </c>
      <c r="AB69" s="60">
        <f t="shared" si="25"/>
        <v>-8.21585979636246</v>
      </c>
    </row>
    <row r="70" spans="1:28" ht="12.75">
      <c r="A70" s="12" t="s">
        <v>78</v>
      </c>
      <c r="B70" s="1">
        <f>'DATOS MENSUALES'!F630</f>
        <v>2.293542</v>
      </c>
      <c r="C70" s="1">
        <f>'DATOS MENSUALES'!F631</f>
        <v>0.241018</v>
      </c>
      <c r="D70" s="1">
        <f>'DATOS MENSUALES'!F632</f>
        <v>1.388868</v>
      </c>
      <c r="E70" s="1">
        <f>'DATOS MENSUALES'!F633</f>
        <v>0.206894</v>
      </c>
      <c r="F70" s="1">
        <f>'DATOS MENSUALES'!F634</f>
        <v>1.173888</v>
      </c>
      <c r="G70" s="1">
        <f>'DATOS MENSUALES'!F635</f>
        <v>1.225314</v>
      </c>
      <c r="H70" s="1">
        <f>'DATOS MENSUALES'!F636</f>
        <v>2.666022</v>
      </c>
      <c r="I70" s="1">
        <f>'DATOS MENSUALES'!F637</f>
        <v>4.364604</v>
      </c>
      <c r="J70" s="1">
        <f>'DATOS MENSUALES'!F638</f>
        <v>2.237176</v>
      </c>
      <c r="K70" s="1">
        <f>'DATOS MENSUALES'!F639</f>
        <v>0.243941</v>
      </c>
      <c r="L70" s="1">
        <f>'DATOS MENSUALES'!F640</f>
        <v>0.089953</v>
      </c>
      <c r="M70" s="1">
        <f>'DATOS MENSUALES'!F641</f>
        <v>0.177004</v>
      </c>
      <c r="N70" s="1">
        <f t="shared" si="12"/>
        <v>16.308224000000003</v>
      </c>
      <c r="O70" s="10"/>
      <c r="P70" s="60">
        <f t="shared" si="13"/>
        <v>5.578037563430883</v>
      </c>
      <c r="Q70" s="60">
        <f t="shared" si="14"/>
        <v>-0.41797245365635793</v>
      </c>
      <c r="R70" s="60">
        <f t="shared" si="15"/>
        <v>-0.07725533538764173</v>
      </c>
      <c r="S70" s="60">
        <f t="shared" si="16"/>
        <v>-5.882506928051814</v>
      </c>
      <c r="T70" s="60">
        <f t="shared" si="17"/>
        <v>-0.5706574788734063</v>
      </c>
      <c r="U70" s="60">
        <f t="shared" si="18"/>
        <v>-1.0135522186127726</v>
      </c>
      <c r="V70" s="60">
        <f t="shared" si="19"/>
        <v>0.4608851952014688</v>
      </c>
      <c r="W70" s="60">
        <f t="shared" si="20"/>
        <v>17.13589755326368</v>
      </c>
      <c r="X70" s="60">
        <f t="shared" si="21"/>
        <v>2.8044193624467595</v>
      </c>
      <c r="Y70" s="60">
        <f t="shared" si="22"/>
        <v>6.342073828487173E-05</v>
      </c>
      <c r="Z70" s="60">
        <f t="shared" si="23"/>
        <v>-0.00013413767084620386</v>
      </c>
      <c r="AA70" s="60">
        <f t="shared" si="24"/>
        <v>7.661719697470624E-06</v>
      </c>
      <c r="AB70" s="60">
        <f t="shared" si="25"/>
        <v>5.177071376682161</v>
      </c>
    </row>
    <row r="71" spans="1:28" ht="12.75">
      <c r="A71" s="12" t="s">
        <v>79</v>
      </c>
      <c r="B71" s="1">
        <f>'DATOS MENSUALES'!F642</f>
        <v>1.744556</v>
      </c>
      <c r="C71" s="1">
        <f>'DATOS MENSUALES'!F643</f>
        <v>0.59106</v>
      </c>
      <c r="D71" s="1">
        <f>'DATOS MENSUALES'!F644</f>
        <v>1.1617</v>
      </c>
      <c r="E71" s="1">
        <f>'DATOS MENSUALES'!F645</f>
        <v>2.744061</v>
      </c>
      <c r="F71" s="1">
        <f>'DATOS MENSUALES'!F646</f>
        <v>4.401664</v>
      </c>
      <c r="G71" s="1">
        <f>'DATOS MENSUALES'!F647</f>
        <v>0.527398</v>
      </c>
      <c r="H71" s="1">
        <f>'DATOS MENSUALES'!F648</f>
        <v>0.408425</v>
      </c>
      <c r="I71" s="1">
        <f>'DATOS MENSUALES'!F649</f>
        <v>2.63004</v>
      </c>
      <c r="J71" s="1">
        <f>'DATOS MENSUALES'!F650</f>
        <v>0.591223</v>
      </c>
      <c r="K71" s="1">
        <f>'DATOS MENSUALES'!F651</f>
        <v>0.161262</v>
      </c>
      <c r="L71" s="1">
        <f>'DATOS MENSUALES'!F652</f>
        <v>0.152724</v>
      </c>
      <c r="M71" s="1">
        <f>'DATOS MENSUALES'!F653</f>
        <v>0.13008</v>
      </c>
      <c r="N71" s="1">
        <f t="shared" si="12"/>
        <v>15.244193</v>
      </c>
      <c r="O71" s="10"/>
      <c r="P71" s="60">
        <f t="shared" si="13"/>
        <v>1.8360042243375307</v>
      </c>
      <c r="Q71" s="60">
        <f t="shared" si="14"/>
        <v>-0.06287302229441112</v>
      </c>
      <c r="R71" s="60">
        <f t="shared" si="15"/>
        <v>-0.2785343998529118</v>
      </c>
      <c r="S71" s="60">
        <f t="shared" si="16"/>
        <v>0.39220024979257767</v>
      </c>
      <c r="T71" s="60">
        <f t="shared" si="17"/>
        <v>13.795039853885665</v>
      </c>
      <c r="U71" s="60">
        <f t="shared" si="18"/>
        <v>-4.933951736520078</v>
      </c>
      <c r="V71" s="60">
        <f t="shared" si="19"/>
        <v>-3.2758038110567975</v>
      </c>
      <c r="W71" s="60">
        <f t="shared" si="20"/>
        <v>0.600252577771215</v>
      </c>
      <c r="X71" s="60">
        <f t="shared" si="21"/>
        <v>-0.013102879389815985</v>
      </c>
      <c r="Y71" s="60">
        <f t="shared" si="22"/>
        <v>-7.840300179662868E-05</v>
      </c>
      <c r="Z71" s="60">
        <f t="shared" si="23"/>
        <v>1.553311793213719E-06</v>
      </c>
      <c r="AA71" s="60">
        <f t="shared" si="24"/>
        <v>-2.0145784053429584E-05</v>
      </c>
      <c r="AB71" s="60">
        <f t="shared" si="25"/>
        <v>0.29527137932410763</v>
      </c>
    </row>
    <row r="72" spans="1:28" ht="12.75">
      <c r="A72" s="12" t="s">
        <v>80</v>
      </c>
      <c r="B72" s="1">
        <f>'DATOS MENSUALES'!F654</f>
        <v>0.346128</v>
      </c>
      <c r="C72" s="1">
        <f>'DATOS MENSUALES'!F655</f>
        <v>0.796452</v>
      </c>
      <c r="D72" s="1">
        <f>'DATOS MENSUALES'!F656</f>
        <v>2.093958</v>
      </c>
      <c r="E72" s="1">
        <f>'DATOS MENSUALES'!F657</f>
        <v>1.217367</v>
      </c>
      <c r="F72" s="1">
        <f>'DATOS MENSUALES'!F658</f>
        <v>3.453484</v>
      </c>
      <c r="G72" s="1">
        <f>'DATOS MENSUALES'!F659</f>
        <v>0.54384</v>
      </c>
      <c r="H72" s="1">
        <f>'DATOS MENSUALES'!F660</f>
        <v>0.236778</v>
      </c>
      <c r="I72" s="1">
        <f>'DATOS MENSUALES'!F661</f>
        <v>0.778596</v>
      </c>
      <c r="J72" s="1">
        <f>'DATOS MENSUALES'!F662</f>
        <v>0.483841</v>
      </c>
      <c r="K72" s="1">
        <f>'DATOS MENSUALES'!F663</f>
        <v>0.106081</v>
      </c>
      <c r="L72" s="1">
        <f>'DATOS MENSUALES'!F664</f>
        <v>0.11475</v>
      </c>
      <c r="M72" s="1">
        <f>'DATOS MENSUALES'!F665</f>
        <v>0.083974</v>
      </c>
      <c r="N72" s="1">
        <f t="shared" si="12"/>
        <v>10.255249</v>
      </c>
      <c r="O72" s="10"/>
      <c r="P72" s="60">
        <f t="shared" si="13"/>
        <v>-0.0052617167252206245</v>
      </c>
      <c r="Q72" s="60">
        <f t="shared" si="14"/>
        <v>-0.007105152023189937</v>
      </c>
      <c r="R72" s="60">
        <f t="shared" si="15"/>
        <v>0.021761613429567433</v>
      </c>
      <c r="S72" s="60">
        <f t="shared" si="16"/>
        <v>-0.5019069124541601</v>
      </c>
      <c r="T72" s="60">
        <f t="shared" si="17"/>
        <v>3.0495263923468894</v>
      </c>
      <c r="U72" s="60">
        <f t="shared" si="18"/>
        <v>-4.792370846446522</v>
      </c>
      <c r="V72" s="60">
        <f t="shared" si="19"/>
        <v>-4.547933503939934</v>
      </c>
      <c r="W72" s="60">
        <f t="shared" si="20"/>
        <v>-1.0238663900765488</v>
      </c>
      <c r="X72" s="60">
        <f t="shared" si="21"/>
        <v>-0.04040095784016867</v>
      </c>
      <c r="Y72" s="60">
        <f t="shared" si="22"/>
        <v>-0.0009406459872563415</v>
      </c>
      <c r="Z72" s="60">
        <f t="shared" si="23"/>
        <v>-1.838473176464773E-05</v>
      </c>
      <c r="AA72" s="60">
        <f t="shared" si="24"/>
        <v>-0.0003940903033608936</v>
      </c>
      <c r="AB72" s="60">
        <f t="shared" si="25"/>
        <v>-80.79227625311</v>
      </c>
    </row>
    <row r="73" spans="1:28" ht="12.75">
      <c r="A73" s="12" t="s">
        <v>81</v>
      </c>
      <c r="B73" s="1">
        <f>'DATOS MENSUALES'!F666</f>
        <v>0.062304</v>
      </c>
      <c r="C73" s="1">
        <f>'DATOS MENSUALES'!F667</f>
        <v>0.43304</v>
      </c>
      <c r="D73" s="1">
        <f>'DATOS MENSUALES'!F668</f>
        <v>7.230825</v>
      </c>
      <c r="E73" s="1">
        <f>'DATOS MENSUALES'!F669</f>
        <v>3.5737</v>
      </c>
      <c r="F73" s="1">
        <f>'DATOS MENSUALES'!F670</f>
        <v>2.174368</v>
      </c>
      <c r="G73" s="1">
        <f>'DATOS MENSUALES'!F671</f>
        <v>2.708985</v>
      </c>
      <c r="H73" s="1">
        <f>'DATOS MENSUALES'!F672</f>
        <v>1.38864</v>
      </c>
      <c r="I73" s="1">
        <f>'DATOS MENSUALES'!F673</f>
        <v>0.826695</v>
      </c>
      <c r="J73" s="1">
        <f>'DATOS MENSUALES'!F674</f>
        <v>0.204654</v>
      </c>
      <c r="K73" s="1">
        <f>'DATOS MENSUALES'!F675</f>
        <v>0.076912</v>
      </c>
      <c r="L73" s="1">
        <f>'DATOS MENSUALES'!F676</f>
        <v>0.077742</v>
      </c>
      <c r="M73" s="1">
        <f>'DATOS MENSUALES'!F677</f>
        <v>0.064736</v>
      </c>
      <c r="N73" s="1">
        <f t="shared" si="12"/>
        <v>18.822601000000002</v>
      </c>
      <c r="O73" s="10"/>
      <c r="P73" s="60">
        <f t="shared" si="13"/>
        <v>-0.09591752265954495</v>
      </c>
      <c r="Q73" s="60">
        <f t="shared" si="14"/>
        <v>-0.17156283400099723</v>
      </c>
      <c r="R73" s="60">
        <f t="shared" si="15"/>
        <v>158.87268729956466</v>
      </c>
      <c r="S73" s="60">
        <f t="shared" si="16"/>
        <v>3.808290277987466</v>
      </c>
      <c r="T73" s="60">
        <f t="shared" si="17"/>
        <v>0.005002570588109511</v>
      </c>
      <c r="U73" s="60">
        <f t="shared" si="18"/>
        <v>0.1100219463467659</v>
      </c>
      <c r="V73" s="60">
        <f t="shared" si="19"/>
        <v>-0.12874393952106544</v>
      </c>
      <c r="W73" s="60">
        <f t="shared" si="20"/>
        <v>-0.8841665734069365</v>
      </c>
      <c r="X73" s="60">
        <f t="shared" si="21"/>
        <v>-0.2410147328261482</v>
      </c>
      <c r="Y73" s="60">
        <f t="shared" si="22"/>
        <v>-0.0020556518304833985</v>
      </c>
      <c r="Z73" s="60">
        <f t="shared" si="23"/>
        <v>-0.00025484997032005166</v>
      </c>
      <c r="AA73" s="60">
        <f t="shared" si="24"/>
        <v>-0.0007928392680983639</v>
      </c>
      <c r="AB73" s="60">
        <f t="shared" si="25"/>
        <v>76.45744543680603</v>
      </c>
    </row>
    <row r="74" spans="1:28" s="24" customFormat="1" ht="12.75">
      <c r="A74" s="21" t="s">
        <v>82</v>
      </c>
      <c r="B74" s="22">
        <f>'DATOS MENSUALES'!F678</f>
        <v>0.039435</v>
      </c>
      <c r="C74" s="22">
        <f>'DATOS MENSUALES'!F679</f>
        <v>0.51876</v>
      </c>
      <c r="D74" s="22">
        <f>'DATOS MENSUALES'!F680</f>
        <v>3.86983</v>
      </c>
      <c r="E74" s="22">
        <f>'DATOS MENSUALES'!F681</f>
        <v>5.0176</v>
      </c>
      <c r="F74" s="22">
        <f>'DATOS MENSUALES'!F682</f>
        <v>0.866576</v>
      </c>
      <c r="G74" s="22">
        <f>'DATOS MENSUALES'!F683</f>
        <v>0.15333</v>
      </c>
      <c r="H74" s="22">
        <f>'DATOS MENSUALES'!F684</f>
        <v>0.248</v>
      </c>
      <c r="I74" s="22">
        <f>'DATOS MENSUALES'!F685</f>
        <v>4.97471</v>
      </c>
      <c r="J74" s="22">
        <f>'DATOS MENSUALES'!F686</f>
        <v>1.170048</v>
      </c>
      <c r="K74" s="22">
        <f>'DATOS MENSUALES'!F687</f>
        <v>0.9135</v>
      </c>
      <c r="L74" s="22">
        <f>'DATOS MENSUALES'!F688</f>
        <v>1.187365</v>
      </c>
      <c r="M74" s="22">
        <f>'DATOS MENSUALES'!F689</f>
        <v>0.16722</v>
      </c>
      <c r="N74" s="22">
        <f t="shared" si="12"/>
        <v>19.126374</v>
      </c>
      <c r="O74" s="23"/>
      <c r="P74" s="60">
        <f t="shared" si="13"/>
        <v>-0.11102354424553276</v>
      </c>
      <c r="Q74" s="60">
        <f t="shared" si="14"/>
        <v>-0.10378205855550755</v>
      </c>
      <c r="R74" s="60">
        <f t="shared" si="15"/>
        <v>8.679078845297115</v>
      </c>
      <c r="S74" s="60">
        <f t="shared" si="16"/>
        <v>27.149442919094714</v>
      </c>
      <c r="T74" s="60">
        <f t="shared" si="17"/>
        <v>-1.4689675503801134</v>
      </c>
      <c r="U74" s="60">
        <f t="shared" si="18"/>
        <v>-8.953317383692726</v>
      </c>
      <c r="V74" s="60">
        <f t="shared" si="19"/>
        <v>-4.4561447786570705</v>
      </c>
      <c r="W74" s="60">
        <f t="shared" si="20"/>
        <v>32.40747943619813</v>
      </c>
      <c r="X74" s="60">
        <f t="shared" si="21"/>
        <v>0.04037934016523324</v>
      </c>
      <c r="Y74" s="60">
        <f t="shared" si="22"/>
        <v>0.35706169133809157</v>
      </c>
      <c r="Z74" s="60">
        <f t="shared" si="23"/>
        <v>1.1451747689641314</v>
      </c>
      <c r="AA74" s="60">
        <f t="shared" si="24"/>
        <v>9.79155621109165E-07</v>
      </c>
      <c r="AB74" s="60">
        <f t="shared" si="25"/>
        <v>94.07706044351384</v>
      </c>
    </row>
    <row r="75" spans="1:28" s="24" customFormat="1" ht="12.75">
      <c r="A75" s="21" t="s">
        <v>83</v>
      </c>
      <c r="B75" s="22">
        <f>'DATOS MENSUALES'!F690</f>
        <v>0.2647</v>
      </c>
      <c r="C75" s="22">
        <f>'DATOS MENSUALES'!F691</f>
        <v>6.38411</v>
      </c>
      <c r="D75" s="22">
        <f>'DATOS MENSUALES'!F692</f>
        <v>7.82752</v>
      </c>
      <c r="E75" s="22">
        <f>'DATOS MENSUALES'!F693</f>
        <v>2.0398</v>
      </c>
      <c r="F75" s="22">
        <f>'DATOS MENSUALES'!F694</f>
        <v>0.85057</v>
      </c>
      <c r="G75" s="22">
        <f>'DATOS MENSUALES'!F695</f>
        <v>0.633664</v>
      </c>
      <c r="H75" s="22">
        <f>'DATOS MENSUALES'!F696</f>
        <v>3.81967</v>
      </c>
      <c r="I75" s="22">
        <f>'DATOS MENSUALES'!F697</f>
        <v>2.949594</v>
      </c>
      <c r="J75" s="22">
        <f>'DATOS MENSUALES'!F698</f>
        <v>0.457498</v>
      </c>
      <c r="K75" s="22">
        <f>'DATOS MENSUALES'!F699</f>
        <v>0.114393</v>
      </c>
      <c r="L75" s="22">
        <f>'DATOS MENSUALES'!F700</f>
        <v>0.10778</v>
      </c>
      <c r="M75" s="22">
        <f>'DATOS MENSUALES'!F701</f>
        <v>0.324116</v>
      </c>
      <c r="N75" s="22">
        <f t="shared" si="12"/>
        <v>25.773415000000004</v>
      </c>
      <c r="O75" s="23"/>
      <c r="P75" s="60">
        <f t="shared" si="13"/>
        <v>-0.016651413681093862</v>
      </c>
      <c r="Q75" s="60">
        <f t="shared" si="14"/>
        <v>157.0629641444323</v>
      </c>
      <c r="R75" s="60">
        <f t="shared" si="15"/>
        <v>217.3799479175794</v>
      </c>
      <c r="S75" s="60">
        <f t="shared" si="16"/>
        <v>2.1310937732023336E-05</v>
      </c>
      <c r="T75" s="60">
        <f t="shared" si="17"/>
        <v>-1.5318958772242175</v>
      </c>
      <c r="U75" s="60">
        <f t="shared" si="18"/>
        <v>-4.066481319761935</v>
      </c>
      <c r="V75" s="60">
        <f t="shared" si="19"/>
        <v>7.145420173364853</v>
      </c>
      <c r="W75" s="60">
        <f t="shared" si="20"/>
        <v>1.5734638447023845</v>
      </c>
      <c r="X75" s="60">
        <f t="shared" si="21"/>
        <v>-0.05043855081018202</v>
      </c>
      <c r="Y75" s="60">
        <f t="shared" si="22"/>
        <v>-0.0007209873416417127</v>
      </c>
      <c r="Z75" s="60">
        <f t="shared" si="23"/>
        <v>-3.713540682658169E-05</v>
      </c>
      <c r="AA75" s="60">
        <f t="shared" si="24"/>
        <v>0.0046429226350915495</v>
      </c>
      <c r="AB75" s="60">
        <f t="shared" si="25"/>
        <v>1403.0920166366222</v>
      </c>
    </row>
    <row r="76" spans="1:28" s="24" customFormat="1" ht="12.75">
      <c r="A76" s="21" t="s">
        <v>84</v>
      </c>
      <c r="B76" s="22">
        <f>'DATOS MENSUALES'!F702</f>
        <v>0.156324</v>
      </c>
      <c r="C76" s="22">
        <f>'DATOS MENSUALES'!F703</f>
        <v>0.182682</v>
      </c>
      <c r="D76" s="22">
        <f>'DATOS MENSUALES'!F704</f>
        <v>0.211596</v>
      </c>
      <c r="E76" s="22">
        <f>'DATOS MENSUALES'!F705</f>
        <v>0.370044</v>
      </c>
      <c r="F76" s="22">
        <f>'DATOS MENSUALES'!F706</f>
        <v>0.340017</v>
      </c>
      <c r="G76" s="22">
        <f>'DATOS MENSUALES'!F707</f>
        <v>0.195194</v>
      </c>
      <c r="H76" s="22">
        <f>'DATOS MENSUALES'!F708</f>
        <v>0.47276</v>
      </c>
      <c r="I76" s="22">
        <f>'DATOS MENSUALES'!F709</f>
        <v>0.353694</v>
      </c>
      <c r="J76" s="22">
        <f>'DATOS MENSUALES'!F710</f>
        <v>0.080608</v>
      </c>
      <c r="K76" s="22">
        <f>'DATOS MENSUALES'!F711</f>
        <v>0.231264</v>
      </c>
      <c r="L76" s="22">
        <f>'DATOS MENSUALES'!F712</f>
        <v>0.067715</v>
      </c>
      <c r="M76" s="22">
        <f>'DATOS MENSUALES'!F713</f>
        <v>0.142569</v>
      </c>
      <c r="N76" s="22">
        <f t="shared" si="12"/>
        <v>2.8044670000000003</v>
      </c>
      <c r="O76" s="23"/>
      <c r="P76" s="60">
        <f t="shared" si="13"/>
        <v>-0.048123099920164863</v>
      </c>
      <c r="Q76" s="60">
        <f t="shared" si="14"/>
        <v>-0.5236382125682614</v>
      </c>
      <c r="R76" s="60">
        <f t="shared" si="15"/>
        <v>-4.120423306591504</v>
      </c>
      <c r="S76" s="60">
        <f t="shared" si="16"/>
        <v>-4.427354119464367</v>
      </c>
      <c r="T76" s="60">
        <f t="shared" si="17"/>
        <v>-4.601830784124025</v>
      </c>
      <c r="U76" s="60">
        <f t="shared" si="18"/>
        <v>-8.422637384621835</v>
      </c>
      <c r="V76" s="60">
        <f t="shared" si="19"/>
        <v>-2.868268735253304</v>
      </c>
      <c r="W76" s="60">
        <f t="shared" si="20"/>
        <v>-2.941387021921856</v>
      </c>
      <c r="X76" s="60">
        <f t="shared" si="21"/>
        <v>-0.41577413884697856</v>
      </c>
      <c r="Y76" s="60">
        <f t="shared" si="22"/>
        <v>2.012798646446709E-05</v>
      </c>
      <c r="Z76" s="60">
        <f t="shared" si="23"/>
        <v>-0.00039589669079447915</v>
      </c>
      <c r="AA76" s="60">
        <f t="shared" si="24"/>
        <v>-3.1901364266887584E-06</v>
      </c>
      <c r="AB76" s="60">
        <f t="shared" si="25"/>
        <v>-1632.1240403605718</v>
      </c>
    </row>
    <row r="77" spans="1:28" s="24" customFormat="1" ht="12.75">
      <c r="A77" s="21" t="s">
        <v>85</v>
      </c>
      <c r="B77" s="22">
        <f>'DATOS MENSUALES'!F714</f>
        <v>0.54128</v>
      </c>
      <c r="C77" s="22">
        <f>'DATOS MENSUALES'!F715</f>
        <v>0.45932</v>
      </c>
      <c r="D77" s="22">
        <f>'DATOS MENSUALES'!F716</f>
        <v>0.676416</v>
      </c>
      <c r="E77" s="22">
        <f>'DATOS MENSUALES'!F717</f>
        <v>0.02142</v>
      </c>
      <c r="F77" s="22">
        <f>'DATOS MENSUALES'!F718</f>
        <v>0.10626</v>
      </c>
      <c r="G77" s="22">
        <f>'DATOS MENSUALES'!F719</f>
        <v>0.151386</v>
      </c>
      <c r="H77" s="22">
        <f>'DATOS MENSUALES'!F720</f>
        <v>2.92313</v>
      </c>
      <c r="I77" s="22">
        <f>'DATOS MENSUALES'!F721</f>
        <v>0.54296</v>
      </c>
      <c r="J77" s="22">
        <f>'DATOS MENSUALES'!F722</f>
        <v>0.121863</v>
      </c>
      <c r="K77" s="22">
        <f>'DATOS MENSUALES'!F723</f>
        <v>0.072371</v>
      </c>
      <c r="L77" s="22">
        <f>'DATOS MENSUALES'!F724</f>
        <v>0.047768</v>
      </c>
      <c r="M77" s="22">
        <f>'DATOS MENSUALES'!F725</f>
        <v>0.041328</v>
      </c>
      <c r="N77" s="22">
        <f t="shared" si="12"/>
        <v>5.705502</v>
      </c>
      <c r="O77" s="23"/>
      <c r="P77" s="60">
        <f t="shared" si="13"/>
        <v>9.557105348000268E-06</v>
      </c>
      <c r="Q77" s="60">
        <f t="shared" si="14"/>
        <v>-0.14835363384021394</v>
      </c>
      <c r="R77" s="60">
        <f t="shared" si="15"/>
        <v>-1.4751351297741178</v>
      </c>
      <c r="S77" s="60">
        <f t="shared" si="16"/>
        <v>-7.888386220152689</v>
      </c>
      <c r="T77" s="60">
        <f t="shared" si="17"/>
        <v>-6.827436917435993</v>
      </c>
      <c r="U77" s="60">
        <f t="shared" si="18"/>
        <v>-8.978487198761574</v>
      </c>
      <c r="V77" s="60">
        <f t="shared" si="19"/>
        <v>1.0912862081651196</v>
      </c>
      <c r="W77" s="60">
        <f t="shared" si="20"/>
        <v>-1.9229489434381213</v>
      </c>
      <c r="X77" s="60">
        <f t="shared" si="21"/>
        <v>-0.35056981012655813</v>
      </c>
      <c r="Y77" s="60">
        <f t="shared" si="22"/>
        <v>-0.002283856097862205</v>
      </c>
      <c r="Z77" s="60">
        <f t="shared" si="23"/>
        <v>-0.0008141216563601123</v>
      </c>
      <c r="AA77" s="60">
        <f t="shared" si="24"/>
        <v>-0.0015593612959860447</v>
      </c>
      <c r="AB77" s="60">
        <f t="shared" si="25"/>
        <v>-698.5237590560168</v>
      </c>
    </row>
    <row r="78" spans="1:28" s="24" customFormat="1" ht="12.75">
      <c r="A78" s="21" t="s">
        <v>86</v>
      </c>
      <c r="B78" s="22">
        <f>'DATOS MENSUALES'!F726</f>
        <v>0.101745</v>
      </c>
      <c r="C78" s="22">
        <f>'DATOS MENSUALES'!F727</f>
        <v>1.037544</v>
      </c>
      <c r="D78" s="22">
        <f>'DATOS MENSUALES'!F728</f>
        <v>1.762748</v>
      </c>
      <c r="E78" s="22">
        <f>'DATOS MENSUALES'!F729</f>
        <v>9.011736</v>
      </c>
      <c r="F78" s="22">
        <f>'DATOS MENSUALES'!F730</f>
        <v>1.7168</v>
      </c>
      <c r="G78" s="22">
        <f>'DATOS MENSUALES'!F731</f>
        <v>9.194185</v>
      </c>
      <c r="H78" s="22">
        <f>'DATOS MENSUALES'!F732</f>
        <v>1.073732</v>
      </c>
      <c r="I78" s="22">
        <f>'DATOS MENSUALES'!F733</f>
        <v>0.312994</v>
      </c>
      <c r="J78" s="22">
        <f>'DATOS MENSUALES'!F734</f>
        <v>0.103215</v>
      </c>
      <c r="K78" s="22">
        <f>'DATOS MENSUALES'!F735</f>
        <v>0.08586</v>
      </c>
      <c r="L78" s="22">
        <f>'DATOS MENSUALES'!F736</f>
        <v>0.098852</v>
      </c>
      <c r="M78" s="22">
        <f>'DATOS MENSUALES'!F737</f>
        <v>0.059774</v>
      </c>
      <c r="N78" s="22">
        <f t="shared" si="12"/>
        <v>24.559185000000003</v>
      </c>
      <c r="O78" s="23"/>
      <c r="P78" s="60">
        <f t="shared" si="13"/>
        <v>-0.07319909910658907</v>
      </c>
      <c r="Q78" s="60">
        <f t="shared" si="14"/>
        <v>0.00011654170228614679</v>
      </c>
      <c r="R78" s="60">
        <f t="shared" si="15"/>
        <v>-0.00014078506336244858</v>
      </c>
      <c r="S78" s="60">
        <f t="shared" si="16"/>
        <v>342.9501315533345</v>
      </c>
      <c r="T78" s="60">
        <f t="shared" si="17"/>
        <v>-0.02352668831120337</v>
      </c>
      <c r="U78" s="60">
        <f t="shared" si="18"/>
        <v>337.7895641858607</v>
      </c>
      <c r="V78" s="60">
        <f t="shared" si="19"/>
        <v>-0.5510672779434697</v>
      </c>
      <c r="W78" s="60">
        <f t="shared" si="20"/>
        <v>-3.199233947451758</v>
      </c>
      <c r="X78" s="60">
        <f t="shared" si="21"/>
        <v>-0.37912630904611694</v>
      </c>
      <c r="Y78" s="60">
        <f t="shared" si="22"/>
        <v>-0.0016514863020927022</v>
      </c>
      <c r="Z78" s="60">
        <f t="shared" si="23"/>
        <v>-7.56376908912664E-05</v>
      </c>
      <c r="AA78" s="60">
        <f t="shared" si="24"/>
        <v>-0.0009273148853961608</v>
      </c>
      <c r="AB78" s="60">
        <f t="shared" si="25"/>
        <v>994.2776770982993</v>
      </c>
    </row>
    <row r="79" spans="1:28" s="24" customFormat="1" ht="12.75">
      <c r="A79" s="21" t="s">
        <v>87</v>
      </c>
      <c r="B79" s="22">
        <f>'DATOS MENSUALES'!F738</f>
        <v>0.118456</v>
      </c>
      <c r="C79" s="22">
        <f>'DATOS MENSUALES'!F739</f>
        <v>0.14725</v>
      </c>
      <c r="D79" s="22">
        <f>'DATOS MENSUALES'!F740</f>
        <v>0.02768</v>
      </c>
      <c r="E79" s="22">
        <f>'DATOS MENSUALES'!F741</f>
        <v>0.088383</v>
      </c>
      <c r="F79" s="22">
        <f>'DATOS MENSUALES'!F742</f>
        <v>0.09955</v>
      </c>
      <c r="G79" s="22">
        <f>'DATOS MENSUALES'!F743</f>
        <v>0.030093</v>
      </c>
      <c r="H79" s="22">
        <f>'DATOS MENSUALES'!F744</f>
        <v>0.404025</v>
      </c>
      <c r="I79" s="22">
        <f>'DATOS MENSUALES'!F745</f>
        <v>0.450015</v>
      </c>
      <c r="J79" s="22">
        <f>'DATOS MENSUALES'!F746</f>
        <v>0.1368</v>
      </c>
      <c r="K79" s="22">
        <f>'DATOS MENSUALES'!F747</f>
        <v>0.040166</v>
      </c>
      <c r="L79" s="22">
        <f>'DATOS MENSUALES'!F748</f>
        <v>0.063085</v>
      </c>
      <c r="M79" s="22">
        <f>'DATOS MENSUALES'!F749</f>
        <v>0.06156</v>
      </c>
      <c r="N79" s="22">
        <f t="shared" si="12"/>
        <v>1.6670630000000002</v>
      </c>
      <c r="O79" s="23"/>
      <c r="P79" s="60">
        <f t="shared" si="13"/>
        <v>-0.06477230038496457</v>
      </c>
      <c r="Q79" s="60">
        <f t="shared" si="14"/>
        <v>-0.5957748636977807</v>
      </c>
      <c r="R79" s="60">
        <f t="shared" si="15"/>
        <v>-5.70741091404191</v>
      </c>
      <c r="S79" s="60">
        <f t="shared" si="16"/>
        <v>-7.118799990049697</v>
      </c>
      <c r="T79" s="60">
        <f t="shared" si="17"/>
        <v>-6.900139656289414</v>
      </c>
      <c r="U79" s="60">
        <f t="shared" si="18"/>
        <v>-10.643908084272178</v>
      </c>
      <c r="V79" s="60">
        <f t="shared" si="19"/>
        <v>-3.30500531461436</v>
      </c>
      <c r="W79" s="60">
        <f t="shared" si="20"/>
        <v>-2.3871600787199005</v>
      </c>
      <c r="X79" s="60">
        <f t="shared" si="21"/>
        <v>-0.32875916746234696</v>
      </c>
      <c r="Y79" s="60">
        <f t="shared" si="22"/>
        <v>-0.0044025614313343495</v>
      </c>
      <c r="Z79" s="60">
        <f t="shared" si="23"/>
        <v>-0.00047560807989629095</v>
      </c>
      <c r="AA79" s="60">
        <f t="shared" si="24"/>
        <v>-0.0008772911824051827</v>
      </c>
      <c r="AB79" s="60">
        <f t="shared" si="25"/>
        <v>-2152.3016897209486</v>
      </c>
    </row>
    <row r="80" spans="1:28" s="24" customFormat="1" ht="12.75">
      <c r="A80" s="21" t="s">
        <v>88</v>
      </c>
      <c r="B80" s="22">
        <f>'DATOS MENSUALES'!F750</f>
        <v>0.965712</v>
      </c>
      <c r="C80" s="22">
        <f>'DATOS MENSUALES'!F751</f>
        <v>0.982908</v>
      </c>
      <c r="D80" s="22">
        <f>'DATOS MENSUALES'!F752</f>
        <v>1.363598</v>
      </c>
      <c r="E80" s="22">
        <f>'DATOS MENSUALES'!F753</f>
        <v>4.830525</v>
      </c>
      <c r="F80" s="22">
        <f>'DATOS MENSUALES'!F754</f>
        <v>2.192645</v>
      </c>
      <c r="G80" s="22">
        <f>'DATOS MENSUALES'!F755</f>
        <v>0.724374</v>
      </c>
      <c r="H80" s="22">
        <f>'DATOS MENSUALES'!F756</f>
        <v>2.503522</v>
      </c>
      <c r="I80" s="22">
        <f>'DATOS MENSUALES'!F757</f>
        <v>1.31287</v>
      </c>
      <c r="J80" s="22">
        <f>'DATOS MENSUALES'!F758</f>
        <v>0.157584</v>
      </c>
      <c r="K80" s="22">
        <f>'DATOS MENSUALES'!F759</f>
        <v>0.06124</v>
      </c>
      <c r="L80" s="22">
        <f>'DATOS MENSUALES'!F760</f>
        <v>0.068134</v>
      </c>
      <c r="M80" s="22">
        <f>'DATOS MENSUALES'!F761</f>
        <v>0.06132</v>
      </c>
      <c r="N80" s="22">
        <f t="shared" si="12"/>
        <v>15.224432</v>
      </c>
      <c r="O80" s="23"/>
      <c r="P80" s="60">
        <f t="shared" si="13"/>
        <v>0.08850990536450454</v>
      </c>
      <c r="Q80" s="60">
        <f t="shared" si="14"/>
        <v>-1.9412587329976077E-07</v>
      </c>
      <c r="R80" s="60">
        <f t="shared" si="15"/>
        <v>-0.0918387349176447</v>
      </c>
      <c r="S80" s="60">
        <f t="shared" si="16"/>
        <v>22.388803523143633</v>
      </c>
      <c r="T80" s="60">
        <f t="shared" si="17"/>
        <v>0.006783887577607752</v>
      </c>
      <c r="U80" s="60">
        <f t="shared" si="18"/>
        <v>-3.4118339652383995</v>
      </c>
      <c r="V80" s="60">
        <f t="shared" si="19"/>
        <v>0.22691303088099976</v>
      </c>
      <c r="W80" s="60">
        <f t="shared" si="20"/>
        <v>-0.10623982569563523</v>
      </c>
      <c r="X80" s="60">
        <f t="shared" si="21"/>
        <v>-0.2999437475172469</v>
      </c>
      <c r="Y80" s="60">
        <f t="shared" si="22"/>
        <v>-0.002913303602359451</v>
      </c>
      <c r="Z80" s="60">
        <f t="shared" si="23"/>
        <v>-0.00038915799330292526</v>
      </c>
      <c r="AA80" s="60">
        <f t="shared" si="24"/>
        <v>-0.0008839059818786381</v>
      </c>
      <c r="AB80" s="60">
        <f t="shared" si="25"/>
        <v>0.26975655063715975</v>
      </c>
    </row>
    <row r="81" spans="1:28" s="24" customFormat="1" ht="12.75">
      <c r="A81" s="21" t="s">
        <v>89</v>
      </c>
      <c r="B81" s="22">
        <f>'DATOS MENSUALES'!F762</f>
        <v>1.407508</v>
      </c>
      <c r="C81" s="22">
        <f>'DATOS MENSUALES'!F763</f>
        <v>0.590988</v>
      </c>
      <c r="D81" s="22">
        <f>'DATOS MENSUALES'!F764</f>
        <v>0.27925</v>
      </c>
      <c r="E81" s="22">
        <f>'DATOS MENSUALES'!F765</f>
        <v>1.569902</v>
      </c>
      <c r="F81" s="22">
        <f>'DATOS MENSUALES'!F766</f>
        <v>1.488405</v>
      </c>
      <c r="G81" s="22">
        <f>'DATOS MENSUALES'!F767</f>
        <v>2.426812</v>
      </c>
      <c r="H81" s="22">
        <f>'DATOS MENSUALES'!F768</f>
        <v>1.661286</v>
      </c>
      <c r="I81" s="22">
        <f>'DATOS MENSUALES'!F769</f>
        <v>1.169</v>
      </c>
      <c r="J81" s="22">
        <f>'DATOS MENSUALES'!F770</f>
        <v>0.297406</v>
      </c>
      <c r="K81" s="22">
        <f>'DATOS MENSUALES'!F771</f>
        <v>0.079164</v>
      </c>
      <c r="L81" s="22">
        <f>'DATOS MENSUALES'!F772</f>
        <v>0.12901</v>
      </c>
      <c r="M81" s="22">
        <f>'DATOS MENSUALES'!F773</f>
        <v>0.05489</v>
      </c>
      <c r="N81" s="22">
        <f t="shared" si="12"/>
        <v>11.153621000000001</v>
      </c>
      <c r="O81" s="23"/>
      <c r="P81" s="60">
        <f t="shared" si="13"/>
        <v>0.6989255271460744</v>
      </c>
      <c r="Q81" s="60">
        <f t="shared" si="14"/>
        <v>-0.06290718156676549</v>
      </c>
      <c r="R81" s="60">
        <f t="shared" si="15"/>
        <v>-3.620481045248209</v>
      </c>
      <c r="S81" s="60">
        <f t="shared" si="16"/>
        <v>-0.08645247268840872</v>
      </c>
      <c r="T81" s="60">
        <f t="shared" si="17"/>
        <v>-0.1365400424968753</v>
      </c>
      <c r="U81" s="60">
        <f t="shared" si="18"/>
        <v>0.007645471786970798</v>
      </c>
      <c r="V81" s="60">
        <f t="shared" si="19"/>
        <v>-0.012535169433975693</v>
      </c>
      <c r="W81" s="60">
        <f t="shared" si="20"/>
        <v>-0.23544402649290036</v>
      </c>
      <c r="X81" s="60">
        <f t="shared" si="21"/>
        <v>-0.14851418081191214</v>
      </c>
      <c r="Y81" s="60">
        <f t="shared" si="22"/>
        <v>-0.0019483497776455279</v>
      </c>
      <c r="Z81" s="60">
        <f t="shared" si="23"/>
        <v>-1.7860148616462577E-06</v>
      </c>
      <c r="AA81" s="60">
        <f t="shared" si="24"/>
        <v>-0.0010737408707493742</v>
      </c>
      <c r="AB81" s="60">
        <f t="shared" si="25"/>
        <v>-40.16595115223338</v>
      </c>
    </row>
    <row r="82" spans="1:28" s="24" customFormat="1" ht="12.75">
      <c r="A82" s="21" t="s">
        <v>90</v>
      </c>
      <c r="B82" s="22">
        <f>'DATOS MENSUALES'!F774</f>
        <v>0.20213</v>
      </c>
      <c r="C82" s="22">
        <f>'DATOS MENSUALES'!F775</f>
        <v>0.120435</v>
      </c>
      <c r="D82" s="22">
        <f>'DATOS MENSUALES'!F776</f>
        <v>1.30296</v>
      </c>
      <c r="E82" s="22">
        <f>'DATOS MENSUALES'!F777</f>
        <v>0.277656</v>
      </c>
      <c r="F82" s="22">
        <f>'DATOS MENSUALES'!F778</f>
        <v>0.096932</v>
      </c>
      <c r="G82" s="22">
        <f>'DATOS MENSUALES'!F779</f>
        <v>0.13302</v>
      </c>
      <c r="H82" s="22">
        <f>'DATOS MENSUALES'!F780</f>
        <v>0.615485</v>
      </c>
      <c r="I82" s="22">
        <f>'DATOS MENSUALES'!F781</f>
        <v>0.252648</v>
      </c>
      <c r="J82" s="22">
        <f>'DATOS MENSUALES'!F782</f>
        <v>0.052768</v>
      </c>
      <c r="K82" s="22">
        <f>'DATOS MENSUALES'!F783</f>
        <v>0.038786</v>
      </c>
      <c r="L82" s="22">
        <f>'DATOS MENSUALES'!F784</f>
        <v>0.047916</v>
      </c>
      <c r="M82" s="22">
        <f>'DATOS MENSUALES'!F785</f>
        <v>0.03404</v>
      </c>
      <c r="N82" s="22">
        <f t="shared" si="12"/>
        <v>3.174776</v>
      </c>
      <c r="O82" s="23"/>
      <c r="P82" s="60">
        <f t="shared" si="13"/>
        <v>-0.03213575496767921</v>
      </c>
      <c r="Q82" s="60">
        <f t="shared" si="14"/>
        <v>-0.6545671434126084</v>
      </c>
      <c r="R82" s="60">
        <f t="shared" si="15"/>
        <v>-0.13406821848125902</v>
      </c>
      <c r="S82" s="60">
        <f t="shared" si="16"/>
        <v>-5.217497634159574</v>
      </c>
      <c r="T82" s="60">
        <f t="shared" si="17"/>
        <v>-6.9286450187517445</v>
      </c>
      <c r="U82" s="60">
        <f t="shared" si="18"/>
        <v>-9.218611770769062</v>
      </c>
      <c r="V82" s="60">
        <f t="shared" si="19"/>
        <v>-2.0878166545577455</v>
      </c>
      <c r="W82" s="60">
        <f t="shared" si="20"/>
        <v>-3.608618964927138</v>
      </c>
      <c r="X82" s="60">
        <f t="shared" si="21"/>
        <v>-0.4640571404173353</v>
      </c>
      <c r="Y82" s="60">
        <f t="shared" si="22"/>
        <v>-0.004514708753075982</v>
      </c>
      <c r="Z82" s="60">
        <f t="shared" si="23"/>
        <v>-0.0008102566166026763</v>
      </c>
      <c r="AA82" s="60">
        <f t="shared" si="24"/>
        <v>-0.0018722354471651138</v>
      </c>
      <c r="AB82" s="60">
        <f t="shared" si="25"/>
        <v>-1482.9167659297673</v>
      </c>
    </row>
    <row r="83" spans="1:28" s="24" customFormat="1" ht="12.75">
      <c r="A83" s="21" t="s">
        <v>91</v>
      </c>
      <c r="B83" s="22">
        <f>'DATOS MENSUALES'!F786</f>
        <v>1.48885</v>
      </c>
      <c r="C83" s="22">
        <f>'DATOS MENSUALES'!F787</f>
        <v>1.66952</v>
      </c>
      <c r="D83" s="22">
        <f>'DATOS MENSUALES'!F788</f>
        <v>0.78456</v>
      </c>
      <c r="E83" s="22">
        <f>'DATOS MENSUALES'!F789</f>
        <v>0.058004</v>
      </c>
      <c r="F83" s="22">
        <f>'DATOS MENSUALES'!F790</f>
        <v>1.255884</v>
      </c>
      <c r="G83" s="22">
        <f>'DATOS MENSUALES'!F791</f>
        <v>0.632926</v>
      </c>
      <c r="H83" s="22">
        <f>'DATOS MENSUALES'!F792</f>
        <v>1.25504</v>
      </c>
      <c r="I83" s="22">
        <f>'DATOS MENSUALES'!F793</f>
        <v>0.159264</v>
      </c>
      <c r="J83" s="22">
        <f>'DATOS MENSUALES'!F794</f>
        <v>0.179235</v>
      </c>
      <c r="K83" s="22">
        <f>'DATOS MENSUALES'!F795</f>
        <v>0.071181</v>
      </c>
      <c r="L83" s="22">
        <f>'DATOS MENSUALES'!F796</f>
        <v>0.042997</v>
      </c>
      <c r="M83" s="22">
        <f>'DATOS MENSUALES'!F797</f>
        <v>0.046699</v>
      </c>
      <c r="N83" s="22">
        <f>SUM(B83:M83)</f>
        <v>7.644160000000001</v>
      </c>
      <c r="O83" s="23"/>
      <c r="P83" s="60">
        <f aca="true" t="shared" si="26" ref="P83:AB83">(B83-B$6)^3</f>
        <v>0.9092659299359085</v>
      </c>
      <c r="Q83" s="60">
        <f t="shared" si="26"/>
        <v>0.3155733623844849</v>
      </c>
      <c r="R83" s="60">
        <f t="shared" si="26"/>
        <v>-1.0933949243696464</v>
      </c>
      <c r="S83" s="60">
        <f t="shared" si="26"/>
        <v>-7.461414902835868</v>
      </c>
      <c r="T83" s="60">
        <f t="shared" si="26"/>
        <v>-0.41759839923070524</v>
      </c>
      <c r="U83" s="60">
        <f t="shared" si="26"/>
        <v>-4.072124504364439</v>
      </c>
      <c r="V83" s="60">
        <f t="shared" si="26"/>
        <v>-0.2603575814425591</v>
      </c>
      <c r="W83" s="60">
        <f t="shared" si="26"/>
        <v>-4.30866594218701</v>
      </c>
      <c r="X83" s="60">
        <f t="shared" si="26"/>
        <v>-0.271770531775471</v>
      </c>
      <c r="Y83" s="60">
        <f t="shared" si="26"/>
        <v>-0.002346330083376502</v>
      </c>
      <c r="Z83" s="60">
        <f t="shared" si="26"/>
        <v>-0.0009453995678600603</v>
      </c>
      <c r="AA83" s="60">
        <f t="shared" si="26"/>
        <v>-0.0013525676573036246</v>
      </c>
      <c r="AB83" s="60">
        <f t="shared" si="26"/>
        <v>-333.40879256066563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278.7479949876864</v>
      </c>
      <c r="Q84" s="61">
        <f t="shared" si="27"/>
        <v>514.485303397068</v>
      </c>
      <c r="R84" s="61">
        <f t="shared" si="27"/>
        <v>2178.3812686427814</v>
      </c>
      <c r="S84" s="61">
        <f t="shared" si="27"/>
        <v>1411.1639022456638</v>
      </c>
      <c r="T84" s="61">
        <f t="shared" si="27"/>
        <v>1862.5939556249773</v>
      </c>
      <c r="U84" s="61">
        <f t="shared" si="27"/>
        <v>1691.356739845968</v>
      </c>
      <c r="V84" s="61">
        <f t="shared" si="27"/>
        <v>1659.3607662584393</v>
      </c>
      <c r="W84" s="61">
        <f t="shared" si="27"/>
        <v>723.5900631585125</v>
      </c>
      <c r="X84" s="61">
        <f t="shared" si="27"/>
        <v>345.1333261716738</v>
      </c>
      <c r="Y84" s="61">
        <f t="shared" si="27"/>
        <v>2.651609277227306</v>
      </c>
      <c r="Z84" s="61">
        <f t="shared" si="27"/>
        <v>3.517684061455757</v>
      </c>
      <c r="AA84" s="61">
        <f t="shared" si="27"/>
        <v>3.510947359033994</v>
      </c>
      <c r="AB84" s="61">
        <f t="shared" si="27"/>
        <v>62982.2846143312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162 - Río Vena desde cabecera hasta aguas arriba de la localidad de Rubena, y arroyo de San Juan.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0.032136</v>
      </c>
      <c r="C4" s="1">
        <f t="shared" si="0"/>
        <v>0.034848</v>
      </c>
      <c r="D4" s="1">
        <f t="shared" si="0"/>
        <v>0.02768</v>
      </c>
      <c r="E4" s="1">
        <f t="shared" si="0"/>
        <v>0.02142</v>
      </c>
      <c r="F4" s="1">
        <f t="shared" si="0"/>
        <v>0.096932</v>
      </c>
      <c r="G4" s="1">
        <f t="shared" si="0"/>
        <v>0.021966</v>
      </c>
      <c r="H4" s="1">
        <f t="shared" si="0"/>
        <v>0.120988</v>
      </c>
      <c r="I4" s="1">
        <f t="shared" si="0"/>
        <v>0.159264</v>
      </c>
      <c r="J4" s="1">
        <f t="shared" si="0"/>
        <v>0.013728</v>
      </c>
      <c r="K4" s="1">
        <f t="shared" si="0"/>
        <v>0.018858</v>
      </c>
      <c r="L4" s="1">
        <f t="shared" si="0"/>
        <v>0.003293</v>
      </c>
      <c r="M4" s="1">
        <f t="shared" si="0"/>
        <v>0.016425</v>
      </c>
      <c r="N4" s="1">
        <f>MIN(N18:N43)</f>
        <v>1.6670630000000002</v>
      </c>
    </row>
    <row r="5" spans="1:14" ht="12.75">
      <c r="A5" s="13" t="s">
        <v>92</v>
      </c>
      <c r="B5" s="1">
        <f aca="true" t="shared" si="1" ref="B5:M5">MAX(B18:B43)</f>
        <v>2.293542</v>
      </c>
      <c r="C5" s="1">
        <f t="shared" si="1"/>
        <v>6.38411</v>
      </c>
      <c r="D5" s="1">
        <f t="shared" si="1"/>
        <v>7.82752</v>
      </c>
      <c r="E5" s="1">
        <f t="shared" si="1"/>
        <v>9.011736</v>
      </c>
      <c r="F5" s="1">
        <f t="shared" si="1"/>
        <v>4.401664</v>
      </c>
      <c r="G5" s="1">
        <f t="shared" si="1"/>
        <v>9.194185</v>
      </c>
      <c r="H5" s="1">
        <f t="shared" si="1"/>
        <v>13.490903</v>
      </c>
      <c r="I5" s="1">
        <f t="shared" si="1"/>
        <v>4.97471</v>
      </c>
      <c r="J5" s="1">
        <f t="shared" si="1"/>
        <v>7.362972</v>
      </c>
      <c r="K5" s="1">
        <f t="shared" si="1"/>
        <v>0.9135</v>
      </c>
      <c r="L5" s="1">
        <f t="shared" si="1"/>
        <v>1.477465</v>
      </c>
      <c r="M5" s="1">
        <f t="shared" si="1"/>
        <v>0.324116</v>
      </c>
      <c r="N5" s="1">
        <f>MAX(N18:N43)</f>
        <v>33.010580999999995</v>
      </c>
    </row>
    <row r="6" spans="1:14" ht="12.75">
      <c r="A6" s="13" t="s">
        <v>14</v>
      </c>
      <c r="B6" s="1">
        <f aca="true" t="shared" si="2" ref="B6:M6">AVERAGE(B18:B43)</f>
        <v>0.4525429230769232</v>
      </c>
      <c r="C6" s="1">
        <f t="shared" si="2"/>
        <v>0.8099514615384614</v>
      </c>
      <c r="D6" s="1">
        <f t="shared" si="2"/>
        <v>1.6417421153846155</v>
      </c>
      <c r="E6" s="1">
        <f t="shared" si="2"/>
        <v>1.6493703461538458</v>
      </c>
      <c r="F6" s="1">
        <f t="shared" si="2"/>
        <v>1.3749288461538465</v>
      </c>
      <c r="G6" s="1">
        <f t="shared" si="2"/>
        <v>1.2771630769230773</v>
      </c>
      <c r="H6" s="1">
        <f t="shared" si="2"/>
        <v>1.9675906538461538</v>
      </c>
      <c r="I6" s="1">
        <f t="shared" si="2"/>
        <v>1.478456423076923</v>
      </c>
      <c r="J6" s="1">
        <f t="shared" si="2"/>
        <v>0.7687726153846157</v>
      </c>
      <c r="K6" s="1">
        <f t="shared" si="2"/>
        <v>0.17464800000000003</v>
      </c>
      <c r="L6" s="1">
        <f t="shared" si="2"/>
        <v>0.17498888461538456</v>
      </c>
      <c r="M6" s="1">
        <f t="shared" si="2"/>
        <v>0.11046319230769229</v>
      </c>
      <c r="N6" s="1">
        <f>SUM(B6:M6)</f>
        <v>11.880618538461539</v>
      </c>
    </row>
    <row r="7" spans="1:14" ht="12.75">
      <c r="A7" s="13" t="s">
        <v>15</v>
      </c>
      <c r="B7" s="1">
        <f aca="true" t="shared" si="3" ref="B7:N7">PERCENTILE(B18:B43,0.1)</f>
        <v>0.0364875</v>
      </c>
      <c r="C7" s="1">
        <f t="shared" si="3"/>
        <v>0.11110049999999999</v>
      </c>
      <c r="D7" s="1">
        <f t="shared" si="3"/>
        <v>0.08236399999999999</v>
      </c>
      <c r="E7" s="1">
        <f t="shared" si="3"/>
        <v>0.046437</v>
      </c>
      <c r="F7" s="1">
        <f t="shared" si="3"/>
        <v>0.1036985</v>
      </c>
      <c r="G7" s="1">
        <f t="shared" si="3"/>
        <v>0.0983535</v>
      </c>
      <c r="H7" s="1">
        <f t="shared" si="3"/>
        <v>0.32601250000000004</v>
      </c>
      <c r="I7" s="1">
        <f t="shared" si="3"/>
        <v>0.29884350000000004</v>
      </c>
      <c r="J7" s="1">
        <f t="shared" si="3"/>
        <v>0.081293</v>
      </c>
      <c r="K7" s="1">
        <f t="shared" si="3"/>
        <v>0.040759000000000004</v>
      </c>
      <c r="L7" s="1">
        <f t="shared" si="3"/>
        <v>0.0341775</v>
      </c>
      <c r="M7" s="1">
        <f t="shared" si="3"/>
        <v>0.035614</v>
      </c>
      <c r="N7" s="1">
        <f t="shared" si="3"/>
        <v>2.9896215</v>
      </c>
    </row>
    <row r="8" spans="1:14" ht="12.75">
      <c r="A8" s="13" t="s">
        <v>16</v>
      </c>
      <c r="B8" s="1">
        <f aca="true" t="shared" si="4" ref="B8:N8">PERCENTILE(B18:B43,0.25)</f>
        <v>0.09720825</v>
      </c>
      <c r="C8" s="1">
        <f t="shared" si="4"/>
        <v>0.19336150000000002</v>
      </c>
      <c r="D8" s="1">
        <f t="shared" si="4"/>
        <v>0.4376115</v>
      </c>
      <c r="E8" s="1">
        <f t="shared" si="4"/>
        <v>0.21583049999999998</v>
      </c>
      <c r="F8" s="1">
        <f t="shared" si="4"/>
        <v>0.35448250000000003</v>
      </c>
      <c r="G8" s="1">
        <f t="shared" si="4"/>
        <v>0.186206</v>
      </c>
      <c r="H8" s="1">
        <f t="shared" si="4"/>
        <v>0.6278637499999999</v>
      </c>
      <c r="I8" s="1">
        <f t="shared" si="4"/>
        <v>0.47325125</v>
      </c>
      <c r="J8" s="1">
        <f t="shared" si="4"/>
        <v>0.11670975</v>
      </c>
      <c r="K8" s="1">
        <f t="shared" si="4"/>
        <v>0.064932</v>
      </c>
      <c r="L8" s="1">
        <f t="shared" si="4"/>
        <v>0.046968499999999996</v>
      </c>
      <c r="M8" s="1">
        <f t="shared" si="4"/>
        <v>0.056111</v>
      </c>
      <c r="N8" s="1">
        <f t="shared" si="4"/>
        <v>5.868322000000001</v>
      </c>
    </row>
    <row r="9" spans="1:14" ht="12.75">
      <c r="A9" s="13" t="s">
        <v>17</v>
      </c>
      <c r="B9" s="1">
        <f aca="true" t="shared" si="5" ref="B9:N9">PERCENTILE(B18:B43,0.5)</f>
        <v>0.1725605</v>
      </c>
      <c r="C9" s="1">
        <f t="shared" si="5"/>
        <v>0.44798899999999997</v>
      </c>
      <c r="D9" s="1">
        <f t="shared" si="5"/>
        <v>1.076532</v>
      </c>
      <c r="E9" s="1">
        <f t="shared" si="5"/>
        <v>0.6480764999999999</v>
      </c>
      <c r="F9" s="1">
        <f t="shared" si="5"/>
        <v>1.211227</v>
      </c>
      <c r="G9" s="1">
        <f t="shared" si="5"/>
        <v>0.679019</v>
      </c>
      <c r="H9" s="1">
        <f t="shared" si="5"/>
        <v>1.265955</v>
      </c>
      <c r="I9" s="1">
        <f t="shared" si="5"/>
        <v>0.7867770000000001</v>
      </c>
      <c r="J9" s="1">
        <f t="shared" si="5"/>
        <v>0.2113395</v>
      </c>
      <c r="K9" s="1">
        <f t="shared" si="5"/>
        <v>0.083525</v>
      </c>
      <c r="L9" s="1">
        <f t="shared" si="5"/>
        <v>0.0679245</v>
      </c>
      <c r="M9" s="1">
        <f t="shared" si="5"/>
        <v>0.087122</v>
      </c>
      <c r="N9" s="1">
        <f t="shared" si="5"/>
        <v>10.704435</v>
      </c>
    </row>
    <row r="10" spans="1:14" ht="12.75">
      <c r="A10" s="13" t="s">
        <v>18</v>
      </c>
      <c r="B10" s="1">
        <f aca="true" t="shared" si="6" ref="B10:N10">PERCENTILE(B18:B43,0.75)</f>
        <v>0.492492</v>
      </c>
      <c r="C10" s="1">
        <f t="shared" si="6"/>
        <v>0.745104</v>
      </c>
      <c r="D10" s="1">
        <f t="shared" si="6"/>
        <v>1.820315</v>
      </c>
      <c r="E10" s="1">
        <f t="shared" si="6"/>
        <v>1.9223255</v>
      </c>
      <c r="F10" s="1">
        <f t="shared" si="6"/>
        <v>2.1019050000000004</v>
      </c>
      <c r="G10" s="1">
        <f t="shared" si="6"/>
        <v>1.530495</v>
      </c>
      <c r="H10" s="1">
        <f t="shared" si="6"/>
        <v>2.4624794999999997</v>
      </c>
      <c r="I10" s="1">
        <f t="shared" si="6"/>
        <v>2.3007475</v>
      </c>
      <c r="J10" s="1">
        <f t="shared" si="6"/>
        <v>0.48284675</v>
      </c>
      <c r="K10" s="1">
        <f t="shared" si="6"/>
        <v>0.23013</v>
      </c>
      <c r="L10" s="1">
        <f t="shared" si="6"/>
        <v>0.11300750000000001</v>
      </c>
      <c r="M10" s="1">
        <f t="shared" si="6"/>
        <v>0.147168</v>
      </c>
      <c r="N10" s="1">
        <f t="shared" si="6"/>
        <v>15.239252749999999</v>
      </c>
    </row>
    <row r="11" spans="1:14" ht="12.75">
      <c r="A11" s="13" t="s">
        <v>19</v>
      </c>
      <c r="B11" s="1">
        <f aca="true" t="shared" si="7" ref="B11:N11">PERCENTILE(B18:B43,0.9)</f>
        <v>1.448179</v>
      </c>
      <c r="C11" s="1">
        <f t="shared" si="7"/>
        <v>1.402366</v>
      </c>
      <c r="D11" s="1">
        <f t="shared" si="7"/>
        <v>3.432475</v>
      </c>
      <c r="E11" s="1">
        <f t="shared" si="7"/>
        <v>4.9240625</v>
      </c>
      <c r="F11" s="1">
        <f t="shared" si="7"/>
        <v>3.033436</v>
      </c>
      <c r="G11" s="1">
        <f t="shared" si="7"/>
        <v>2.5678985</v>
      </c>
      <c r="H11" s="1">
        <f t="shared" si="7"/>
        <v>3.3714</v>
      </c>
      <c r="I11" s="1">
        <f t="shared" si="7"/>
        <v>4.0249505</v>
      </c>
      <c r="J11" s="1">
        <f t="shared" si="7"/>
        <v>1.832048</v>
      </c>
      <c r="K11" s="1">
        <f t="shared" si="7"/>
        <v>0.39825900000000003</v>
      </c>
      <c r="L11" s="1">
        <f t="shared" si="7"/>
        <v>0.20734049999999998</v>
      </c>
      <c r="M11" s="1">
        <f t="shared" si="7"/>
        <v>0.21656</v>
      </c>
      <c r="N11" s="1">
        <f t="shared" si="7"/>
        <v>21.8427795</v>
      </c>
    </row>
    <row r="12" spans="1:14" ht="12.75">
      <c r="A12" s="13" t="s">
        <v>23</v>
      </c>
      <c r="B12" s="1">
        <f aca="true" t="shared" si="8" ref="B12:N12">STDEV(B18:B43)</f>
        <v>0.6136757432784791</v>
      </c>
      <c r="C12" s="1">
        <f t="shared" si="8"/>
        <v>1.311783227577704</v>
      </c>
      <c r="D12" s="1">
        <f t="shared" si="8"/>
        <v>1.9847375387197435</v>
      </c>
      <c r="E12" s="1">
        <f t="shared" si="8"/>
        <v>2.2403659617886356</v>
      </c>
      <c r="F12" s="1">
        <f t="shared" si="8"/>
        <v>1.1826693686535952</v>
      </c>
      <c r="G12" s="1">
        <f t="shared" si="8"/>
        <v>1.842029610688903</v>
      </c>
      <c r="H12" s="1">
        <f t="shared" si="8"/>
        <v>2.638563097701049</v>
      </c>
      <c r="I12" s="1">
        <f t="shared" si="8"/>
        <v>1.4878354239837197</v>
      </c>
      <c r="J12" s="1">
        <f t="shared" si="8"/>
        <v>1.5328730932895933</v>
      </c>
      <c r="K12" s="1">
        <f t="shared" si="8"/>
        <v>0.2002282362261627</v>
      </c>
      <c r="L12" s="1">
        <f t="shared" si="8"/>
        <v>0.34718708768493417</v>
      </c>
      <c r="M12" s="1">
        <f t="shared" si="8"/>
        <v>0.08038758461952655</v>
      </c>
      <c r="N12" s="1">
        <f t="shared" si="8"/>
        <v>7.842188796770107</v>
      </c>
    </row>
    <row r="13" spans="1:14" ht="12.75">
      <c r="A13" s="13" t="s">
        <v>125</v>
      </c>
      <c r="B13" s="1">
        <f aca="true" t="shared" si="9" ref="B13:L13">ROUND(B12/B6,2)</f>
        <v>1.36</v>
      </c>
      <c r="C13" s="1">
        <f t="shared" si="9"/>
        <v>1.62</v>
      </c>
      <c r="D13" s="1">
        <f t="shared" si="9"/>
        <v>1.21</v>
      </c>
      <c r="E13" s="1">
        <f t="shared" si="9"/>
        <v>1.36</v>
      </c>
      <c r="F13" s="1">
        <f t="shared" si="9"/>
        <v>0.86</v>
      </c>
      <c r="G13" s="1">
        <f t="shared" si="9"/>
        <v>1.44</v>
      </c>
      <c r="H13" s="1">
        <f t="shared" si="9"/>
        <v>1.34</v>
      </c>
      <c r="I13" s="1">
        <f t="shared" si="9"/>
        <v>1.01</v>
      </c>
      <c r="J13" s="1">
        <f t="shared" si="9"/>
        <v>1.99</v>
      </c>
      <c r="K13" s="1">
        <f t="shared" si="9"/>
        <v>1.15</v>
      </c>
      <c r="L13" s="1">
        <f t="shared" si="9"/>
        <v>1.98</v>
      </c>
      <c r="M13" s="1">
        <f>ROUND(M12/M6,2)</f>
        <v>0.73</v>
      </c>
      <c r="N13" s="1">
        <f>ROUND(N12/N6,2)</f>
        <v>0.66</v>
      </c>
    </row>
    <row r="14" spans="1:14" ht="12.75">
      <c r="A14" s="13" t="s">
        <v>124</v>
      </c>
      <c r="B14" s="53">
        <f>26*P44/(25*24*B12^3)</f>
        <v>1.840196302938846</v>
      </c>
      <c r="C14" s="53">
        <f aca="true" t="shared" si="10" ref="C14:N14">26*Q44/(25*24*C12^3)</f>
        <v>3.5291563249133326</v>
      </c>
      <c r="D14" s="53">
        <f t="shared" si="10"/>
        <v>2.2062105707194406</v>
      </c>
      <c r="E14" s="53">
        <f t="shared" si="10"/>
        <v>1.9449546691980946</v>
      </c>
      <c r="F14" s="53">
        <f t="shared" si="10"/>
        <v>0.9761140753728622</v>
      </c>
      <c r="G14" s="53">
        <f t="shared" si="10"/>
        <v>3.4195636717956996</v>
      </c>
      <c r="H14" s="53">
        <f t="shared" si="10"/>
        <v>3.601243436654259</v>
      </c>
      <c r="I14" s="53">
        <f t="shared" si="10"/>
        <v>1.3186805571869782</v>
      </c>
      <c r="J14" s="53">
        <f t="shared" si="10"/>
        <v>3.60330965917506</v>
      </c>
      <c r="K14" s="53">
        <f t="shared" si="10"/>
        <v>2.4918350460935113</v>
      </c>
      <c r="L14" s="53">
        <f t="shared" si="10"/>
        <v>3.325756470588239</v>
      </c>
      <c r="M14" s="53">
        <f t="shared" si="10"/>
        <v>1.2564988975077331</v>
      </c>
      <c r="N14" s="53">
        <f t="shared" si="10"/>
        <v>0.9296048937477637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-0.21422352701728214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0.173627</v>
      </c>
      <c r="C18" s="1">
        <f>'DATOS MENSUALES'!F487</f>
        <v>0.500986</v>
      </c>
      <c r="D18" s="1">
        <f>'DATOS MENSUALES'!F488</f>
        <v>0.6812</v>
      </c>
      <c r="E18" s="1">
        <f>'DATOS MENSUALES'!F489</f>
        <v>0.528935</v>
      </c>
      <c r="F18" s="1">
        <f>'DATOS MENSUALES'!F490</f>
        <v>0.397879</v>
      </c>
      <c r="G18" s="1">
        <f>'DATOS MENSUALES'!F491</f>
        <v>0.359197</v>
      </c>
      <c r="H18" s="1">
        <f>'DATOS MENSUALES'!F492</f>
        <v>1.42744</v>
      </c>
      <c r="I18" s="1">
        <f>'DATOS MENSUALES'!F493</f>
        <v>0.285804</v>
      </c>
      <c r="J18" s="1">
        <f>'DATOS MENSUALES'!F494</f>
        <v>0.081978</v>
      </c>
      <c r="K18" s="1">
        <f>'DATOS MENSUALES'!F495</f>
        <v>0.041352</v>
      </c>
      <c r="L18" s="1">
        <f>'DATOS MENSUALES'!F496</f>
        <v>0.045309</v>
      </c>
      <c r="M18" s="1">
        <f>'DATOS MENSUALES'!F497</f>
        <v>0.093594</v>
      </c>
      <c r="N18" s="1">
        <f aca="true" t="shared" si="11" ref="N18:N41">SUM(B18:M18)</f>
        <v>4.617301</v>
      </c>
      <c r="O18" s="10"/>
      <c r="P18" s="60">
        <f>(B18-B$6)^3</f>
        <v>-0.021698011020791556</v>
      </c>
      <c r="Q18" s="60">
        <f aca="true" t="shared" si="12" ref="Q18:AB18">(C18-C$6)^3</f>
        <v>-0.02949373680524353</v>
      </c>
      <c r="R18" s="60">
        <f t="shared" si="12"/>
        <v>-0.8862356871752864</v>
      </c>
      <c r="S18" s="60">
        <f t="shared" si="12"/>
        <v>-1.406566931536941</v>
      </c>
      <c r="T18" s="60">
        <f t="shared" si="12"/>
        <v>-0.9327175790807557</v>
      </c>
      <c r="U18" s="60">
        <f t="shared" si="12"/>
        <v>-0.7735348717959658</v>
      </c>
      <c r="V18" s="60">
        <f t="shared" si="12"/>
        <v>-0.15759582875649647</v>
      </c>
      <c r="W18" s="60">
        <f t="shared" si="12"/>
        <v>-1.6964524238114114</v>
      </c>
      <c r="X18" s="60">
        <f t="shared" si="12"/>
        <v>-0.3239519844155551</v>
      </c>
      <c r="Y18" s="60">
        <f t="shared" si="12"/>
        <v>-0.0023683798167183374</v>
      </c>
      <c r="Z18" s="60">
        <f t="shared" si="12"/>
        <v>-0.0021808100820017297</v>
      </c>
      <c r="AA18" s="60">
        <f t="shared" si="12"/>
        <v>-4.800460135834979E-06</v>
      </c>
      <c r="AB18" s="60">
        <f t="shared" si="12"/>
        <v>-383.1819942191774</v>
      </c>
    </row>
    <row r="19" spans="1:28" ht="12.75">
      <c r="A19" s="12" t="s">
        <v>67</v>
      </c>
      <c r="B19" s="1">
        <f>'DATOS MENSUALES'!F498</f>
        <v>0.032136</v>
      </c>
      <c r="C19" s="1">
        <f>'DATOS MENSUALES'!F499</f>
        <v>0.034848</v>
      </c>
      <c r="D19" s="1">
        <f>'DATOS MENSUALES'!F500</f>
        <v>2.99512</v>
      </c>
      <c r="E19" s="1">
        <f>'DATOS MENSUALES'!F501</f>
        <v>0.512424</v>
      </c>
      <c r="F19" s="1">
        <f>'DATOS MENSUALES'!F502</f>
        <v>0.534688</v>
      </c>
      <c r="G19" s="1">
        <f>'DATOS MENSUALES'!F503</f>
        <v>0.18321</v>
      </c>
      <c r="H19" s="1">
        <f>'DATOS MENSUALES'!F504</f>
        <v>0.120988</v>
      </c>
      <c r="I19" s="1">
        <f>'DATOS MENSUALES'!F505</f>
        <v>0.794958</v>
      </c>
      <c r="J19" s="1">
        <f>'DATOS MENSUALES'!F506</f>
        <v>0.218025</v>
      </c>
      <c r="K19" s="1">
        <f>'DATOS MENSUALES'!F507</f>
        <v>0.047906</v>
      </c>
      <c r="L19" s="1">
        <f>'DATOS MENSUALES'!F508</f>
        <v>0.003293</v>
      </c>
      <c r="M19" s="1">
        <f>'DATOS MENSUALES'!F509</f>
        <v>0.256116</v>
      </c>
      <c r="N19" s="1">
        <f t="shared" si="11"/>
        <v>5.733712000000001</v>
      </c>
      <c r="O19" s="10"/>
      <c r="P19" s="60">
        <f aca="true" t="shared" si="13" ref="P19:P43">(B19-B$6)^3</f>
        <v>-0.07430355239854074</v>
      </c>
      <c r="Q19" s="60">
        <f aca="true" t="shared" si="14" ref="Q19:Q43">(C19-C$6)^3</f>
        <v>-0.46567082464819676</v>
      </c>
      <c r="R19" s="60">
        <f aca="true" t="shared" si="15" ref="R19:R43">(D19-D$6)^3</f>
        <v>2.4788898335997542</v>
      </c>
      <c r="S19" s="60">
        <f aca="true" t="shared" si="16" ref="S19:S43">(E19-E$6)^3</f>
        <v>-1.4696702767320948</v>
      </c>
      <c r="T19" s="60">
        <f aca="true" t="shared" si="17" ref="T19:T43">(F19-F$6)^3</f>
        <v>-0.5932139693297448</v>
      </c>
      <c r="U19" s="60">
        <f aca="true" t="shared" si="18" ref="U19:U43">(G19-G$6)^3</f>
        <v>-1.3091701135430467</v>
      </c>
      <c r="V19" s="60">
        <f aca="true" t="shared" si="19" ref="V19:V43">(H19-H$6)^3</f>
        <v>-6.296806767036281</v>
      </c>
      <c r="W19" s="60">
        <f aca="true" t="shared" si="20" ref="W19:W43">(I19-I$6)^3</f>
        <v>-0.3193100227959931</v>
      </c>
      <c r="X19" s="60">
        <f aca="true" t="shared" si="21" ref="X19:X43">(J19-J$6)^3</f>
        <v>-0.16705438361186195</v>
      </c>
      <c r="Y19" s="60">
        <f aca="true" t="shared" si="22" ref="Y19:Y43">(K19-K$6)^3</f>
        <v>-0.002035924497710489</v>
      </c>
      <c r="Z19" s="60">
        <f aca="true" t="shared" si="23" ref="Z19:Z43">(L19-L$6)^3</f>
        <v>-0.005061504846120399</v>
      </c>
      <c r="AA19" s="60">
        <f aca="true" t="shared" si="24" ref="AA19:AA43">(M19-M$6)^3</f>
        <v>0.0030899865020706167</v>
      </c>
      <c r="AB19" s="60">
        <f aca="true" t="shared" si="25" ref="AB19:AB43">(N19-N$6)^3</f>
        <v>-232.2575441806358</v>
      </c>
    </row>
    <row r="20" spans="1:28" ht="12.75">
      <c r="A20" s="12" t="s">
        <v>68</v>
      </c>
      <c r="B20" s="1">
        <f>'DATOS MENSUALES'!F510</f>
        <v>0.23638</v>
      </c>
      <c r="C20" s="1">
        <f>'DATOS MENSUALES'!F511</f>
        <v>1.135212</v>
      </c>
      <c r="D20" s="1">
        <f>'DATOS MENSUALES'!F512</f>
        <v>1.458261</v>
      </c>
      <c r="E20" s="1">
        <f>'DATOS MENSUALES'!F513</f>
        <v>0.183578</v>
      </c>
      <c r="F20" s="1">
        <f>'DATOS MENSUALES'!F514</f>
        <v>1.061775</v>
      </c>
      <c r="G20" s="1">
        <f>'DATOS MENSUALES'!F515</f>
        <v>0.809343</v>
      </c>
      <c r="H20" s="1">
        <f>'DATOS MENSUALES'!F516</f>
        <v>4.97434</v>
      </c>
      <c r="I20" s="1">
        <f>'DATOS MENSUALES'!F517</f>
        <v>0.985044</v>
      </c>
      <c r="J20" s="1">
        <f>'DATOS MENSUALES'!F518</f>
        <v>0.33648</v>
      </c>
      <c r="K20" s="1">
        <f>'DATOS MENSUALES'!F519</f>
        <v>0.298718</v>
      </c>
      <c r="L20" s="1">
        <f>'DATOS MENSUALES'!F520</f>
        <v>1.477465</v>
      </c>
      <c r="M20" s="1">
        <f>'DATOS MENSUALES'!F521</f>
        <v>0.17535</v>
      </c>
      <c r="N20" s="1">
        <f t="shared" si="11"/>
        <v>13.131946</v>
      </c>
      <c r="O20" s="10"/>
      <c r="P20" s="60">
        <f t="shared" si="13"/>
        <v>-0.010100517222021389</v>
      </c>
      <c r="Q20" s="60">
        <f t="shared" si="14"/>
        <v>0.034410749325968194</v>
      </c>
      <c r="R20" s="60">
        <f t="shared" si="15"/>
        <v>-0.006176950408846214</v>
      </c>
      <c r="S20" s="60">
        <f t="shared" si="16"/>
        <v>-3.149324044105177</v>
      </c>
      <c r="T20" s="60">
        <f t="shared" si="17"/>
        <v>-0.030709535690031983</v>
      </c>
      <c r="U20" s="60">
        <f t="shared" si="18"/>
        <v>-0.102385055028904</v>
      </c>
      <c r="V20" s="60">
        <f t="shared" si="19"/>
        <v>27.182642636672895</v>
      </c>
      <c r="W20" s="60">
        <f t="shared" si="20"/>
        <v>-0.12012412568666227</v>
      </c>
      <c r="X20" s="60">
        <f t="shared" si="21"/>
        <v>-0.08078550615406765</v>
      </c>
      <c r="Y20" s="60">
        <f t="shared" si="22"/>
        <v>0.001909854783142998</v>
      </c>
      <c r="Z20" s="60">
        <f t="shared" si="23"/>
        <v>2.20957783165628</v>
      </c>
      <c r="AA20" s="60">
        <f t="shared" si="24"/>
        <v>0.0002731927844869356</v>
      </c>
      <c r="AB20" s="60">
        <f t="shared" si="25"/>
        <v>1.9593540863787364</v>
      </c>
    </row>
    <row r="21" spans="1:28" ht="12.75">
      <c r="A21" s="12" t="s">
        <v>69</v>
      </c>
      <c r="B21" s="1">
        <f>'DATOS MENSUALES'!F522</f>
        <v>0.03354</v>
      </c>
      <c r="C21" s="1">
        <f>'DATOS MENSUALES'!F523</f>
        <v>0.436658</v>
      </c>
      <c r="D21" s="1">
        <f>'DATOS MENSUALES'!F524</f>
        <v>1.839504</v>
      </c>
      <c r="E21" s="1">
        <f>'DATOS MENSUALES'!F525</f>
        <v>0.638118</v>
      </c>
      <c r="F21" s="1">
        <f>'DATOS MENSUALES'!F526</f>
        <v>2.172156</v>
      </c>
      <c r="G21" s="1">
        <f>'DATOS MENSUALES'!F527</f>
        <v>2.127414</v>
      </c>
      <c r="H21" s="1">
        <f>'DATOS MENSUALES'!F528</f>
        <v>0.95675</v>
      </c>
      <c r="I21" s="1">
        <f>'DATOS MENSUALES'!F529</f>
        <v>3.685297</v>
      </c>
      <c r="J21" s="1">
        <f>'DATOS MENSUALES'!F530</f>
        <v>1.42692</v>
      </c>
      <c r="K21" s="1">
        <f>'DATOS MENSUALES'!F531</f>
        <v>0.226728</v>
      </c>
      <c r="L21" s="1">
        <f>'DATOS MENSUALES'!F532</f>
        <v>0.051663</v>
      </c>
      <c r="M21" s="1">
        <f>'DATOS MENSUALES'!F533</f>
        <v>0.037188</v>
      </c>
      <c r="N21" s="1">
        <f t="shared" si="11"/>
        <v>13.631936</v>
      </c>
      <c r="O21" s="10"/>
      <c r="P21" s="60">
        <f t="shared" si="13"/>
        <v>-0.07356159854566342</v>
      </c>
      <c r="Q21" s="60">
        <f t="shared" si="14"/>
        <v>-0.052017700424342436</v>
      </c>
      <c r="R21" s="60">
        <f t="shared" si="15"/>
        <v>0.007734420439051938</v>
      </c>
      <c r="S21" s="60">
        <f t="shared" si="16"/>
        <v>-1.0341383090625516</v>
      </c>
      <c r="T21" s="60">
        <f t="shared" si="17"/>
        <v>0.506694566887003</v>
      </c>
      <c r="U21" s="60">
        <f t="shared" si="18"/>
        <v>0.6146690363391244</v>
      </c>
      <c r="V21" s="60">
        <f t="shared" si="19"/>
        <v>-1.0328757948571075</v>
      </c>
      <c r="W21" s="60">
        <f t="shared" si="20"/>
        <v>10.747634334068993</v>
      </c>
      <c r="X21" s="60">
        <f t="shared" si="21"/>
        <v>0.28508179158071906</v>
      </c>
      <c r="Y21" s="60">
        <f t="shared" si="22"/>
        <v>0.0001412579589119999</v>
      </c>
      <c r="Z21" s="60">
        <f t="shared" si="23"/>
        <v>-0.0018756971477364192</v>
      </c>
      <c r="AA21" s="60">
        <f t="shared" si="24"/>
        <v>-0.0003934331053101726</v>
      </c>
      <c r="AB21" s="60">
        <f t="shared" si="25"/>
        <v>5.371488292622088</v>
      </c>
    </row>
    <row r="22" spans="1:28" ht="12.75">
      <c r="A22" s="12" t="s">
        <v>70</v>
      </c>
      <c r="B22" s="1">
        <f>'DATOS MENSUALES'!F534</f>
        <v>0.171494</v>
      </c>
      <c r="C22" s="1">
        <f>'DATOS MENSUALES'!F535</f>
        <v>3.178881</v>
      </c>
      <c r="D22" s="1">
        <f>'DATOS MENSUALES'!F536</f>
        <v>0.991364</v>
      </c>
      <c r="E22" s="1">
        <f>'DATOS MENSUALES'!F537</f>
        <v>0.87464</v>
      </c>
      <c r="F22" s="1">
        <f>'DATOS MENSUALES'!F538</f>
        <v>2.613388</v>
      </c>
      <c r="G22" s="1">
        <f>'DATOS MENSUALES'!F539</f>
        <v>1.372545</v>
      </c>
      <c r="H22" s="1">
        <f>'DATOS MENSUALES'!F540</f>
        <v>2.156025</v>
      </c>
      <c r="I22" s="1">
        <f>'DATOS MENSUALES'!F541</f>
        <v>2.718164</v>
      </c>
      <c r="J22" s="1">
        <f>'DATOS MENSUALES'!F542</f>
        <v>0.479864</v>
      </c>
      <c r="K22" s="1">
        <f>'DATOS MENSUALES'!F543</f>
        <v>0.231424</v>
      </c>
      <c r="L22" s="1">
        <f>'DATOS MENSUALES'!F544</f>
        <v>0.039663</v>
      </c>
      <c r="M22" s="1">
        <f>'DATOS MENSUALES'!F545</f>
        <v>0.016425</v>
      </c>
      <c r="N22" s="1">
        <f t="shared" si="11"/>
        <v>14.843876999999999</v>
      </c>
      <c r="O22" s="10"/>
      <c r="P22" s="60">
        <f t="shared" si="13"/>
        <v>-0.022199632063040958</v>
      </c>
      <c r="Q22" s="60">
        <f t="shared" si="14"/>
        <v>13.294023119790225</v>
      </c>
      <c r="R22" s="60">
        <f t="shared" si="15"/>
        <v>-0.27510454009798563</v>
      </c>
      <c r="S22" s="60">
        <f t="shared" si="16"/>
        <v>-0.464998661514536</v>
      </c>
      <c r="T22" s="60">
        <f t="shared" si="17"/>
        <v>1.8995252132528055</v>
      </c>
      <c r="U22" s="60">
        <f t="shared" si="18"/>
        <v>0.0008677571946094353</v>
      </c>
      <c r="V22" s="60">
        <f t="shared" si="19"/>
        <v>0.006690833075638773</v>
      </c>
      <c r="W22" s="60">
        <f t="shared" si="20"/>
        <v>1.905275428907635</v>
      </c>
      <c r="X22" s="60">
        <f t="shared" si="21"/>
        <v>-0.024114678636297553</v>
      </c>
      <c r="Y22" s="60">
        <f t="shared" si="22"/>
        <v>0.00018301824085657567</v>
      </c>
      <c r="Z22" s="60">
        <f t="shared" si="23"/>
        <v>-0.002478235787272282</v>
      </c>
      <c r="AA22" s="60">
        <f t="shared" si="24"/>
        <v>-0.0008315968130879841</v>
      </c>
      <c r="AB22" s="60">
        <f t="shared" si="25"/>
        <v>26.02007832847886</v>
      </c>
    </row>
    <row r="23" spans="1:28" ht="12.75">
      <c r="A23" s="12" t="s">
        <v>71</v>
      </c>
      <c r="B23" s="1">
        <f>'DATOS MENSUALES'!F546</f>
        <v>0.0324</v>
      </c>
      <c r="C23" s="1">
        <f>'DATOS MENSUALES'!F547</f>
        <v>0.228798</v>
      </c>
      <c r="D23" s="1">
        <f>'DATOS MENSUALES'!F548</f>
        <v>0.479136</v>
      </c>
      <c r="E23" s="1">
        <f>'DATOS MENSUALES'!F549</f>
        <v>0.658035</v>
      </c>
      <c r="F23" s="1">
        <f>'DATOS MENSUALES'!F550</f>
        <v>3.61374</v>
      </c>
      <c r="G23" s="1">
        <f>'DATOS MENSUALES'!F551</f>
        <v>1.583145</v>
      </c>
      <c r="H23" s="1">
        <f>'DATOS MENSUALES'!F552</f>
        <v>2.339352</v>
      </c>
      <c r="I23" s="1">
        <f>'DATOS MENSUALES'!F553</f>
        <v>0.647712</v>
      </c>
      <c r="J23" s="1">
        <f>'DATOS MENSUALES'!F554</f>
        <v>0.0935</v>
      </c>
      <c r="K23" s="1">
        <f>'DATOS MENSUALES'!F555</f>
        <v>0.018858</v>
      </c>
      <c r="L23" s="1">
        <f>'DATOS MENSUALES'!F556</f>
        <v>0.028692</v>
      </c>
      <c r="M23" s="1">
        <f>'DATOS MENSUALES'!F557</f>
        <v>0.280296</v>
      </c>
      <c r="N23" s="1">
        <f t="shared" si="11"/>
        <v>10.003664</v>
      </c>
      <c r="O23" s="10"/>
      <c r="P23" s="60">
        <f t="shared" si="13"/>
        <v>-0.0741636606332547</v>
      </c>
      <c r="Q23" s="60">
        <f t="shared" si="14"/>
        <v>-0.19627838994319138</v>
      </c>
      <c r="R23" s="60">
        <f t="shared" si="15"/>
        <v>-1.5714400198790726</v>
      </c>
      <c r="S23" s="60">
        <f t="shared" si="16"/>
        <v>-0.9742306166308456</v>
      </c>
      <c r="T23" s="60">
        <f t="shared" si="17"/>
        <v>11.221538032681913</v>
      </c>
      <c r="U23" s="60">
        <f t="shared" si="18"/>
        <v>0.028647538347665893</v>
      </c>
      <c r="V23" s="60">
        <f t="shared" si="19"/>
        <v>0.05137983392738345</v>
      </c>
      <c r="W23" s="60">
        <f t="shared" si="20"/>
        <v>-0.5733268794582471</v>
      </c>
      <c r="X23" s="60">
        <f t="shared" si="21"/>
        <v>-0.3079196566703817</v>
      </c>
      <c r="Y23" s="60">
        <f t="shared" si="22"/>
        <v>-0.003781104949539003</v>
      </c>
      <c r="Z23" s="60">
        <f t="shared" si="23"/>
        <v>-0.0031311598090801485</v>
      </c>
      <c r="AA23" s="60">
        <f t="shared" si="24"/>
        <v>0.004898518678416058</v>
      </c>
      <c r="AB23" s="60">
        <f t="shared" si="25"/>
        <v>-6.612432644044164</v>
      </c>
    </row>
    <row r="24" spans="1:28" ht="12.75">
      <c r="A24" s="12" t="s">
        <v>72</v>
      </c>
      <c r="B24" s="1">
        <f>'DATOS MENSUALES'!F558</f>
        <v>0.1994</v>
      </c>
      <c r="C24" s="1">
        <f>'DATOS MENSUALES'!F559</f>
        <v>0.101766</v>
      </c>
      <c r="D24" s="1">
        <f>'DATOS MENSUALES'!F560</f>
        <v>0.42377</v>
      </c>
      <c r="E24" s="1">
        <f>'DATOS MENSUALES'!F561</f>
        <v>1.397115</v>
      </c>
      <c r="F24" s="1">
        <f>'DATOS MENSUALES'!F562</f>
        <v>1.248566</v>
      </c>
      <c r="G24" s="1">
        <f>'DATOS MENSUALES'!F563</f>
        <v>1.287771</v>
      </c>
      <c r="H24" s="1">
        <f>'DATOS MENSUALES'!F564</f>
        <v>1.27687</v>
      </c>
      <c r="I24" s="1">
        <f>'DATOS MENSUALES'!F565</f>
        <v>0.311883</v>
      </c>
      <c r="J24" s="1">
        <f>'DATOS MENSUALES'!F566</f>
        <v>0.135434</v>
      </c>
      <c r="K24" s="1">
        <f>'DATOS MENSUALES'!F567</f>
        <v>0.131399</v>
      </c>
      <c r="L24" s="1">
        <f>'DATOS MENSUALES'!F568</f>
        <v>0.02816</v>
      </c>
      <c r="M24" s="1">
        <f>'DATOS MENSUALES'!F569</f>
        <v>0.092412</v>
      </c>
      <c r="N24" s="1">
        <f t="shared" si="11"/>
        <v>6.634546</v>
      </c>
      <c r="O24" s="10"/>
      <c r="P24" s="60">
        <f t="shared" si="13"/>
        <v>-0.016221737596709317</v>
      </c>
      <c r="Q24" s="60">
        <f t="shared" si="14"/>
        <v>-0.35517388064129135</v>
      </c>
      <c r="R24" s="60">
        <f t="shared" si="15"/>
        <v>-1.8068081323526914</v>
      </c>
      <c r="S24" s="60">
        <f t="shared" si="16"/>
        <v>-0.01605170381556411</v>
      </c>
      <c r="T24" s="60">
        <f t="shared" si="17"/>
        <v>-0.0020177074508580077</v>
      </c>
      <c r="U24" s="60">
        <f t="shared" si="18"/>
        <v>1.1936887075161833E-06</v>
      </c>
      <c r="V24" s="60">
        <f t="shared" si="19"/>
        <v>-0.32953938530059695</v>
      </c>
      <c r="W24" s="60">
        <f t="shared" si="20"/>
        <v>-1.5875822487343165</v>
      </c>
      <c r="X24" s="60">
        <f t="shared" si="21"/>
        <v>-0.2540433931584237</v>
      </c>
      <c r="Y24" s="60">
        <f t="shared" si="22"/>
        <v>-8.08962165672492E-05</v>
      </c>
      <c r="Z24" s="60">
        <f t="shared" si="23"/>
        <v>-0.0031654430106406056</v>
      </c>
      <c r="AA24" s="60">
        <f t="shared" si="24"/>
        <v>-5.8819005724619645E-06</v>
      </c>
      <c r="AB24" s="60">
        <f t="shared" si="25"/>
        <v>-144.37861590648518</v>
      </c>
    </row>
    <row r="25" spans="1:28" ht="12.75">
      <c r="A25" s="12" t="s">
        <v>73</v>
      </c>
      <c r="B25" s="1">
        <f>'DATOS MENSUALES'!F570</f>
        <v>0.717912</v>
      </c>
      <c r="C25" s="1">
        <f>'DATOS MENSUALES'!F571</f>
        <v>0.530254</v>
      </c>
      <c r="D25" s="1">
        <f>'DATOS MENSUALES'!F572</f>
        <v>0.9493</v>
      </c>
      <c r="E25" s="1">
        <f>'DATOS MENSUALES'!F573</f>
        <v>5.7024</v>
      </c>
      <c r="F25" s="1">
        <f>'DATOS MENSUALES'!F574</f>
        <v>1.891152</v>
      </c>
      <c r="G25" s="1">
        <f>'DATOS MENSUALES'!F575</f>
        <v>1.17288</v>
      </c>
      <c r="H25" s="1">
        <f>'DATOS MENSUALES'!F576</f>
        <v>13.490903</v>
      </c>
      <c r="I25" s="1">
        <f>'DATOS MENSUALES'!F577</f>
        <v>4.637252</v>
      </c>
      <c r="J25" s="1">
        <f>'DATOS MENSUALES'!F578</f>
        <v>3.150126</v>
      </c>
      <c r="K25" s="1">
        <f>'DATOS MENSUALES'!F579</f>
        <v>0.529856</v>
      </c>
      <c r="L25" s="1">
        <f>'DATOS MENSUALES'!F580</f>
        <v>0.148276</v>
      </c>
      <c r="M25" s="1">
        <f>'DATOS MENSUALES'!F581</f>
        <v>0.09027</v>
      </c>
      <c r="N25" s="1">
        <f t="shared" si="11"/>
        <v>33.010580999999995</v>
      </c>
      <c r="O25" s="10"/>
      <c r="P25" s="60">
        <f t="shared" si="13"/>
        <v>0.018687488624175286</v>
      </c>
      <c r="Q25" s="60">
        <f t="shared" si="14"/>
        <v>-0.021880919810952325</v>
      </c>
      <c r="R25" s="60">
        <f t="shared" si="15"/>
        <v>-0.3320094332984776</v>
      </c>
      <c r="S25" s="60">
        <f t="shared" si="16"/>
        <v>66.57931824189274</v>
      </c>
      <c r="T25" s="60">
        <f t="shared" si="17"/>
        <v>0.1375664212492421</v>
      </c>
      <c r="U25" s="60">
        <f t="shared" si="18"/>
        <v>-0.0011340743040375348</v>
      </c>
      <c r="V25" s="60">
        <f t="shared" si="19"/>
        <v>1530.142935565164</v>
      </c>
      <c r="W25" s="60">
        <f t="shared" si="20"/>
        <v>31.518429089041362</v>
      </c>
      <c r="X25" s="60">
        <f t="shared" si="21"/>
        <v>13.50428341590549</v>
      </c>
      <c r="Y25" s="60">
        <f t="shared" si="22"/>
        <v>0.0448175606851589</v>
      </c>
      <c r="Z25" s="60">
        <f t="shared" si="23"/>
        <v>-1.9061732240189953E-05</v>
      </c>
      <c r="AA25" s="60">
        <f t="shared" si="24"/>
        <v>-8.23407737586406E-06</v>
      </c>
      <c r="AB25" s="60">
        <f t="shared" si="25"/>
        <v>9434.0066169215</v>
      </c>
    </row>
    <row r="26" spans="1:28" ht="12.75">
      <c r="A26" s="12" t="s">
        <v>74</v>
      </c>
      <c r="B26" s="1">
        <f>'DATOS MENSUALES'!F582</f>
        <v>0.095696</v>
      </c>
      <c r="C26" s="1">
        <f>'DATOS MENSUALES'!F583</f>
        <v>0.070938</v>
      </c>
      <c r="D26" s="1">
        <f>'DATOS MENSUALES'!F584</f>
        <v>0.059104</v>
      </c>
      <c r="E26" s="1">
        <f>'DATOS MENSUALES'!F585</f>
        <v>0.034272</v>
      </c>
      <c r="F26" s="1">
        <f>'DATOS MENSUALES'!F586</f>
        <v>0.101137</v>
      </c>
      <c r="G26" s="1">
        <f>'DATOS MENSUALES'!F587</f>
        <v>0.021966</v>
      </c>
      <c r="H26" s="1">
        <f>'DATOS MENSUALES'!F588</f>
        <v>0.665</v>
      </c>
      <c r="I26" s="1">
        <f>'DATOS MENSUALES'!F589</f>
        <v>0.739508</v>
      </c>
      <c r="J26" s="1">
        <f>'DATOS MENSUALES'!F590</f>
        <v>0.013728</v>
      </c>
      <c r="K26" s="1">
        <f>'DATOS MENSUALES'!F591</f>
        <v>0.08119</v>
      </c>
      <c r="L26" s="1">
        <f>'DATOS MENSUALES'!F592</f>
        <v>0.046702</v>
      </c>
      <c r="M26" s="1">
        <f>'DATOS MENSUALES'!F593</f>
        <v>0.08085</v>
      </c>
      <c r="N26" s="1">
        <f t="shared" si="11"/>
        <v>2.010091</v>
      </c>
      <c r="O26" s="10"/>
      <c r="P26" s="60">
        <f t="shared" si="13"/>
        <v>-0.04544078959036039</v>
      </c>
      <c r="Q26" s="60">
        <f t="shared" si="14"/>
        <v>-0.40360547428828986</v>
      </c>
      <c r="R26" s="60">
        <f t="shared" si="15"/>
        <v>-3.964102380853018</v>
      </c>
      <c r="S26" s="60">
        <f t="shared" si="16"/>
        <v>-4.213052948552969</v>
      </c>
      <c r="T26" s="60">
        <f t="shared" si="17"/>
        <v>-2.0667854410546886</v>
      </c>
      <c r="U26" s="60">
        <f t="shared" si="18"/>
        <v>-1.9775877244799798</v>
      </c>
      <c r="V26" s="60">
        <f t="shared" si="19"/>
        <v>-2.2101608071878074</v>
      </c>
      <c r="W26" s="60">
        <f t="shared" si="20"/>
        <v>-0.40349892317505637</v>
      </c>
      <c r="X26" s="60">
        <f t="shared" si="21"/>
        <v>-0.43044517516249176</v>
      </c>
      <c r="Y26" s="60">
        <f t="shared" si="22"/>
        <v>-0.0008162993462279127</v>
      </c>
      <c r="Z26" s="60">
        <f t="shared" si="23"/>
        <v>-0.0021112845804952813</v>
      </c>
      <c r="AA26" s="60">
        <f t="shared" si="24"/>
        <v>-2.596902717370299E-05</v>
      </c>
      <c r="AB26" s="60">
        <f t="shared" si="25"/>
        <v>-961.6589847251771</v>
      </c>
    </row>
    <row r="27" spans="1:28" ht="12.75">
      <c r="A27" s="12" t="s">
        <v>75</v>
      </c>
      <c r="B27" s="1">
        <f>'DATOS MENSUALES'!F594</f>
        <v>0.052255</v>
      </c>
      <c r="C27" s="1">
        <f>'DATOS MENSUALES'!F595</f>
        <v>0.32646</v>
      </c>
      <c r="D27" s="1">
        <f>'DATOS MENSUALES'!F596</f>
        <v>2.692492</v>
      </c>
      <c r="E27" s="1">
        <f>'DATOS MENSUALES'!F597</f>
        <v>1.04951</v>
      </c>
      <c r="F27" s="1">
        <f>'DATOS MENSUALES'!F598</f>
        <v>0.262008</v>
      </c>
      <c r="G27" s="1">
        <f>'DATOS MENSUALES'!F599</f>
        <v>0.063687</v>
      </c>
      <c r="H27" s="1">
        <f>'DATOS MENSUALES'!F600</f>
        <v>0.742755</v>
      </c>
      <c r="I27" s="1">
        <f>'DATOS MENSUALES'!F601</f>
        <v>0.630441</v>
      </c>
      <c r="J27" s="1">
        <f>'DATOS MENSUALES'!F602</f>
        <v>0.30015</v>
      </c>
      <c r="K27" s="1">
        <f>'DATOS MENSUALES'!F603</f>
        <v>0.076647</v>
      </c>
      <c r="L27" s="1">
        <f>'DATOS MENSUALES'!F604</f>
        <v>0.048216</v>
      </c>
      <c r="M27" s="1">
        <f>'DATOS MENSUALES'!F605</f>
        <v>0.027531</v>
      </c>
      <c r="N27" s="1">
        <f t="shared" si="11"/>
        <v>6.272152</v>
      </c>
      <c r="O27" s="10"/>
      <c r="P27" s="60">
        <f t="shared" si="13"/>
        <v>-0.06413830258042974</v>
      </c>
      <c r="Q27" s="60">
        <f t="shared" si="14"/>
        <v>-0.11302289481465234</v>
      </c>
      <c r="R27" s="60">
        <f t="shared" si="15"/>
        <v>1.1601070151169146</v>
      </c>
      <c r="S27" s="60">
        <f t="shared" si="16"/>
        <v>-0.215849208949184</v>
      </c>
      <c r="T27" s="60">
        <f t="shared" si="17"/>
        <v>-1.378455757926908</v>
      </c>
      <c r="U27" s="60">
        <f t="shared" si="18"/>
        <v>-1.7868728763631685</v>
      </c>
      <c r="V27" s="60">
        <f t="shared" si="19"/>
        <v>-1.837525858414709</v>
      </c>
      <c r="W27" s="60">
        <f t="shared" si="20"/>
        <v>-0.6098334649940712</v>
      </c>
      <c r="X27" s="60">
        <f t="shared" si="21"/>
        <v>-0.10291287963784074</v>
      </c>
      <c r="Y27" s="60">
        <f t="shared" si="22"/>
        <v>-0.0009412208122940016</v>
      </c>
      <c r="Z27" s="60">
        <f t="shared" si="23"/>
        <v>-0.002037413208682294</v>
      </c>
      <c r="AA27" s="60">
        <f t="shared" si="24"/>
        <v>-0.0005703867629842055</v>
      </c>
      <c r="AB27" s="60">
        <f t="shared" si="25"/>
        <v>-176.41373680755743</v>
      </c>
    </row>
    <row r="28" spans="1:28" ht="12.75">
      <c r="A28" s="12" t="s">
        <v>76</v>
      </c>
      <c r="B28" s="1">
        <f>'DATOS MENSUALES'!F606</f>
        <v>0.135486</v>
      </c>
      <c r="C28" s="1">
        <f>'DATOS MENSUALES'!F607</f>
        <v>0.13345</v>
      </c>
      <c r="D28" s="1">
        <f>'DATOS MENSUALES'!F608</f>
        <v>0.105624</v>
      </c>
      <c r="E28" s="1">
        <f>'DATOS MENSUALES'!F609</f>
        <v>0.24264</v>
      </c>
      <c r="F28" s="1">
        <f>'DATOS MENSUALES'!F610</f>
        <v>1.45545</v>
      </c>
      <c r="G28" s="1">
        <f>'DATOS MENSUALES'!F611</f>
        <v>3.170011</v>
      </c>
      <c r="H28" s="1">
        <f>'DATOS MENSUALES'!F612</f>
        <v>2.5936</v>
      </c>
      <c r="I28" s="1">
        <f>'DATOS MENSUALES'!F613</f>
        <v>0.74522</v>
      </c>
      <c r="J28" s="1">
        <f>'DATOS MENSUALES'!F614</f>
        <v>0.114992</v>
      </c>
      <c r="K28" s="1">
        <f>'DATOS MENSUALES'!F615</f>
        <v>0.062849</v>
      </c>
      <c r="L28" s="1">
        <f>'DATOS MENSUALES'!F616</f>
        <v>0.074524</v>
      </c>
      <c r="M28" s="1">
        <f>'DATOS MENSUALES'!F617</f>
        <v>0.148701</v>
      </c>
      <c r="N28" s="1">
        <f t="shared" si="11"/>
        <v>8.982547000000002</v>
      </c>
      <c r="O28" s="10"/>
      <c r="P28" s="60">
        <f t="shared" si="13"/>
        <v>-0.03187217651088033</v>
      </c>
      <c r="Q28" s="60">
        <f t="shared" si="14"/>
        <v>-0.30960375375843124</v>
      </c>
      <c r="R28" s="60">
        <f t="shared" si="15"/>
        <v>-3.624714727752366</v>
      </c>
      <c r="S28" s="60">
        <f t="shared" si="16"/>
        <v>-2.7837649900021404</v>
      </c>
      <c r="T28" s="60">
        <f t="shared" si="17"/>
        <v>0.000522071479711751</v>
      </c>
      <c r="U28" s="60">
        <f t="shared" si="18"/>
        <v>6.781834208643162</v>
      </c>
      <c r="V28" s="60">
        <f t="shared" si="19"/>
        <v>0.24532536376419897</v>
      </c>
      <c r="W28" s="60">
        <f t="shared" si="20"/>
        <v>-0.39421404248396674</v>
      </c>
      <c r="X28" s="60">
        <f t="shared" si="21"/>
        <v>-0.2794448554892738</v>
      </c>
      <c r="Y28" s="60">
        <f t="shared" si="22"/>
        <v>-0.0013973775346154</v>
      </c>
      <c r="Z28" s="60">
        <f t="shared" si="23"/>
        <v>-0.0010140114742430194</v>
      </c>
      <c r="AA28" s="60">
        <f t="shared" si="24"/>
        <v>5.5908643356527524E-05</v>
      </c>
      <c r="AB28" s="60">
        <f t="shared" si="25"/>
        <v>-24.340377263198665</v>
      </c>
    </row>
    <row r="29" spans="1:28" ht="12.75">
      <c r="A29" s="12" t="s">
        <v>77</v>
      </c>
      <c r="B29" s="1">
        <f>'DATOS MENSUALES'!F618</f>
        <v>0.15312</v>
      </c>
      <c r="C29" s="1">
        <f>'DATOS MENSUALES'!F619</f>
        <v>0.2254</v>
      </c>
      <c r="D29" s="1">
        <f>'DATOS MENSUALES'!F620</f>
        <v>0.028911</v>
      </c>
      <c r="E29" s="1">
        <f>'DATOS MENSUALES'!F621</f>
        <v>0.03487</v>
      </c>
      <c r="F29" s="1">
        <f>'DATOS MENSUALES'!F622</f>
        <v>0.179168</v>
      </c>
      <c r="G29" s="1">
        <f>'DATOS MENSUALES'!F623</f>
        <v>1.77455</v>
      </c>
      <c r="H29" s="1">
        <f>'DATOS MENSUALES'!F624</f>
        <v>0.736819</v>
      </c>
      <c r="I29" s="1">
        <f>'DATOS MENSUALES'!F625</f>
        <v>1.1809</v>
      </c>
      <c r="J29" s="1">
        <f>'DATOS MENSUALES'!F626</f>
        <v>7.362972</v>
      </c>
      <c r="K29" s="1">
        <f>'DATOS MENSUALES'!F627</f>
        <v>0.4978</v>
      </c>
      <c r="L29" s="1">
        <f>'DATOS MENSUALES'!F628</f>
        <v>0.261957</v>
      </c>
      <c r="M29" s="1">
        <f>'DATOS MENSUALES'!F629</f>
        <v>0.124</v>
      </c>
      <c r="N29" s="1">
        <f t="shared" si="11"/>
        <v>12.560467000000001</v>
      </c>
      <c r="O29" s="10"/>
      <c r="P29" s="60">
        <f t="shared" si="13"/>
        <v>-0.026844488754590022</v>
      </c>
      <c r="Q29" s="60">
        <f t="shared" si="14"/>
        <v>-0.1997414747675088</v>
      </c>
      <c r="R29" s="60">
        <f t="shared" si="15"/>
        <v>-4.195335338742553</v>
      </c>
      <c r="S29" s="60">
        <f t="shared" si="16"/>
        <v>-4.2083749554900685</v>
      </c>
      <c r="T29" s="60">
        <f t="shared" si="17"/>
        <v>-1.709751472736412</v>
      </c>
      <c r="U29" s="60">
        <f t="shared" si="18"/>
        <v>0.12305041672166488</v>
      </c>
      <c r="V29" s="60">
        <f t="shared" si="19"/>
        <v>-1.8643715029802588</v>
      </c>
      <c r="W29" s="60">
        <f t="shared" si="20"/>
        <v>-0.02634559360136589</v>
      </c>
      <c r="X29" s="60">
        <f t="shared" si="21"/>
        <v>286.7386415997134</v>
      </c>
      <c r="Y29" s="60">
        <f t="shared" si="22"/>
        <v>0.033745863415287805</v>
      </c>
      <c r="Z29" s="60">
        <f t="shared" si="23"/>
        <v>0.0006577792613461381</v>
      </c>
      <c r="AA29" s="60">
        <f t="shared" si="24"/>
        <v>2.4805545252881573E-06</v>
      </c>
      <c r="AB29" s="60">
        <f t="shared" si="25"/>
        <v>0.3142218326890419</v>
      </c>
    </row>
    <row r="30" spans="1:28" ht="12.75">
      <c r="A30" s="12" t="s">
        <v>78</v>
      </c>
      <c r="B30" s="1">
        <f>'DATOS MENSUALES'!F630</f>
        <v>2.293542</v>
      </c>
      <c r="C30" s="1">
        <f>'DATOS MENSUALES'!F631</f>
        <v>0.241018</v>
      </c>
      <c r="D30" s="1">
        <f>'DATOS MENSUALES'!F632</f>
        <v>1.388868</v>
      </c>
      <c r="E30" s="1">
        <f>'DATOS MENSUALES'!F633</f>
        <v>0.206894</v>
      </c>
      <c r="F30" s="1">
        <f>'DATOS MENSUALES'!F634</f>
        <v>1.173888</v>
      </c>
      <c r="G30" s="1">
        <f>'DATOS MENSUALES'!F635</f>
        <v>1.225314</v>
      </c>
      <c r="H30" s="1">
        <f>'DATOS MENSUALES'!F636</f>
        <v>2.666022</v>
      </c>
      <c r="I30" s="1">
        <f>'DATOS MENSUALES'!F637</f>
        <v>4.364604</v>
      </c>
      <c r="J30" s="1">
        <f>'DATOS MENSUALES'!F638</f>
        <v>2.237176</v>
      </c>
      <c r="K30" s="1">
        <f>'DATOS MENSUALES'!F639</f>
        <v>0.243941</v>
      </c>
      <c r="L30" s="1">
        <f>'DATOS MENSUALES'!F640</f>
        <v>0.089953</v>
      </c>
      <c r="M30" s="1">
        <f>'DATOS MENSUALES'!F641</f>
        <v>0.177004</v>
      </c>
      <c r="N30" s="1">
        <f t="shared" si="11"/>
        <v>16.308224000000003</v>
      </c>
      <c r="O30" s="10"/>
      <c r="P30" s="60">
        <f t="shared" si="13"/>
        <v>6.239656935303475</v>
      </c>
      <c r="Q30" s="60">
        <f t="shared" si="14"/>
        <v>-0.184155388880682</v>
      </c>
      <c r="R30" s="60">
        <f t="shared" si="15"/>
        <v>-0.01617011578079139</v>
      </c>
      <c r="S30" s="60">
        <f t="shared" si="16"/>
        <v>-3.0014153608335</v>
      </c>
      <c r="T30" s="60">
        <f t="shared" si="17"/>
        <v>-0.008125552682502993</v>
      </c>
      <c r="U30" s="60">
        <f t="shared" si="18"/>
        <v>-0.000139387261895234</v>
      </c>
      <c r="V30" s="60">
        <f t="shared" si="19"/>
        <v>0.3406992424034736</v>
      </c>
      <c r="W30" s="60">
        <f t="shared" si="20"/>
        <v>24.041170147371343</v>
      </c>
      <c r="X30" s="60">
        <f t="shared" si="21"/>
        <v>3.166183859262916</v>
      </c>
      <c r="Y30" s="60">
        <f t="shared" si="22"/>
        <v>0.0003327117148967565</v>
      </c>
      <c r="Z30" s="60">
        <f t="shared" si="23"/>
        <v>-0.0006149031274496025</v>
      </c>
      <c r="AA30" s="60">
        <f t="shared" si="24"/>
        <v>0.0002946213427407954</v>
      </c>
      <c r="AB30" s="60">
        <f t="shared" si="25"/>
        <v>86.79740545510273</v>
      </c>
    </row>
    <row r="31" spans="1:28" ht="12.75">
      <c r="A31" s="12" t="s">
        <v>79</v>
      </c>
      <c r="B31" s="1">
        <f>'DATOS MENSUALES'!F642</f>
        <v>1.744556</v>
      </c>
      <c r="C31" s="1">
        <f>'DATOS MENSUALES'!F643</f>
        <v>0.59106</v>
      </c>
      <c r="D31" s="1">
        <f>'DATOS MENSUALES'!F644</f>
        <v>1.1617</v>
      </c>
      <c r="E31" s="1">
        <f>'DATOS MENSUALES'!F645</f>
        <v>2.744061</v>
      </c>
      <c r="F31" s="1">
        <f>'DATOS MENSUALES'!F646</f>
        <v>4.401664</v>
      </c>
      <c r="G31" s="1">
        <f>'DATOS MENSUALES'!F647</f>
        <v>0.527398</v>
      </c>
      <c r="H31" s="1">
        <f>'DATOS MENSUALES'!F648</f>
        <v>0.408425</v>
      </c>
      <c r="I31" s="1">
        <f>'DATOS MENSUALES'!F649</f>
        <v>2.63004</v>
      </c>
      <c r="J31" s="1">
        <f>'DATOS MENSUALES'!F650</f>
        <v>0.591223</v>
      </c>
      <c r="K31" s="1">
        <f>'DATOS MENSUALES'!F651</f>
        <v>0.161262</v>
      </c>
      <c r="L31" s="1">
        <f>'DATOS MENSUALES'!F652</f>
        <v>0.152724</v>
      </c>
      <c r="M31" s="1">
        <f>'DATOS MENSUALES'!F653</f>
        <v>0.13008</v>
      </c>
      <c r="N31" s="1">
        <f t="shared" si="11"/>
        <v>15.244193</v>
      </c>
      <c r="O31" s="10"/>
      <c r="P31" s="60">
        <f t="shared" si="13"/>
        <v>2.1567545751735904</v>
      </c>
      <c r="Q31" s="60">
        <f t="shared" si="14"/>
        <v>-0.010487849899112438</v>
      </c>
      <c r="R31" s="60">
        <f t="shared" si="15"/>
        <v>-0.11062111270805702</v>
      </c>
      <c r="S31" s="60">
        <f t="shared" si="16"/>
        <v>1.3118199480122674</v>
      </c>
      <c r="T31" s="60">
        <f t="shared" si="17"/>
        <v>27.72830117935126</v>
      </c>
      <c r="U31" s="60">
        <f t="shared" si="18"/>
        <v>-0.4214786914696449</v>
      </c>
      <c r="V31" s="60">
        <f t="shared" si="19"/>
        <v>-3.7903278629239843</v>
      </c>
      <c r="W31" s="60">
        <f t="shared" si="20"/>
        <v>1.5271664970332253</v>
      </c>
      <c r="X31" s="60">
        <f t="shared" si="21"/>
        <v>-0.005597050270104782</v>
      </c>
      <c r="Y31" s="60">
        <f t="shared" si="22"/>
        <v>-2.39857035645602E-06</v>
      </c>
      <c r="Z31" s="60">
        <f t="shared" si="23"/>
        <v>-1.1037261861590162E-05</v>
      </c>
      <c r="AA31" s="60">
        <f t="shared" si="24"/>
        <v>7.548923144891957E-06</v>
      </c>
      <c r="AB31" s="60">
        <f t="shared" si="25"/>
        <v>38.05424755851883</v>
      </c>
    </row>
    <row r="32" spans="1:28" ht="12.75">
      <c r="A32" s="12" t="s">
        <v>80</v>
      </c>
      <c r="B32" s="1">
        <f>'DATOS MENSUALES'!F654</f>
        <v>0.346128</v>
      </c>
      <c r="C32" s="1">
        <f>'DATOS MENSUALES'!F655</f>
        <v>0.796452</v>
      </c>
      <c r="D32" s="1">
        <f>'DATOS MENSUALES'!F656</f>
        <v>2.093958</v>
      </c>
      <c r="E32" s="1">
        <f>'DATOS MENSUALES'!F657</f>
        <v>1.217367</v>
      </c>
      <c r="F32" s="1">
        <f>'DATOS MENSUALES'!F658</f>
        <v>3.453484</v>
      </c>
      <c r="G32" s="1">
        <f>'DATOS MENSUALES'!F659</f>
        <v>0.54384</v>
      </c>
      <c r="H32" s="1">
        <f>'DATOS MENSUALES'!F660</f>
        <v>0.236778</v>
      </c>
      <c r="I32" s="1">
        <f>'DATOS MENSUALES'!F661</f>
        <v>0.778596</v>
      </c>
      <c r="J32" s="1">
        <f>'DATOS MENSUALES'!F662</f>
        <v>0.483841</v>
      </c>
      <c r="K32" s="1">
        <f>'DATOS MENSUALES'!F663</f>
        <v>0.106081</v>
      </c>
      <c r="L32" s="1">
        <f>'DATOS MENSUALES'!F664</f>
        <v>0.11475</v>
      </c>
      <c r="M32" s="1">
        <f>'DATOS MENSUALES'!F665</f>
        <v>0.083974</v>
      </c>
      <c r="N32" s="1">
        <f t="shared" si="11"/>
        <v>10.255249</v>
      </c>
      <c r="O32" s="10"/>
      <c r="P32" s="60">
        <f t="shared" si="13"/>
        <v>-0.0012050570457593696</v>
      </c>
      <c r="Q32" s="60">
        <f t="shared" si="14"/>
        <v>-2.4600806078962053E-06</v>
      </c>
      <c r="R32" s="60">
        <f t="shared" si="15"/>
        <v>0.09247778947940892</v>
      </c>
      <c r="S32" s="60">
        <f t="shared" si="16"/>
        <v>-0.08062344143235693</v>
      </c>
      <c r="T32" s="60">
        <f t="shared" si="17"/>
        <v>8.980172076285507</v>
      </c>
      <c r="U32" s="60">
        <f t="shared" si="18"/>
        <v>-0.39435382359324955</v>
      </c>
      <c r="V32" s="60">
        <f t="shared" si="19"/>
        <v>-5.185017003133704</v>
      </c>
      <c r="W32" s="60">
        <f t="shared" si="20"/>
        <v>-0.34279486283196436</v>
      </c>
      <c r="X32" s="60">
        <f t="shared" si="21"/>
        <v>-0.023132465376895988</v>
      </c>
      <c r="Y32" s="60">
        <f t="shared" si="22"/>
        <v>-0.0003223631900402634</v>
      </c>
      <c r="Z32" s="60">
        <f t="shared" si="23"/>
        <v>-0.0002185902393330132</v>
      </c>
      <c r="AA32" s="60">
        <f t="shared" si="24"/>
        <v>-1.8586865179062278E-05</v>
      </c>
      <c r="AB32" s="60">
        <f t="shared" si="25"/>
        <v>-4.29394372827401</v>
      </c>
    </row>
    <row r="33" spans="1:28" ht="12.75">
      <c r="A33" s="12" t="s">
        <v>81</v>
      </c>
      <c r="B33" s="1">
        <f>'DATOS MENSUALES'!F666</f>
        <v>0.062304</v>
      </c>
      <c r="C33" s="1">
        <f>'DATOS MENSUALES'!F667</f>
        <v>0.43304</v>
      </c>
      <c r="D33" s="1">
        <f>'DATOS MENSUALES'!F668</f>
        <v>7.230825</v>
      </c>
      <c r="E33" s="1">
        <f>'DATOS MENSUALES'!F669</f>
        <v>3.5737</v>
      </c>
      <c r="F33" s="1">
        <f>'DATOS MENSUALES'!F670</f>
        <v>2.174368</v>
      </c>
      <c r="G33" s="1">
        <f>'DATOS MENSUALES'!F671</f>
        <v>2.708985</v>
      </c>
      <c r="H33" s="1">
        <f>'DATOS MENSUALES'!F672</f>
        <v>1.38864</v>
      </c>
      <c r="I33" s="1">
        <f>'DATOS MENSUALES'!F673</f>
        <v>0.826695</v>
      </c>
      <c r="J33" s="1">
        <f>'DATOS MENSUALES'!F674</f>
        <v>0.204654</v>
      </c>
      <c r="K33" s="1">
        <f>'DATOS MENSUALES'!F675</f>
        <v>0.076912</v>
      </c>
      <c r="L33" s="1">
        <f>'DATOS MENSUALES'!F676</f>
        <v>0.077742</v>
      </c>
      <c r="M33" s="1">
        <f>'DATOS MENSUALES'!F677</f>
        <v>0.064736</v>
      </c>
      <c r="N33" s="1">
        <f t="shared" si="11"/>
        <v>18.822601000000002</v>
      </c>
      <c r="O33" s="10"/>
      <c r="P33" s="60">
        <f t="shared" si="13"/>
        <v>-0.059428087402195726</v>
      </c>
      <c r="Q33" s="60">
        <f t="shared" si="14"/>
        <v>-0.053544890216281824</v>
      </c>
      <c r="R33" s="60">
        <f t="shared" si="15"/>
        <v>174.5909187647362</v>
      </c>
      <c r="S33" s="60">
        <f t="shared" si="16"/>
        <v>7.125878565376641</v>
      </c>
      <c r="T33" s="60">
        <f t="shared" si="17"/>
        <v>0.5109239301243811</v>
      </c>
      <c r="U33" s="60">
        <f t="shared" si="18"/>
        <v>2.9353981977895622</v>
      </c>
      <c r="V33" s="60">
        <f t="shared" si="19"/>
        <v>-0.1940549146676646</v>
      </c>
      <c r="W33" s="60">
        <f t="shared" si="20"/>
        <v>-0.2768636593069601</v>
      </c>
      <c r="X33" s="60">
        <f t="shared" si="21"/>
        <v>-0.17951936104560223</v>
      </c>
      <c r="Y33" s="60">
        <f t="shared" si="22"/>
        <v>-0.000933606104224257</v>
      </c>
      <c r="Z33" s="60">
        <f t="shared" si="23"/>
        <v>-0.0009196595641224485</v>
      </c>
      <c r="AA33" s="60">
        <f t="shared" si="24"/>
        <v>-9.56144669828844E-05</v>
      </c>
      <c r="AB33" s="60">
        <f t="shared" si="25"/>
        <v>334.5419132872543</v>
      </c>
    </row>
    <row r="34" spans="1:28" s="24" customFormat="1" ht="12.75">
      <c r="A34" s="21" t="s">
        <v>82</v>
      </c>
      <c r="B34" s="22">
        <f>'DATOS MENSUALES'!F678</f>
        <v>0.039435</v>
      </c>
      <c r="C34" s="22">
        <f>'DATOS MENSUALES'!F679</f>
        <v>0.51876</v>
      </c>
      <c r="D34" s="22">
        <f>'DATOS MENSUALES'!F680</f>
        <v>3.86983</v>
      </c>
      <c r="E34" s="22">
        <f>'DATOS MENSUALES'!F681</f>
        <v>5.0176</v>
      </c>
      <c r="F34" s="22">
        <f>'DATOS MENSUALES'!F682</f>
        <v>0.866576</v>
      </c>
      <c r="G34" s="22">
        <f>'DATOS MENSUALES'!F683</f>
        <v>0.15333</v>
      </c>
      <c r="H34" s="22">
        <f>'DATOS MENSUALES'!F684</f>
        <v>0.248</v>
      </c>
      <c r="I34" s="22">
        <f>'DATOS MENSUALES'!F685</f>
        <v>4.97471</v>
      </c>
      <c r="J34" s="22">
        <f>'DATOS MENSUALES'!F686</f>
        <v>1.170048</v>
      </c>
      <c r="K34" s="22">
        <f>'DATOS MENSUALES'!F687</f>
        <v>0.9135</v>
      </c>
      <c r="L34" s="22">
        <f>'DATOS MENSUALES'!F688</f>
        <v>1.187365</v>
      </c>
      <c r="M34" s="22">
        <f>'DATOS MENSUALES'!F689</f>
        <v>0.16722</v>
      </c>
      <c r="N34" s="22">
        <f t="shared" si="11"/>
        <v>19.126374</v>
      </c>
      <c r="O34" s="23"/>
      <c r="P34" s="60">
        <f t="shared" si="13"/>
        <v>-0.07050023642629702</v>
      </c>
      <c r="Q34" s="60">
        <f t="shared" si="14"/>
        <v>-0.02469084247264944</v>
      </c>
      <c r="R34" s="60">
        <f t="shared" si="15"/>
        <v>11.061065177099769</v>
      </c>
      <c r="S34" s="60">
        <f t="shared" si="16"/>
        <v>38.21246774775652</v>
      </c>
      <c r="T34" s="60">
        <f t="shared" si="17"/>
        <v>-0.13136987245209042</v>
      </c>
      <c r="U34" s="60">
        <f t="shared" si="18"/>
        <v>-1.4194020581227516</v>
      </c>
      <c r="V34" s="60">
        <f t="shared" si="19"/>
        <v>-5.0848158355784445</v>
      </c>
      <c r="W34" s="60">
        <f t="shared" si="20"/>
        <v>42.7374662740411</v>
      </c>
      <c r="X34" s="60">
        <f t="shared" si="21"/>
        <v>0.06461413861703319</v>
      </c>
      <c r="Y34" s="60">
        <f t="shared" si="22"/>
        <v>0.40334098983392613</v>
      </c>
      <c r="Z34" s="60">
        <f t="shared" si="23"/>
        <v>1.0375897464775987</v>
      </c>
      <c r="AA34" s="60">
        <f t="shared" si="24"/>
        <v>0.00018283270356116965</v>
      </c>
      <c r="AB34" s="60">
        <f t="shared" si="25"/>
        <v>380.40920611519766</v>
      </c>
    </row>
    <row r="35" spans="1:28" s="24" customFormat="1" ht="12.75">
      <c r="A35" s="21" t="s">
        <v>83</v>
      </c>
      <c r="B35" s="22">
        <f>'DATOS MENSUALES'!F690</f>
        <v>0.2647</v>
      </c>
      <c r="C35" s="22">
        <f>'DATOS MENSUALES'!F691</f>
        <v>6.38411</v>
      </c>
      <c r="D35" s="22">
        <f>'DATOS MENSUALES'!F692</f>
        <v>7.82752</v>
      </c>
      <c r="E35" s="22">
        <f>'DATOS MENSUALES'!F693</f>
        <v>2.0398</v>
      </c>
      <c r="F35" s="22">
        <f>'DATOS MENSUALES'!F694</f>
        <v>0.85057</v>
      </c>
      <c r="G35" s="22">
        <f>'DATOS MENSUALES'!F695</f>
        <v>0.633664</v>
      </c>
      <c r="H35" s="22">
        <f>'DATOS MENSUALES'!F696</f>
        <v>3.81967</v>
      </c>
      <c r="I35" s="22">
        <f>'DATOS MENSUALES'!F697</f>
        <v>2.949594</v>
      </c>
      <c r="J35" s="22">
        <f>'DATOS MENSUALES'!F698</f>
        <v>0.457498</v>
      </c>
      <c r="K35" s="22">
        <f>'DATOS MENSUALES'!F699</f>
        <v>0.114393</v>
      </c>
      <c r="L35" s="22">
        <f>'DATOS MENSUALES'!F700</f>
        <v>0.10778</v>
      </c>
      <c r="M35" s="22">
        <f>'DATOS MENSUALES'!F701</f>
        <v>0.324116</v>
      </c>
      <c r="N35" s="22">
        <f t="shared" si="11"/>
        <v>25.773415000000004</v>
      </c>
      <c r="O35" s="23"/>
      <c r="P35" s="60">
        <f t="shared" si="13"/>
        <v>-0.006628030731478842</v>
      </c>
      <c r="Q35" s="60">
        <f t="shared" si="14"/>
        <v>173.19603676507967</v>
      </c>
      <c r="R35" s="60">
        <f t="shared" si="15"/>
        <v>236.69166497248708</v>
      </c>
      <c r="S35" s="60">
        <f t="shared" si="16"/>
        <v>0.059515267114155515</v>
      </c>
      <c r="T35" s="60">
        <f t="shared" si="17"/>
        <v>-0.14417361809814808</v>
      </c>
      <c r="U35" s="60">
        <f t="shared" si="18"/>
        <v>-0.26646721615964536</v>
      </c>
      <c r="V35" s="60">
        <f t="shared" si="19"/>
        <v>6.352998692051416</v>
      </c>
      <c r="W35" s="60">
        <f t="shared" si="20"/>
        <v>3.1839032782896854</v>
      </c>
      <c r="X35" s="60">
        <f t="shared" si="21"/>
        <v>-0.030159984605453615</v>
      </c>
      <c r="Y35" s="60">
        <f t="shared" si="22"/>
        <v>-0.00021876572108137533</v>
      </c>
      <c r="Z35" s="60">
        <f t="shared" si="23"/>
        <v>-0.00030358482841889227</v>
      </c>
      <c r="AA35" s="60">
        <f t="shared" si="24"/>
        <v>0.009752721289663393</v>
      </c>
      <c r="AB35" s="60">
        <f t="shared" si="25"/>
        <v>2681.4457764810395</v>
      </c>
    </row>
    <row r="36" spans="1:28" s="24" customFormat="1" ht="12.75">
      <c r="A36" s="21" t="s">
        <v>84</v>
      </c>
      <c r="B36" s="22">
        <f>'DATOS MENSUALES'!F702</f>
        <v>0.156324</v>
      </c>
      <c r="C36" s="22">
        <f>'DATOS MENSUALES'!F703</f>
        <v>0.182682</v>
      </c>
      <c r="D36" s="22">
        <f>'DATOS MENSUALES'!F704</f>
        <v>0.211596</v>
      </c>
      <c r="E36" s="22">
        <f>'DATOS MENSUALES'!F705</f>
        <v>0.370044</v>
      </c>
      <c r="F36" s="22">
        <f>'DATOS MENSUALES'!F706</f>
        <v>0.340017</v>
      </c>
      <c r="G36" s="22">
        <f>'DATOS MENSUALES'!F707</f>
        <v>0.195194</v>
      </c>
      <c r="H36" s="22">
        <f>'DATOS MENSUALES'!F708</f>
        <v>0.47276</v>
      </c>
      <c r="I36" s="22">
        <f>'DATOS MENSUALES'!F709</f>
        <v>0.353694</v>
      </c>
      <c r="J36" s="22">
        <f>'DATOS MENSUALES'!F710</f>
        <v>0.080608</v>
      </c>
      <c r="K36" s="22">
        <f>'DATOS MENSUALES'!F711</f>
        <v>0.231264</v>
      </c>
      <c r="L36" s="22">
        <f>'DATOS MENSUALES'!F712</f>
        <v>0.067715</v>
      </c>
      <c r="M36" s="22">
        <f>'DATOS MENSUALES'!F713</f>
        <v>0.142569</v>
      </c>
      <c r="N36" s="22">
        <f t="shared" si="11"/>
        <v>2.8044670000000003</v>
      </c>
      <c r="O36" s="23"/>
      <c r="P36" s="60">
        <f t="shared" si="13"/>
        <v>-0.025991922062869995</v>
      </c>
      <c r="Q36" s="60">
        <f t="shared" si="14"/>
        <v>-0.2468098190335353</v>
      </c>
      <c r="R36" s="60">
        <f t="shared" si="15"/>
        <v>-2.925103465643356</v>
      </c>
      <c r="S36" s="60">
        <f t="shared" si="16"/>
        <v>-2.0938425989381693</v>
      </c>
      <c r="T36" s="60">
        <f t="shared" si="17"/>
        <v>-1.1084346013170447</v>
      </c>
      <c r="U36" s="60">
        <f t="shared" si="18"/>
        <v>-1.2666147639389926</v>
      </c>
      <c r="V36" s="60">
        <f t="shared" si="19"/>
        <v>-3.34022702495401</v>
      </c>
      <c r="W36" s="60">
        <f t="shared" si="20"/>
        <v>-1.4229262656012138</v>
      </c>
      <c r="X36" s="60">
        <f t="shared" si="21"/>
        <v>-0.3258944870490435</v>
      </c>
      <c r="Y36" s="60">
        <f t="shared" si="22"/>
        <v>0.00018147531035289573</v>
      </c>
      <c r="Z36" s="60">
        <f t="shared" si="23"/>
        <v>-0.0012344742145326574</v>
      </c>
      <c r="AA36" s="60">
        <f t="shared" si="24"/>
        <v>3.309411716101888E-05</v>
      </c>
      <c r="AB36" s="60">
        <f t="shared" si="25"/>
        <v>-747.661839987123</v>
      </c>
    </row>
    <row r="37" spans="1:28" s="24" customFormat="1" ht="12.75">
      <c r="A37" s="21" t="s">
        <v>85</v>
      </c>
      <c r="B37" s="22">
        <f>'DATOS MENSUALES'!F714</f>
        <v>0.54128</v>
      </c>
      <c r="C37" s="22">
        <f>'DATOS MENSUALES'!F715</f>
        <v>0.45932</v>
      </c>
      <c r="D37" s="22">
        <f>'DATOS MENSUALES'!F716</f>
        <v>0.676416</v>
      </c>
      <c r="E37" s="22">
        <f>'DATOS MENSUALES'!F717</f>
        <v>0.02142</v>
      </c>
      <c r="F37" s="22">
        <f>'DATOS MENSUALES'!F718</f>
        <v>0.10626</v>
      </c>
      <c r="G37" s="22">
        <f>'DATOS MENSUALES'!F719</f>
        <v>0.151386</v>
      </c>
      <c r="H37" s="22">
        <f>'DATOS MENSUALES'!F720</f>
        <v>2.92313</v>
      </c>
      <c r="I37" s="22">
        <f>'DATOS MENSUALES'!F721</f>
        <v>0.54296</v>
      </c>
      <c r="J37" s="22">
        <f>'DATOS MENSUALES'!F722</f>
        <v>0.121863</v>
      </c>
      <c r="K37" s="22">
        <f>'DATOS MENSUALES'!F723</f>
        <v>0.072371</v>
      </c>
      <c r="L37" s="22">
        <f>'DATOS MENSUALES'!F724</f>
        <v>0.047768</v>
      </c>
      <c r="M37" s="22">
        <f>'DATOS MENSUALES'!F725</f>
        <v>0.041328</v>
      </c>
      <c r="N37" s="22">
        <f t="shared" si="11"/>
        <v>5.705502</v>
      </c>
      <c r="O37" s="23"/>
      <c r="P37" s="60">
        <f t="shared" si="13"/>
        <v>0.0006987395980689337</v>
      </c>
      <c r="Q37" s="60">
        <f t="shared" si="14"/>
        <v>-0.04310748104803415</v>
      </c>
      <c r="R37" s="60">
        <f t="shared" si="15"/>
        <v>-0.8995434933186499</v>
      </c>
      <c r="S37" s="60">
        <f t="shared" si="16"/>
        <v>-4.314430358763245</v>
      </c>
      <c r="T37" s="60">
        <f t="shared" si="17"/>
        <v>-2.041948694733693</v>
      </c>
      <c r="U37" s="60">
        <f t="shared" si="18"/>
        <v>-1.4267806274003831</v>
      </c>
      <c r="V37" s="60">
        <f t="shared" si="19"/>
        <v>0.8724604000968714</v>
      </c>
      <c r="W37" s="60">
        <f t="shared" si="20"/>
        <v>-0.8187030227682246</v>
      </c>
      <c r="X37" s="60">
        <f t="shared" si="21"/>
        <v>-0.2707265314156414</v>
      </c>
      <c r="Y37" s="60">
        <f t="shared" si="22"/>
        <v>-0.0010698772243279337</v>
      </c>
      <c r="Z37" s="60">
        <f t="shared" si="23"/>
        <v>-0.002059089543656648</v>
      </c>
      <c r="AA37" s="60">
        <f t="shared" si="24"/>
        <v>-0.0003304437375324058</v>
      </c>
      <c r="AB37" s="60">
        <f t="shared" si="25"/>
        <v>-235.46994067971855</v>
      </c>
    </row>
    <row r="38" spans="1:28" s="24" customFormat="1" ht="12.75">
      <c r="A38" s="21" t="s">
        <v>86</v>
      </c>
      <c r="B38" s="22">
        <f>'DATOS MENSUALES'!F726</f>
        <v>0.101745</v>
      </c>
      <c r="C38" s="22">
        <f>'DATOS MENSUALES'!F727</f>
        <v>1.037544</v>
      </c>
      <c r="D38" s="22">
        <f>'DATOS MENSUALES'!F728</f>
        <v>1.762748</v>
      </c>
      <c r="E38" s="22">
        <f>'DATOS MENSUALES'!F729</f>
        <v>9.011736</v>
      </c>
      <c r="F38" s="22">
        <f>'DATOS MENSUALES'!F730</f>
        <v>1.7168</v>
      </c>
      <c r="G38" s="22">
        <f>'DATOS MENSUALES'!F731</f>
        <v>9.194185</v>
      </c>
      <c r="H38" s="22">
        <f>'DATOS MENSUALES'!F732</f>
        <v>1.073732</v>
      </c>
      <c r="I38" s="22">
        <f>'DATOS MENSUALES'!F733</f>
        <v>0.312994</v>
      </c>
      <c r="J38" s="22">
        <f>'DATOS MENSUALES'!F734</f>
        <v>0.103215</v>
      </c>
      <c r="K38" s="22">
        <f>'DATOS MENSUALES'!F735</f>
        <v>0.08586</v>
      </c>
      <c r="L38" s="22">
        <f>'DATOS MENSUALES'!F736</f>
        <v>0.098852</v>
      </c>
      <c r="M38" s="22">
        <f>'DATOS MENSUALES'!F737</f>
        <v>0.059774</v>
      </c>
      <c r="N38" s="22">
        <f t="shared" si="11"/>
        <v>24.559185000000003</v>
      </c>
      <c r="O38" s="23"/>
      <c r="P38" s="60">
        <f t="shared" si="13"/>
        <v>-0.04316890575409043</v>
      </c>
      <c r="Q38" s="60">
        <f t="shared" si="14"/>
        <v>0.011788921051540346</v>
      </c>
      <c r="R38" s="60">
        <f t="shared" si="15"/>
        <v>0.001771819482531956</v>
      </c>
      <c r="S38" s="60">
        <f t="shared" si="16"/>
        <v>399.072819147697</v>
      </c>
      <c r="T38" s="60">
        <f t="shared" si="17"/>
        <v>0.0399564939462115</v>
      </c>
      <c r="U38" s="60">
        <f t="shared" si="18"/>
        <v>496.23288656673</v>
      </c>
      <c r="V38" s="60">
        <f t="shared" si="19"/>
        <v>-0.7141781307762979</v>
      </c>
      <c r="W38" s="60">
        <f t="shared" si="20"/>
        <v>-1.5830507089342947</v>
      </c>
      <c r="X38" s="60">
        <f t="shared" si="21"/>
        <v>-0.2948200198789268</v>
      </c>
      <c r="Y38" s="60">
        <f t="shared" si="22"/>
        <v>-0.0006999432345198725</v>
      </c>
      <c r="Z38" s="60">
        <f t="shared" si="23"/>
        <v>-0.0004413522113069731</v>
      </c>
      <c r="AA38" s="60">
        <f t="shared" si="24"/>
        <v>-0.00013024051756996245</v>
      </c>
      <c r="AB38" s="60">
        <f t="shared" si="25"/>
        <v>2038.0294469074772</v>
      </c>
    </row>
    <row r="39" spans="1:28" s="24" customFormat="1" ht="12.75">
      <c r="A39" s="21" t="s">
        <v>87</v>
      </c>
      <c r="B39" s="22">
        <f>'DATOS MENSUALES'!F738</f>
        <v>0.118456</v>
      </c>
      <c r="C39" s="22">
        <f>'DATOS MENSUALES'!F739</f>
        <v>0.14725</v>
      </c>
      <c r="D39" s="22">
        <f>'DATOS MENSUALES'!F740</f>
        <v>0.02768</v>
      </c>
      <c r="E39" s="22">
        <f>'DATOS MENSUALES'!F741</f>
        <v>0.088383</v>
      </c>
      <c r="F39" s="22">
        <f>'DATOS MENSUALES'!F742</f>
        <v>0.09955</v>
      </c>
      <c r="G39" s="22">
        <f>'DATOS MENSUALES'!F743</f>
        <v>0.030093</v>
      </c>
      <c r="H39" s="22">
        <f>'DATOS MENSUALES'!F744</f>
        <v>0.404025</v>
      </c>
      <c r="I39" s="22">
        <f>'DATOS MENSUALES'!F745</f>
        <v>0.450015</v>
      </c>
      <c r="J39" s="22">
        <f>'DATOS MENSUALES'!F746</f>
        <v>0.1368</v>
      </c>
      <c r="K39" s="22">
        <f>'DATOS MENSUALES'!F747</f>
        <v>0.040166</v>
      </c>
      <c r="L39" s="22">
        <f>'DATOS MENSUALES'!F748</f>
        <v>0.063085</v>
      </c>
      <c r="M39" s="22">
        <f>'DATOS MENSUALES'!F749</f>
        <v>0.06156</v>
      </c>
      <c r="N39" s="22">
        <f t="shared" si="11"/>
        <v>1.6670630000000002</v>
      </c>
      <c r="O39" s="23"/>
      <c r="P39" s="60">
        <f t="shared" si="13"/>
        <v>-0.03728880194369703</v>
      </c>
      <c r="Q39" s="60">
        <f t="shared" si="14"/>
        <v>-0.29104073948444126</v>
      </c>
      <c r="R39" s="60">
        <f t="shared" si="15"/>
        <v>-4.204948993667616</v>
      </c>
      <c r="S39" s="60">
        <f t="shared" si="16"/>
        <v>-3.8036289800718746</v>
      </c>
      <c r="T39" s="60">
        <f t="shared" si="17"/>
        <v>-2.074520009371775</v>
      </c>
      <c r="U39" s="60">
        <f t="shared" si="18"/>
        <v>-1.9394231521097869</v>
      </c>
      <c r="V39" s="60">
        <f t="shared" si="19"/>
        <v>-3.8225076719261213</v>
      </c>
      <c r="W39" s="60">
        <f t="shared" si="20"/>
        <v>-1.0877740195515446</v>
      </c>
      <c r="X39" s="60">
        <f t="shared" si="21"/>
        <v>-0.2524031552039766</v>
      </c>
      <c r="Y39" s="60">
        <f t="shared" si="22"/>
        <v>-0.002432161882228169</v>
      </c>
      <c r="Z39" s="60">
        <f t="shared" si="23"/>
        <v>-0.0014013140889823875</v>
      </c>
      <c r="AA39" s="60">
        <f t="shared" si="24"/>
        <v>-0.00011695307092925774</v>
      </c>
      <c r="AB39" s="60">
        <f t="shared" si="25"/>
        <v>-1065.4445799857442</v>
      </c>
    </row>
    <row r="40" spans="1:28" s="24" customFormat="1" ht="12.75">
      <c r="A40" s="21" t="s">
        <v>88</v>
      </c>
      <c r="B40" s="22">
        <f>'DATOS MENSUALES'!F750</f>
        <v>0.965712</v>
      </c>
      <c r="C40" s="22">
        <f>'DATOS MENSUALES'!F751</f>
        <v>0.982908</v>
      </c>
      <c r="D40" s="22">
        <f>'DATOS MENSUALES'!F752</f>
        <v>1.363598</v>
      </c>
      <c r="E40" s="22">
        <f>'DATOS MENSUALES'!F753</f>
        <v>4.830525</v>
      </c>
      <c r="F40" s="22">
        <f>'DATOS MENSUALES'!F754</f>
        <v>2.192645</v>
      </c>
      <c r="G40" s="22">
        <f>'DATOS MENSUALES'!F755</f>
        <v>0.724374</v>
      </c>
      <c r="H40" s="22">
        <f>'DATOS MENSUALES'!F756</f>
        <v>2.503522</v>
      </c>
      <c r="I40" s="22">
        <f>'DATOS MENSUALES'!F757</f>
        <v>1.31287</v>
      </c>
      <c r="J40" s="22">
        <f>'DATOS MENSUALES'!F758</f>
        <v>0.157584</v>
      </c>
      <c r="K40" s="22">
        <f>'DATOS MENSUALES'!F759</f>
        <v>0.06124</v>
      </c>
      <c r="L40" s="22">
        <f>'DATOS MENSUALES'!F760</f>
        <v>0.068134</v>
      </c>
      <c r="M40" s="22">
        <f>'DATOS MENSUALES'!F761</f>
        <v>0.06132</v>
      </c>
      <c r="N40" s="22">
        <f t="shared" si="11"/>
        <v>15.224432</v>
      </c>
      <c r="O40" s="23"/>
      <c r="P40" s="60">
        <f t="shared" si="13"/>
        <v>0.1351392284145431</v>
      </c>
      <c r="Q40" s="60">
        <f t="shared" si="14"/>
        <v>0.005173815699105934</v>
      </c>
      <c r="R40" s="60">
        <f t="shared" si="15"/>
        <v>-0.021518382764696573</v>
      </c>
      <c r="S40" s="60">
        <f t="shared" si="16"/>
        <v>32.19247368517227</v>
      </c>
      <c r="T40" s="60">
        <f t="shared" si="17"/>
        <v>0.5467738448710324</v>
      </c>
      <c r="U40" s="60">
        <f t="shared" si="18"/>
        <v>-0.1689189442714195</v>
      </c>
      <c r="V40" s="60">
        <f t="shared" si="19"/>
        <v>0.15393149165259015</v>
      </c>
      <c r="W40" s="60">
        <f t="shared" si="20"/>
        <v>-0.004540191533026359</v>
      </c>
      <c r="X40" s="60">
        <f t="shared" si="21"/>
        <v>-0.22831043846908472</v>
      </c>
      <c r="Y40" s="60">
        <f t="shared" si="22"/>
        <v>-0.0014585827552133128</v>
      </c>
      <c r="Z40" s="60">
        <f t="shared" si="23"/>
        <v>-0.0012200654785991323</v>
      </c>
      <c r="AA40" s="60">
        <f t="shared" si="24"/>
        <v>-0.00011868343122176434</v>
      </c>
      <c r="AB40" s="60">
        <f t="shared" si="25"/>
        <v>37.38747412581144</v>
      </c>
    </row>
    <row r="41" spans="1:28" s="24" customFormat="1" ht="12.75">
      <c r="A41" s="21" t="s">
        <v>89</v>
      </c>
      <c r="B41" s="22">
        <f>'DATOS MENSUALES'!F762</f>
        <v>1.407508</v>
      </c>
      <c r="C41" s="22">
        <f>'DATOS MENSUALES'!F763</f>
        <v>0.590988</v>
      </c>
      <c r="D41" s="22">
        <f>'DATOS MENSUALES'!F764</f>
        <v>0.27925</v>
      </c>
      <c r="E41" s="22">
        <f>'DATOS MENSUALES'!F765</f>
        <v>1.569902</v>
      </c>
      <c r="F41" s="22">
        <f>'DATOS MENSUALES'!F766</f>
        <v>1.488405</v>
      </c>
      <c r="G41" s="22">
        <f>'DATOS MENSUALES'!F767</f>
        <v>2.426812</v>
      </c>
      <c r="H41" s="22">
        <f>'DATOS MENSUALES'!F768</f>
        <v>1.661286</v>
      </c>
      <c r="I41" s="22">
        <f>'DATOS MENSUALES'!F769</f>
        <v>1.169</v>
      </c>
      <c r="J41" s="22">
        <f>'DATOS MENSUALES'!F770</f>
        <v>0.297406</v>
      </c>
      <c r="K41" s="22">
        <f>'DATOS MENSUALES'!F771</f>
        <v>0.079164</v>
      </c>
      <c r="L41" s="22">
        <f>'DATOS MENSUALES'!F772</f>
        <v>0.12901</v>
      </c>
      <c r="M41" s="22">
        <f>'DATOS MENSUALES'!F773</f>
        <v>0.05489</v>
      </c>
      <c r="N41" s="22">
        <f t="shared" si="11"/>
        <v>11.153621000000001</v>
      </c>
      <c r="O41" s="23"/>
      <c r="P41" s="60">
        <f t="shared" si="13"/>
        <v>0.87088832633648</v>
      </c>
      <c r="Q41" s="60">
        <f t="shared" si="14"/>
        <v>-0.010498202613623546</v>
      </c>
      <c r="R41" s="60">
        <f t="shared" si="15"/>
        <v>-2.5293096047312718</v>
      </c>
      <c r="S41" s="60">
        <f t="shared" si="16"/>
        <v>-0.000501859933273703</v>
      </c>
      <c r="T41" s="60">
        <f t="shared" si="17"/>
        <v>0.0014612139922618708</v>
      </c>
      <c r="U41" s="60">
        <f t="shared" si="18"/>
        <v>1.5194825274941892</v>
      </c>
      <c r="V41" s="60">
        <f t="shared" si="19"/>
        <v>-0.02873828093411227</v>
      </c>
      <c r="W41" s="60">
        <f t="shared" si="20"/>
        <v>-0.02963456140502335</v>
      </c>
      <c r="X41" s="60">
        <f t="shared" si="21"/>
        <v>-0.10473129193675647</v>
      </c>
      <c r="Y41" s="60">
        <f t="shared" si="22"/>
        <v>-0.0008705461763399046</v>
      </c>
      <c r="Z41" s="60">
        <f t="shared" si="23"/>
        <v>-9.720202105765312E-05</v>
      </c>
      <c r="AA41" s="60">
        <f t="shared" si="24"/>
        <v>-0.00017163111916887228</v>
      </c>
      <c r="AB41" s="60">
        <f t="shared" si="25"/>
        <v>-0.38423668002982886</v>
      </c>
    </row>
    <row r="42" spans="1:28" s="24" customFormat="1" ht="12.75">
      <c r="A42" s="21" t="s">
        <v>90</v>
      </c>
      <c r="B42" s="22">
        <f>'DATOS MENSUALES'!F774</f>
        <v>0.20213</v>
      </c>
      <c r="C42" s="22">
        <f>'DATOS MENSUALES'!F775</f>
        <v>0.120435</v>
      </c>
      <c r="D42" s="22">
        <f>'DATOS MENSUALES'!F776</f>
        <v>1.30296</v>
      </c>
      <c r="E42" s="22">
        <f>'DATOS MENSUALES'!F777</f>
        <v>0.277656</v>
      </c>
      <c r="F42" s="22">
        <f>'DATOS MENSUALES'!F778</f>
        <v>0.096932</v>
      </c>
      <c r="G42" s="22">
        <f>'DATOS MENSUALES'!F779</f>
        <v>0.13302</v>
      </c>
      <c r="H42" s="22">
        <f>'DATOS MENSUALES'!F780</f>
        <v>0.615485</v>
      </c>
      <c r="I42" s="22">
        <f>'DATOS MENSUALES'!F781</f>
        <v>0.252648</v>
      </c>
      <c r="J42" s="22">
        <f>'DATOS MENSUALES'!F782</f>
        <v>0.052768</v>
      </c>
      <c r="K42" s="22">
        <f>'DATOS MENSUALES'!F783</f>
        <v>0.038786</v>
      </c>
      <c r="L42" s="22">
        <f>'DATOS MENSUALES'!F784</f>
        <v>0.047916</v>
      </c>
      <c r="M42" s="22">
        <f>'DATOS MENSUALES'!F785</f>
        <v>0.03404</v>
      </c>
      <c r="N42" s="22">
        <f>SUM(B42:M42)</f>
        <v>3.174776</v>
      </c>
      <c r="O42" s="23"/>
      <c r="P42" s="60">
        <f t="shared" si="13"/>
        <v>-0.015702551026429333</v>
      </c>
      <c r="Q42" s="60">
        <f t="shared" si="14"/>
        <v>-0.3278188458878773</v>
      </c>
      <c r="R42" s="60">
        <f t="shared" si="15"/>
        <v>-0.03888314871676104</v>
      </c>
      <c r="S42" s="60">
        <f t="shared" si="16"/>
        <v>-2.5810180531459355</v>
      </c>
      <c r="T42" s="60">
        <f t="shared" si="17"/>
        <v>-2.0873214986587527</v>
      </c>
      <c r="U42" s="60">
        <f t="shared" si="18"/>
        <v>-1.497755804019423</v>
      </c>
      <c r="V42" s="60">
        <f t="shared" si="19"/>
        <v>-2.471905628541234</v>
      </c>
      <c r="W42" s="60">
        <f t="shared" si="20"/>
        <v>-1.8419074469561934</v>
      </c>
      <c r="X42" s="60">
        <f t="shared" si="21"/>
        <v>-0.36706879435960293</v>
      </c>
      <c r="Y42" s="60">
        <f t="shared" si="22"/>
        <v>-0.00250780642332393</v>
      </c>
      <c r="Z42" s="60">
        <f t="shared" si="23"/>
        <v>-0.0020519116922074762</v>
      </c>
      <c r="AA42" s="60">
        <f t="shared" si="24"/>
        <v>-0.00044634998501221233</v>
      </c>
      <c r="AB42" s="60">
        <f t="shared" si="25"/>
        <v>-659.8305563380713</v>
      </c>
    </row>
    <row r="43" spans="1:28" s="24" customFormat="1" ht="12.75">
      <c r="A43" s="21" t="s">
        <v>91</v>
      </c>
      <c r="B43" s="22">
        <f>'DATOS MENSUALES'!F786</f>
        <v>1.48885</v>
      </c>
      <c r="C43" s="22">
        <f>'DATOS MENSUALES'!F787</f>
        <v>1.66952</v>
      </c>
      <c r="D43" s="22">
        <f>'DATOS MENSUALES'!F788</f>
        <v>0.78456</v>
      </c>
      <c r="E43" s="22">
        <f>'DATOS MENSUALES'!F789</f>
        <v>0.058004</v>
      </c>
      <c r="F43" s="22">
        <f>'DATOS MENSUALES'!F790</f>
        <v>1.255884</v>
      </c>
      <c r="G43" s="22">
        <f>'DATOS MENSUALES'!F791</f>
        <v>0.632926</v>
      </c>
      <c r="H43" s="22">
        <f>'DATOS MENSUALES'!F792</f>
        <v>1.25504</v>
      </c>
      <c r="I43" s="22">
        <f>'DATOS MENSUALES'!F793</f>
        <v>0.159264</v>
      </c>
      <c r="J43" s="22">
        <f>'DATOS MENSUALES'!F794</f>
        <v>0.179235</v>
      </c>
      <c r="K43" s="22">
        <f>'DATOS MENSUALES'!F795</f>
        <v>0.071181</v>
      </c>
      <c r="L43" s="22">
        <f>'DATOS MENSUALES'!F796</f>
        <v>0.042997</v>
      </c>
      <c r="M43" s="22">
        <f>'DATOS MENSUALES'!F797</f>
        <v>0.046699</v>
      </c>
      <c r="N43" s="22">
        <f>SUM(B43:M43)</f>
        <v>7.644160000000001</v>
      </c>
      <c r="O43" s="23"/>
      <c r="P43" s="60">
        <f t="shared" si="13"/>
        <v>1.1129237024013519</v>
      </c>
      <c r="Q43" s="60">
        <f t="shared" si="14"/>
        <v>0.6350991533485137</v>
      </c>
      <c r="R43" s="60">
        <f t="shared" si="15"/>
        <v>-0.6298241416622066</v>
      </c>
      <c r="S43" s="60">
        <f t="shared" si="16"/>
        <v>-4.030050686807091</v>
      </c>
      <c r="T43" s="60">
        <f t="shared" si="17"/>
        <v>-0.001687064917234426</v>
      </c>
      <c r="U43" s="60">
        <f t="shared" si="18"/>
        <v>-0.2673850656065963</v>
      </c>
      <c r="V43" s="60">
        <f t="shared" si="19"/>
        <v>-0.3617822278343131</v>
      </c>
      <c r="W43" s="60">
        <f t="shared" si="20"/>
        <v>-2.295749216015733</v>
      </c>
      <c r="X43" s="60">
        <f t="shared" si="21"/>
        <v>-0.20489651007246915</v>
      </c>
      <c r="Y43" s="60">
        <f t="shared" si="22"/>
        <v>-0.001107657700348564</v>
      </c>
      <c r="Z43" s="60">
        <f t="shared" si="23"/>
        <v>-0.0022995438186951957</v>
      </c>
      <c r="AA43" s="60">
        <f t="shared" si="24"/>
        <v>-0.00025925705817618125</v>
      </c>
      <c r="AB43" s="60">
        <f t="shared" si="25"/>
        <v>-76.0341825523234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9.814290936542584</v>
      </c>
      <c r="Q44" s="61">
        <f aca="true" t="shared" si="26" ref="Q44:AB44">SUM(Q18:Q43)</f>
        <v>183.83788695477605</v>
      </c>
      <c r="R44" s="61">
        <f t="shared" si="26"/>
        <v>398.046780122887</v>
      </c>
      <c r="S44" s="61">
        <f t="shared" si="26"/>
        <v>504.712758616704</v>
      </c>
      <c r="T44" s="61">
        <f t="shared" si="26"/>
        <v>37.262202668620695</v>
      </c>
      <c r="U44" s="61">
        <f t="shared" si="26"/>
        <v>493.21743319347974</v>
      </c>
      <c r="V44" s="61">
        <f t="shared" si="26"/>
        <v>1526.6266335330054</v>
      </c>
      <c r="W44" s="61">
        <f t="shared" si="26"/>
        <v>100.22641336910807</v>
      </c>
      <c r="X44" s="61">
        <f t="shared" si="26"/>
        <v>299.50087220245985</v>
      </c>
      <c r="Y44" s="61">
        <f t="shared" si="26"/>
        <v>0.4616078197868576</v>
      </c>
      <c r="Z44" s="61">
        <f t="shared" si="26"/>
        <v>3.2118780076264892</v>
      </c>
      <c r="AA44" s="61">
        <f t="shared" si="26"/>
        <v>0.015062843140713864</v>
      </c>
      <c r="AB44" s="61">
        <f t="shared" si="26"/>
        <v>10346.374263694514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162 - Río Vena desde cabecera hasta aguas arriba de la localidad de Rubena, y arroyo de San Juan.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0.5200585303030303</v>
      </c>
      <c r="C5" s="43">
        <f>'ANUAL (Acum. S.LARGA)'!C6</f>
        <v>0.9886982121212121</v>
      </c>
      <c r="D5" s="43">
        <f>'ANUAL (Acum. S.LARGA)'!D6</f>
        <v>1.8147698181818177</v>
      </c>
      <c r="E5" s="43">
        <f>'ANUAL (Acum. S.LARGA)'!E6</f>
        <v>2.012075257575758</v>
      </c>
      <c r="F5" s="43">
        <f>'ANUAL (Acum. S.LARGA)'!F6</f>
        <v>2.003341106060607</v>
      </c>
      <c r="G5" s="43">
        <f>'ANUAL (Acum. S.LARGA)'!G6</f>
        <v>2.2298111515151526</v>
      </c>
      <c r="H5" s="43">
        <f>'ANUAL (Acum. S.LARGA)'!H6</f>
        <v>1.8935828939393942</v>
      </c>
      <c r="I5" s="43">
        <f>'ANUAL (Acum. S.LARGA)'!I6</f>
        <v>1.7864889999999993</v>
      </c>
      <c r="J5" s="43">
        <f>'ANUAL (Acum. S.LARGA)'!J6</f>
        <v>0.8269751060606061</v>
      </c>
      <c r="K5" s="43">
        <f>'ANUAL (Acum. S.LARGA)'!K6</f>
        <v>0.2040620454545454</v>
      </c>
      <c r="L5" s="43">
        <f>'ANUAL (Acum. S.LARGA)'!L6</f>
        <v>0.14114281818181817</v>
      </c>
      <c r="M5" s="43">
        <f>'ANUAL (Acum. S.LARGA)'!M6</f>
        <v>0.15728996969696973</v>
      </c>
      <c r="N5" s="43">
        <f>'ANUAL (Acum. S.LARGA)'!N6</f>
        <v>14.57829590909091</v>
      </c>
    </row>
    <row r="6" spans="1:14" ht="12.75">
      <c r="A6" s="13" t="s">
        <v>109</v>
      </c>
      <c r="B6" s="43">
        <f>'ANUAL (Acum. S.CORTA)'!B6</f>
        <v>0.4525429230769232</v>
      </c>
      <c r="C6" s="43">
        <f>'ANUAL (Acum. S.CORTA)'!C6</f>
        <v>0.8099514615384614</v>
      </c>
      <c r="D6" s="43">
        <f>'ANUAL (Acum. S.CORTA)'!D6</f>
        <v>1.6417421153846155</v>
      </c>
      <c r="E6" s="43">
        <f>'ANUAL (Acum. S.CORTA)'!E6</f>
        <v>1.6493703461538458</v>
      </c>
      <c r="F6" s="43">
        <f>'ANUAL (Acum. S.CORTA)'!F6</f>
        <v>1.3749288461538465</v>
      </c>
      <c r="G6" s="43">
        <f>'ANUAL (Acum. S.CORTA)'!G6</f>
        <v>1.2771630769230773</v>
      </c>
      <c r="H6" s="43">
        <f>'ANUAL (Acum. S.CORTA)'!H6</f>
        <v>1.9675906538461538</v>
      </c>
      <c r="I6" s="43">
        <f>'ANUAL (Acum. S.CORTA)'!I6</f>
        <v>1.478456423076923</v>
      </c>
      <c r="J6" s="43">
        <f>'ANUAL (Acum. S.CORTA)'!J6</f>
        <v>0.7687726153846157</v>
      </c>
      <c r="K6" s="43">
        <f>'ANUAL (Acum. S.CORTA)'!K6</f>
        <v>0.17464800000000003</v>
      </c>
      <c r="L6" s="43">
        <f>'ANUAL (Acum. S.CORTA)'!L6</f>
        <v>0.17498888461538456</v>
      </c>
      <c r="M6" s="43">
        <f>'ANUAL (Acum. S.CORTA)'!M6</f>
        <v>0.11046319230769229</v>
      </c>
      <c r="N6" s="43">
        <f>'ANUAL (Acum. S.CORTA)'!N6</f>
        <v>11.880618538461539</v>
      </c>
    </row>
    <row r="7" spans="1:14" ht="12.75">
      <c r="A7" s="13" t="s">
        <v>114</v>
      </c>
      <c r="B7" s="44">
        <f>(B5-B6)/B5*100</f>
        <v>12.982309354058048</v>
      </c>
      <c r="C7" s="44">
        <f aca="true" t="shared" si="0" ref="C7:N7">(C5-C6)/C5*100</f>
        <v>18.079000082265424</v>
      </c>
      <c r="D7" s="44">
        <f t="shared" si="0"/>
        <v>9.534415938796872</v>
      </c>
      <c r="E7" s="44">
        <f t="shared" si="0"/>
        <v>18.026408806344346</v>
      </c>
      <c r="F7" s="44">
        <f t="shared" si="0"/>
        <v>31.368210735838066</v>
      </c>
      <c r="G7" s="44">
        <f t="shared" si="0"/>
        <v>42.72326263794818</v>
      </c>
      <c r="H7" s="44">
        <f t="shared" si="0"/>
        <v>-3.9083453987480072</v>
      </c>
      <c r="I7" s="44">
        <f t="shared" si="0"/>
        <v>17.24234388921938</v>
      </c>
      <c r="J7" s="44">
        <f t="shared" si="0"/>
        <v>7.0379979094225495</v>
      </c>
      <c r="K7" s="44">
        <f t="shared" si="0"/>
        <v>14.414265714638894</v>
      </c>
      <c r="L7" s="44">
        <f t="shared" si="0"/>
        <v>-23.98001320192315</v>
      </c>
      <c r="M7" s="44">
        <f t="shared" si="0"/>
        <v>29.770987609376835</v>
      </c>
      <c r="N7" s="44">
        <f t="shared" si="0"/>
        <v>18.504751086490987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0.48885501848484847</v>
      </c>
      <c r="C10" s="43">
        <f aca="true" t="shared" si="1" ref="C10:M10">0.94*C5</f>
        <v>0.9293763193939394</v>
      </c>
      <c r="D10" s="43">
        <f t="shared" si="1"/>
        <v>1.7058836290909085</v>
      </c>
      <c r="E10" s="43">
        <f t="shared" si="1"/>
        <v>1.8913507421212123</v>
      </c>
      <c r="F10" s="43">
        <f t="shared" si="1"/>
        <v>1.8831406396969703</v>
      </c>
      <c r="G10" s="43">
        <f t="shared" si="1"/>
        <v>2.0960224824242433</v>
      </c>
      <c r="H10" s="43">
        <f t="shared" si="1"/>
        <v>1.7799679203030303</v>
      </c>
      <c r="I10" s="43">
        <f t="shared" si="1"/>
        <v>1.6792996599999992</v>
      </c>
      <c r="J10" s="43">
        <f t="shared" si="1"/>
        <v>0.7773565996969697</v>
      </c>
      <c r="K10" s="43">
        <f t="shared" si="1"/>
        <v>0.19181832272727267</v>
      </c>
      <c r="L10" s="43">
        <f t="shared" si="1"/>
        <v>0.13267424909090908</v>
      </c>
      <c r="M10" s="43">
        <f t="shared" si="1"/>
        <v>0.14785257151515155</v>
      </c>
      <c r="N10" s="43">
        <f>SUM(B10:M10)</f>
        <v>13.703598154545455</v>
      </c>
    </row>
    <row r="11" spans="1:14" ht="12.75">
      <c r="A11" s="13" t="s">
        <v>109</v>
      </c>
      <c r="B11" s="43">
        <f>0.94*B6</f>
        <v>0.42539034769230777</v>
      </c>
      <c r="C11" s="43">
        <f aca="true" t="shared" si="2" ref="C11:M11">0.94*C6</f>
        <v>0.7613543738461537</v>
      </c>
      <c r="D11" s="43">
        <f t="shared" si="2"/>
        <v>1.5432375884615384</v>
      </c>
      <c r="E11" s="43">
        <f t="shared" si="2"/>
        <v>1.550408125384615</v>
      </c>
      <c r="F11" s="43">
        <f t="shared" si="2"/>
        <v>1.2924331153846156</v>
      </c>
      <c r="G11" s="43">
        <f t="shared" si="2"/>
        <v>1.2005332923076926</v>
      </c>
      <c r="H11" s="43">
        <f t="shared" si="2"/>
        <v>1.8495352146153845</v>
      </c>
      <c r="I11" s="43">
        <f t="shared" si="2"/>
        <v>1.3897490376923076</v>
      </c>
      <c r="J11" s="43">
        <f t="shared" si="2"/>
        <v>0.7226462584615387</v>
      </c>
      <c r="K11" s="43">
        <f t="shared" si="2"/>
        <v>0.16416912</v>
      </c>
      <c r="L11" s="43">
        <f t="shared" si="2"/>
        <v>0.16448955153846148</v>
      </c>
      <c r="M11" s="43">
        <f t="shared" si="2"/>
        <v>0.10383540076923074</v>
      </c>
      <c r="N11" s="43">
        <f>SUM(B11:M11)</f>
        <v>11.167781426153848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0.032136</v>
      </c>
      <c r="C14" s="43">
        <f>'ANUAL (Acum. S.LARGA)'!C4</f>
        <v>0.015</v>
      </c>
      <c r="D14" s="43">
        <f>'ANUAL (Acum. S.LARGA)'!D4</f>
        <v>0.02768</v>
      </c>
      <c r="E14" s="43">
        <f>'ANUAL (Acum. S.LARGA)'!E4</f>
        <v>0.02142</v>
      </c>
      <c r="F14" s="43">
        <f>'ANUAL (Acum. S.LARGA)'!F4</f>
        <v>0.096932</v>
      </c>
      <c r="G14" s="43">
        <f>'ANUAL (Acum. S.LARGA)'!G4</f>
        <v>0.021966</v>
      </c>
      <c r="H14" s="43">
        <f>'ANUAL (Acum. S.LARGA)'!H4</f>
        <v>0.02184</v>
      </c>
      <c r="I14" s="43">
        <f>'ANUAL (Acum. S.LARGA)'!I4</f>
        <v>0.093632</v>
      </c>
      <c r="J14" s="43">
        <f>'ANUAL (Acum. S.LARGA)'!J4</f>
        <v>0.013728</v>
      </c>
      <c r="K14" s="43">
        <f>'ANUAL (Acum. S.LARGA)'!K4</f>
        <v>0.010368</v>
      </c>
      <c r="L14" s="43">
        <f>'ANUAL (Acum. S.LARGA)'!L4</f>
        <v>0.003293</v>
      </c>
      <c r="M14" s="43">
        <f>'ANUAL (Acum. S.LARGA)'!M4</f>
        <v>0.016425</v>
      </c>
      <c r="N14" s="43">
        <f>'ANUAL (Acum. S.LARGA)'!N4</f>
        <v>1.6670630000000002</v>
      </c>
    </row>
    <row r="15" spans="1:14" ht="12.75">
      <c r="A15" s="13" t="s">
        <v>109</v>
      </c>
      <c r="B15" s="43">
        <f>'ANUAL (Acum. S.CORTA)'!B4</f>
        <v>0.032136</v>
      </c>
      <c r="C15" s="43">
        <f>'ANUAL (Acum. S.CORTA)'!C4</f>
        <v>0.034848</v>
      </c>
      <c r="D15" s="43">
        <f>'ANUAL (Acum. S.CORTA)'!D4</f>
        <v>0.02768</v>
      </c>
      <c r="E15" s="43">
        <f>'ANUAL (Acum. S.CORTA)'!E4</f>
        <v>0.02142</v>
      </c>
      <c r="F15" s="43">
        <f>'ANUAL (Acum. S.CORTA)'!F4</f>
        <v>0.096932</v>
      </c>
      <c r="G15" s="43">
        <f>'ANUAL (Acum. S.CORTA)'!G4</f>
        <v>0.021966</v>
      </c>
      <c r="H15" s="43">
        <f>'ANUAL (Acum. S.CORTA)'!H4</f>
        <v>0.120988</v>
      </c>
      <c r="I15" s="43">
        <f>'ANUAL (Acum. S.CORTA)'!I4</f>
        <v>0.159264</v>
      </c>
      <c r="J15" s="43">
        <f>'ANUAL (Acum. S.CORTA)'!J4</f>
        <v>0.013728</v>
      </c>
      <c r="K15" s="43">
        <f>'ANUAL (Acum. S.CORTA)'!K4</f>
        <v>0.018858</v>
      </c>
      <c r="L15" s="43">
        <f>'ANUAL (Acum. S.CORTA)'!L4</f>
        <v>0.003293</v>
      </c>
      <c r="M15" s="43">
        <f>'ANUAL (Acum. S.CORTA)'!M4</f>
        <v>0.016425</v>
      </c>
      <c r="N15" s="43">
        <f>'ANUAL (Acum. S.CORTA)'!N4</f>
        <v>1.6670630000000002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6.80168</v>
      </c>
      <c r="C18" s="43">
        <f>'ANUAL (Acum. S.LARGA)'!C5</f>
        <v>6.38411</v>
      </c>
      <c r="D18" s="43">
        <f>'ANUAL (Acum. S.LARGA)'!D5</f>
        <v>12.382539</v>
      </c>
      <c r="E18" s="43">
        <f>'ANUAL (Acum. S.LARGA)'!E5</f>
        <v>9.011736</v>
      </c>
      <c r="F18" s="43">
        <f>'ANUAL (Acum. S.LARGA)'!F5</f>
        <v>13.008978</v>
      </c>
      <c r="G18" s="43">
        <f>'ANUAL (Acum. S.LARGA)'!G5</f>
        <v>10.483368</v>
      </c>
      <c r="H18" s="43">
        <f>'ANUAL (Acum. S.LARGA)'!H5</f>
        <v>13.490903</v>
      </c>
      <c r="I18" s="43">
        <f>'ANUAL (Acum. S.LARGA)'!I5</f>
        <v>8.520771</v>
      </c>
      <c r="J18" s="43">
        <f>'ANUAL (Acum. S.LARGA)'!J5</f>
        <v>7.362972</v>
      </c>
      <c r="K18" s="43">
        <f>'ANUAL (Acum. S.LARGA)'!K5</f>
        <v>1.471755</v>
      </c>
      <c r="L18" s="43">
        <f>'ANUAL (Acum. S.LARGA)'!L5</f>
        <v>1.477465</v>
      </c>
      <c r="M18" s="43">
        <f>'ANUAL (Acum. S.LARGA)'!M5</f>
        <v>1.60468</v>
      </c>
      <c r="N18" s="43">
        <f>'ANUAL (Acum. S.LARGA)'!N5</f>
        <v>46.811428</v>
      </c>
    </row>
    <row r="19" spans="1:14" ht="12.75">
      <c r="A19" s="13" t="s">
        <v>109</v>
      </c>
      <c r="B19" s="43">
        <f>'ANUAL (Acum. S.CORTA)'!B5</f>
        <v>2.293542</v>
      </c>
      <c r="C19" s="43">
        <f>'ANUAL (Acum. S.CORTA)'!C5</f>
        <v>6.38411</v>
      </c>
      <c r="D19" s="43">
        <f>'ANUAL (Acum. S.CORTA)'!D5</f>
        <v>7.82752</v>
      </c>
      <c r="E19" s="43">
        <f>'ANUAL (Acum. S.CORTA)'!E5</f>
        <v>9.011736</v>
      </c>
      <c r="F19" s="43">
        <f>'ANUAL (Acum. S.CORTA)'!F5</f>
        <v>4.401664</v>
      </c>
      <c r="G19" s="43">
        <f>'ANUAL (Acum. S.CORTA)'!G5</f>
        <v>9.194185</v>
      </c>
      <c r="H19" s="43">
        <f>'ANUAL (Acum. S.CORTA)'!H5</f>
        <v>13.490903</v>
      </c>
      <c r="I19" s="43">
        <f>'ANUAL (Acum. S.CORTA)'!I5</f>
        <v>4.97471</v>
      </c>
      <c r="J19" s="43">
        <f>'ANUAL (Acum. S.CORTA)'!J5</f>
        <v>7.362972</v>
      </c>
      <c r="K19" s="43">
        <f>'ANUAL (Acum. S.CORTA)'!K5</f>
        <v>0.9135</v>
      </c>
      <c r="L19" s="43">
        <f>'ANUAL (Acum. S.CORTA)'!L5</f>
        <v>1.477465</v>
      </c>
      <c r="M19" s="43">
        <f>'ANUAL (Acum. S.CORTA)'!M5</f>
        <v>0.324116</v>
      </c>
      <c r="N19" s="43">
        <f>'ANUAL (Acum. S.CORTA)'!N5</f>
        <v>33.010580999999995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0.16766799999999998</v>
      </c>
      <c r="C22" s="43">
        <f>'ANUAL (Acum. S.LARGA)'!C9</f>
        <v>0.44798899999999997</v>
      </c>
      <c r="D22" s="43">
        <f>'ANUAL (Acum. S.LARGA)'!D9</f>
        <v>0.970332</v>
      </c>
      <c r="E22" s="43">
        <f>'ANUAL (Acum. S.LARGA)'!E9</f>
        <v>1.0534599999999998</v>
      </c>
      <c r="F22" s="43">
        <f>'ANUAL (Acum. S.LARGA)'!F9</f>
        <v>1.0909265000000001</v>
      </c>
      <c r="G22" s="43">
        <f>'ANUAL (Acum. S.LARGA)'!G9</f>
        <v>1.15353</v>
      </c>
      <c r="H22" s="43">
        <f>'ANUAL (Acum. S.LARGA)'!H9</f>
        <v>1.4080400000000002</v>
      </c>
      <c r="I22" s="43">
        <f>'ANUAL (Acum. S.LARGA)'!I9</f>
        <v>1.17495</v>
      </c>
      <c r="J22" s="43">
        <f>'ANUAL (Acum. S.LARGA)'!J9</f>
        <v>0.444135</v>
      </c>
      <c r="K22" s="43">
        <f>'ANUAL (Acum. S.LARGA)'!K9</f>
        <v>0.133666</v>
      </c>
      <c r="L22" s="43">
        <f>'ANUAL (Acum. S.LARGA)'!L9</f>
        <v>0.0933435</v>
      </c>
      <c r="M22" s="43">
        <f>'ANUAL (Acum. S.LARGA)'!M9</f>
        <v>0.09279399999999999</v>
      </c>
      <c r="N22" s="43">
        <f>'ANUAL (Acum. S.LARGA)'!N9</f>
        <v>14.029598</v>
      </c>
    </row>
    <row r="23" spans="1:14" ht="12.75">
      <c r="A23" s="13" t="s">
        <v>109</v>
      </c>
      <c r="B23" s="43">
        <f>'ANUAL (Acum. S.CORTA)'!B9</f>
        <v>0.1725605</v>
      </c>
      <c r="C23" s="43">
        <f>'ANUAL (Acum. S.CORTA)'!C9</f>
        <v>0.44798899999999997</v>
      </c>
      <c r="D23" s="43">
        <f>'ANUAL (Acum. S.CORTA)'!D9</f>
        <v>1.076532</v>
      </c>
      <c r="E23" s="43">
        <f>'ANUAL (Acum. S.CORTA)'!E9</f>
        <v>0.6480764999999999</v>
      </c>
      <c r="F23" s="43">
        <f>'ANUAL (Acum. S.CORTA)'!F9</f>
        <v>1.211227</v>
      </c>
      <c r="G23" s="43">
        <f>'ANUAL (Acum. S.CORTA)'!G9</f>
        <v>0.679019</v>
      </c>
      <c r="H23" s="43">
        <f>'ANUAL (Acum. S.CORTA)'!H9</f>
        <v>1.265955</v>
      </c>
      <c r="I23" s="43">
        <f>'ANUAL (Acum. S.CORTA)'!I9</f>
        <v>0.7867770000000001</v>
      </c>
      <c r="J23" s="43">
        <f>'ANUAL (Acum. S.CORTA)'!J9</f>
        <v>0.2113395</v>
      </c>
      <c r="K23" s="43">
        <f>'ANUAL (Acum. S.CORTA)'!K9</f>
        <v>0.083525</v>
      </c>
      <c r="L23" s="43">
        <f>'ANUAL (Acum. S.CORTA)'!L9</f>
        <v>0.0679245</v>
      </c>
      <c r="M23" s="43">
        <f>'ANUAL (Acum. S.CORTA)'!M9</f>
        <v>0.087122</v>
      </c>
      <c r="N23" s="43">
        <f>'ANUAL (Acum. S.CORTA)'!N9</f>
        <v>10.704435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1.0010598435309714</v>
      </c>
      <c r="C26" s="43">
        <f>'ANUAL (Acum. S.LARGA)'!C12</f>
        <v>1.487061624631935</v>
      </c>
      <c r="D26" s="43">
        <f>'ANUAL (Acum. S.LARGA)'!D12</f>
        <v>2.4348755372323234</v>
      </c>
      <c r="E26" s="43">
        <f>'ANUAL (Acum. S.LARGA)'!E12</f>
        <v>2.434523503386757</v>
      </c>
      <c r="F26" s="43">
        <f>'ANUAL (Acum. S.LARGA)'!F12</f>
        <v>2.361234327791613</v>
      </c>
      <c r="G26" s="43">
        <f>'ANUAL (Acum. S.LARGA)'!G12</f>
        <v>2.5438853197720213</v>
      </c>
      <c r="H26" s="43">
        <f>'ANUAL (Acum. S.LARGA)'!H12</f>
        <v>1.9689359126891013</v>
      </c>
      <c r="I26" s="43">
        <f>'ANUAL (Acum. S.LARGA)'!I12</f>
        <v>1.8383626629977359</v>
      </c>
      <c r="J26" s="43">
        <f>'ANUAL (Acum. S.LARGA)'!J12</f>
        <v>1.1668909092154391</v>
      </c>
      <c r="K26" s="43">
        <f>'ANUAL (Acum. S.LARGA)'!K12</f>
        <v>0.23177392220320958</v>
      </c>
      <c r="L26" s="43">
        <f>'ANUAL (Acum. S.LARGA)'!L12</f>
        <v>0.22044366800026846</v>
      </c>
      <c r="M26" s="43">
        <f>'ANUAL (Acum. S.LARGA)'!M12</f>
        <v>0.22639109317156111</v>
      </c>
      <c r="N26" s="43">
        <f>'ANUAL (Acum. S.LARGA)'!N12</f>
        <v>9.543207611751875</v>
      </c>
    </row>
    <row r="27" spans="1:14" ht="12.75">
      <c r="A27" s="13" t="s">
        <v>109</v>
      </c>
      <c r="B27" s="43">
        <f>'ANUAL (Acum. S.CORTA)'!B12</f>
        <v>0.6136757432784791</v>
      </c>
      <c r="C27" s="43">
        <f>'ANUAL (Acum. S.CORTA)'!C12</f>
        <v>1.311783227577704</v>
      </c>
      <c r="D27" s="43">
        <f>'ANUAL (Acum. S.CORTA)'!D12</f>
        <v>1.9847375387197435</v>
      </c>
      <c r="E27" s="43">
        <f>'ANUAL (Acum. S.CORTA)'!E12</f>
        <v>2.2403659617886356</v>
      </c>
      <c r="F27" s="43">
        <f>'ANUAL (Acum. S.CORTA)'!F12</f>
        <v>1.1826693686535952</v>
      </c>
      <c r="G27" s="43">
        <f>'ANUAL (Acum. S.CORTA)'!G12</f>
        <v>1.842029610688903</v>
      </c>
      <c r="H27" s="43">
        <f>'ANUAL (Acum. S.CORTA)'!H12</f>
        <v>2.638563097701049</v>
      </c>
      <c r="I27" s="43">
        <f>'ANUAL (Acum. S.CORTA)'!I12</f>
        <v>1.4878354239837197</v>
      </c>
      <c r="J27" s="43">
        <f>'ANUAL (Acum. S.CORTA)'!J12</f>
        <v>1.5328730932895933</v>
      </c>
      <c r="K27" s="43">
        <f>'ANUAL (Acum. S.CORTA)'!K12</f>
        <v>0.2002282362261627</v>
      </c>
      <c r="L27" s="43">
        <f>'ANUAL (Acum. S.CORTA)'!L12</f>
        <v>0.34718708768493417</v>
      </c>
      <c r="M27" s="43">
        <f>'ANUAL (Acum. S.CORTA)'!M12</f>
        <v>0.08038758461952655</v>
      </c>
      <c r="N27" s="43">
        <f>'ANUAL (Acum. S.CORTA)'!N12</f>
        <v>7.842188796770107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1.92</v>
      </c>
      <c r="C30" s="43">
        <f>'ANUAL (Acum. S.LARGA)'!C13</f>
        <v>1.5</v>
      </c>
      <c r="D30" s="43">
        <f>'ANUAL (Acum. S.LARGA)'!D13</f>
        <v>1.34</v>
      </c>
      <c r="E30" s="43">
        <f>'ANUAL (Acum. S.LARGA)'!E13</f>
        <v>1.21</v>
      </c>
      <c r="F30" s="43">
        <f>'ANUAL (Acum. S.LARGA)'!F13</f>
        <v>1.18</v>
      </c>
      <c r="G30" s="43">
        <f>'ANUAL (Acum. S.LARGA)'!G13</f>
        <v>1.14</v>
      </c>
      <c r="H30" s="43">
        <f>'ANUAL (Acum. S.LARGA)'!H13</f>
        <v>1.04</v>
      </c>
      <c r="I30" s="43">
        <f>'ANUAL (Acum. S.LARGA)'!I13</f>
        <v>1.03</v>
      </c>
      <c r="J30" s="43">
        <f>'ANUAL (Acum. S.LARGA)'!J13</f>
        <v>1.41</v>
      </c>
      <c r="K30" s="43">
        <f>'ANUAL (Acum. S.LARGA)'!K13</f>
        <v>1.14</v>
      </c>
      <c r="L30" s="43">
        <f>'ANUAL (Acum. S.LARGA)'!L13</f>
        <v>1.56</v>
      </c>
      <c r="M30" s="43">
        <f>'ANUAL (Acum. S.LARGA)'!M13</f>
        <v>1.44</v>
      </c>
      <c r="N30" s="43">
        <f>'ANUAL (Acum. S.LARGA)'!N13</f>
        <v>0.65</v>
      </c>
    </row>
    <row r="31" spans="1:14" ht="12.75">
      <c r="A31" s="13" t="s">
        <v>109</v>
      </c>
      <c r="B31" s="43">
        <f>'ANUAL (Acum. S.CORTA)'!B13</f>
        <v>1.36</v>
      </c>
      <c r="C31" s="43">
        <f>'ANUAL (Acum. S.CORTA)'!C13</f>
        <v>1.62</v>
      </c>
      <c r="D31" s="43">
        <f>'ANUAL (Acum. S.CORTA)'!D13</f>
        <v>1.21</v>
      </c>
      <c r="E31" s="43">
        <f>'ANUAL (Acum. S.CORTA)'!E13</f>
        <v>1.36</v>
      </c>
      <c r="F31" s="43">
        <f>'ANUAL (Acum. S.CORTA)'!F13</f>
        <v>0.86</v>
      </c>
      <c r="G31" s="43">
        <f>'ANUAL (Acum. S.CORTA)'!G13</f>
        <v>1.44</v>
      </c>
      <c r="H31" s="43">
        <f>'ANUAL (Acum. S.CORTA)'!H13</f>
        <v>1.34</v>
      </c>
      <c r="I31" s="43">
        <f>'ANUAL (Acum. S.CORTA)'!I13</f>
        <v>1.01</v>
      </c>
      <c r="J31" s="43">
        <f>'ANUAL (Acum. S.CORTA)'!J13</f>
        <v>1.99</v>
      </c>
      <c r="K31" s="43">
        <f>'ANUAL (Acum. S.CORTA)'!K13</f>
        <v>1.15</v>
      </c>
      <c r="L31" s="43">
        <f>'ANUAL (Acum. S.CORTA)'!L13</f>
        <v>1.98</v>
      </c>
      <c r="M31" s="43">
        <f>'ANUAL (Acum. S.CORTA)'!M13</f>
        <v>0.73</v>
      </c>
      <c r="N31" s="43">
        <f>'ANUAL (Acum. S.CORTA)'!N13</f>
        <v>0.66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4.408412607755694</v>
      </c>
      <c r="C34" s="43">
        <f>'ANUAL (Acum. S.LARGA)'!C14</f>
        <v>2.4821994749592275</v>
      </c>
      <c r="D34" s="43">
        <f>'ANUAL (Acum. S.LARGA)'!D14</f>
        <v>2.3941656724848506</v>
      </c>
      <c r="E34" s="43">
        <f>'ANUAL (Acum. S.LARGA)'!E14</f>
        <v>1.5516227853581248</v>
      </c>
      <c r="F34" s="43">
        <f>'ANUAL (Acum. S.LARGA)'!F14</f>
        <v>2.2446649696375713</v>
      </c>
      <c r="G34" s="43">
        <f>'ANUAL (Acum. S.LARGA)'!G14</f>
        <v>1.6300211366231059</v>
      </c>
      <c r="H34" s="43">
        <f>'ANUAL (Acum. S.LARGA)'!H14</f>
        <v>3.4490276904448516</v>
      </c>
      <c r="I34" s="43">
        <f>'ANUAL (Acum. S.LARGA)'!I14</f>
        <v>1.8477772948302709</v>
      </c>
      <c r="J34" s="43">
        <f>'ANUAL (Acum. S.LARGA)'!J14</f>
        <v>3.446249630198856</v>
      </c>
      <c r="K34" s="43">
        <f>'ANUAL (Acum. S.LARGA)'!K14</f>
        <v>3.378830642691552</v>
      </c>
      <c r="L34" s="43">
        <f>'ANUAL (Acum. S.LARGA)'!L14</f>
        <v>5.2097220068270085</v>
      </c>
      <c r="M34" s="43">
        <f>'ANUAL (Acum. S.LARGA)'!M14</f>
        <v>4.80061539177738</v>
      </c>
      <c r="N34" s="43">
        <f>'ANUAL (Acum. S.LARGA)'!N14</f>
        <v>1.1497036209171614</v>
      </c>
    </row>
    <row r="35" spans="1:14" ht="12.75">
      <c r="A35" s="13" t="s">
        <v>109</v>
      </c>
      <c r="B35" s="43">
        <f>'ANUAL (Acum. S.CORTA)'!B14</f>
        <v>1.840196302938846</v>
      </c>
      <c r="C35" s="43">
        <f>'ANUAL (Acum. S.CORTA)'!C14</f>
        <v>3.5291563249133326</v>
      </c>
      <c r="D35" s="43">
        <f>'ANUAL (Acum. S.CORTA)'!D14</f>
        <v>2.2062105707194406</v>
      </c>
      <c r="E35" s="43">
        <f>'ANUAL (Acum. S.CORTA)'!E14</f>
        <v>1.9449546691980946</v>
      </c>
      <c r="F35" s="43">
        <f>'ANUAL (Acum. S.CORTA)'!F14</f>
        <v>0.9761140753728622</v>
      </c>
      <c r="G35" s="43">
        <f>'ANUAL (Acum. S.CORTA)'!G14</f>
        <v>3.4195636717956996</v>
      </c>
      <c r="H35" s="43">
        <f>'ANUAL (Acum. S.CORTA)'!H14</f>
        <v>3.601243436654259</v>
      </c>
      <c r="I35" s="43">
        <f>'ANUAL (Acum. S.CORTA)'!I14</f>
        <v>1.3186805571869782</v>
      </c>
      <c r="J35" s="43">
        <f>'ANUAL (Acum. S.CORTA)'!J14</f>
        <v>3.60330965917506</v>
      </c>
      <c r="K35" s="43">
        <f>'ANUAL (Acum. S.CORTA)'!K14</f>
        <v>2.4918350460935113</v>
      </c>
      <c r="L35" s="43">
        <f>'ANUAL (Acum. S.CORTA)'!L14</f>
        <v>3.325756470588239</v>
      </c>
      <c r="M35" s="43">
        <f>'ANUAL (Acum. S.CORTA)'!M14</f>
        <v>1.2564988975077331</v>
      </c>
      <c r="N35" s="43">
        <f>'ANUAL (Acum. S.CORTA)'!N14</f>
        <v>0.9296048937477637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0.44824110671544404</v>
      </c>
      <c r="C38" s="52">
        <f>'ANUAL (Acum. S.LARGA)'!N15</f>
        <v>0.10555715151322659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0.3222963734193593</v>
      </c>
      <c r="C39" s="52">
        <f>'ANUAL (Acum. S.CORTA)'!N15</f>
        <v>-0.21422352701728214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162 - Río Vena desde cabecera hasta aguas arriba de la localidad de Rubena, y arroyo de San Juan.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0.032136</v>
      </c>
      <c r="C4" s="1">
        <f t="shared" si="0"/>
        <v>0.015</v>
      </c>
      <c r="D4" s="1">
        <f t="shared" si="0"/>
        <v>0.02768</v>
      </c>
      <c r="E4" s="1">
        <f t="shared" si="0"/>
        <v>0.02142</v>
      </c>
      <c r="F4" s="1">
        <f>MIN(F18:F83)</f>
        <v>0.096932</v>
      </c>
      <c r="G4" s="1">
        <f t="shared" si="0"/>
        <v>0.021966</v>
      </c>
      <c r="H4" s="1">
        <f t="shared" si="0"/>
        <v>0.02184</v>
      </c>
      <c r="I4" s="1">
        <f t="shared" si="0"/>
        <v>0.093632</v>
      </c>
      <c r="J4" s="1">
        <f t="shared" si="0"/>
        <v>0.013728</v>
      </c>
      <c r="K4" s="1">
        <f t="shared" si="0"/>
        <v>0.010368</v>
      </c>
      <c r="L4" s="1">
        <f t="shared" si="0"/>
        <v>0.003293</v>
      </c>
      <c r="M4" s="1">
        <f t="shared" si="0"/>
        <v>0.016425</v>
      </c>
      <c r="N4" s="1">
        <f t="shared" si="0"/>
        <v>1.6670630000000002</v>
      </c>
    </row>
    <row r="5" spans="1:14" ht="12.75">
      <c r="A5" s="13" t="s">
        <v>92</v>
      </c>
      <c r="B5" s="1">
        <f aca="true" t="shared" si="1" ref="B5:N5">MAX(B18:B83)</f>
        <v>6.80168</v>
      </c>
      <c r="C5" s="1">
        <f t="shared" si="1"/>
        <v>6.38411</v>
      </c>
      <c r="D5" s="1">
        <f t="shared" si="1"/>
        <v>12.382539</v>
      </c>
      <c r="E5" s="1">
        <f t="shared" si="1"/>
        <v>9.011736</v>
      </c>
      <c r="F5" s="1">
        <f>MAX(F18:F83)</f>
        <v>13.008978</v>
      </c>
      <c r="G5" s="1">
        <f t="shared" si="1"/>
        <v>10.483368</v>
      </c>
      <c r="H5" s="1">
        <f t="shared" si="1"/>
        <v>13.490903</v>
      </c>
      <c r="I5" s="1">
        <f t="shared" si="1"/>
        <v>8.520771</v>
      </c>
      <c r="J5" s="1">
        <f t="shared" si="1"/>
        <v>7.362972</v>
      </c>
      <c r="K5" s="1">
        <f t="shared" si="1"/>
        <v>1.471755</v>
      </c>
      <c r="L5" s="1">
        <f t="shared" si="1"/>
        <v>1.477465</v>
      </c>
      <c r="M5" s="1">
        <f t="shared" si="1"/>
        <v>1.60468</v>
      </c>
      <c r="N5" s="1">
        <f t="shared" si="1"/>
        <v>46.811428</v>
      </c>
    </row>
    <row r="6" spans="1:14" ht="12.75">
      <c r="A6" s="13" t="s">
        <v>14</v>
      </c>
      <c r="B6" s="1">
        <f aca="true" t="shared" si="2" ref="B6:M6">AVERAGE(B18:B83)</f>
        <v>0.5200585303030303</v>
      </c>
      <c r="C6" s="1">
        <f t="shared" si="2"/>
        <v>0.9886982121212121</v>
      </c>
      <c r="D6" s="1">
        <f t="shared" si="2"/>
        <v>1.8147698181818177</v>
      </c>
      <c r="E6" s="1">
        <f t="shared" si="2"/>
        <v>2.012075257575758</v>
      </c>
      <c r="F6" s="1">
        <f>AVERAGE(F18:F83)</f>
        <v>2.003341106060607</v>
      </c>
      <c r="G6" s="1">
        <f t="shared" si="2"/>
        <v>2.2298111515151526</v>
      </c>
      <c r="H6" s="1">
        <f t="shared" si="2"/>
        <v>1.8935828939393942</v>
      </c>
      <c r="I6" s="1">
        <f t="shared" si="2"/>
        <v>1.7864889999999993</v>
      </c>
      <c r="J6" s="1">
        <f t="shared" si="2"/>
        <v>0.8269751060606061</v>
      </c>
      <c r="K6" s="1">
        <f t="shared" si="2"/>
        <v>0.2040620454545454</v>
      </c>
      <c r="L6" s="1">
        <f t="shared" si="2"/>
        <v>0.14114281818181817</v>
      </c>
      <c r="M6" s="1">
        <f t="shared" si="2"/>
        <v>0.15728996969696973</v>
      </c>
      <c r="N6" s="1">
        <f>SUM(B6:M6)</f>
        <v>14.57829590909091</v>
      </c>
    </row>
    <row r="7" spans="1:14" ht="12.75">
      <c r="A7" s="13" t="s">
        <v>15</v>
      </c>
      <c r="B7" s="1">
        <f aca="true" t="shared" si="3" ref="B7:M7">PERCENTILE(B18:B83,0.1)</f>
        <v>0.0581495</v>
      </c>
      <c r="C7" s="1">
        <f t="shared" si="3"/>
        <v>0.08574799999999999</v>
      </c>
      <c r="D7" s="1">
        <f t="shared" si="3"/>
        <v>0.1680675</v>
      </c>
      <c r="E7" s="1">
        <f t="shared" si="3"/>
        <v>0.11112450000000001</v>
      </c>
      <c r="F7" s="1">
        <f>PERCENTILE(F18:F83,0.1)</f>
        <v>0.16132950000000001</v>
      </c>
      <c r="G7" s="1">
        <f t="shared" si="3"/>
        <v>0.1551525</v>
      </c>
      <c r="H7" s="1">
        <f t="shared" si="3"/>
        <v>0.3194495</v>
      </c>
      <c r="I7" s="1">
        <f t="shared" si="3"/>
        <v>0.264286</v>
      </c>
      <c r="J7" s="1">
        <f t="shared" si="3"/>
        <v>0.0983575</v>
      </c>
      <c r="K7" s="1">
        <f t="shared" si="3"/>
        <v>0.0620445</v>
      </c>
      <c r="L7" s="1">
        <f t="shared" si="3"/>
        <v>0.046005500000000005</v>
      </c>
      <c r="M7" s="1">
        <f t="shared" si="3"/>
        <v>0.0440135</v>
      </c>
      <c r="N7" s="1">
        <f>PERCENTILE(N18:N83,0.1)</f>
        <v>4.5381225</v>
      </c>
    </row>
    <row r="8" spans="1:14" ht="12.75">
      <c r="A8" s="13" t="s">
        <v>16</v>
      </c>
      <c r="B8" s="1">
        <f aca="true" t="shared" si="4" ref="B8:M8">PERCENTILE(B18:B83,0.25)</f>
        <v>0.09611175</v>
      </c>
      <c r="C8" s="1">
        <f t="shared" si="4"/>
        <v>0.18307800000000002</v>
      </c>
      <c r="D8" s="1">
        <f t="shared" si="4"/>
        <v>0.30821475000000004</v>
      </c>
      <c r="E8" s="1">
        <f t="shared" si="4"/>
        <v>0.25973324999999997</v>
      </c>
      <c r="F8" s="1">
        <f>PERCENTILE(F18:F83,0.25)</f>
        <v>0.42153225</v>
      </c>
      <c r="G8" s="1">
        <f t="shared" si="4"/>
        <v>0.546953</v>
      </c>
      <c r="H8" s="1">
        <f t="shared" si="4"/>
        <v>0.670277</v>
      </c>
      <c r="I8" s="1">
        <f t="shared" si="4"/>
        <v>0.5532435</v>
      </c>
      <c r="J8" s="1">
        <f t="shared" si="4"/>
        <v>0.1881165</v>
      </c>
      <c r="K8" s="1">
        <f t="shared" si="4"/>
        <v>0.0815065</v>
      </c>
      <c r="L8" s="1">
        <f t="shared" si="4"/>
        <v>0.07458100000000001</v>
      </c>
      <c r="M8" s="1">
        <f t="shared" si="4"/>
        <v>0.062339</v>
      </c>
      <c r="N8" s="1">
        <f>PERCENTILE(N18:N83,0.25)</f>
        <v>6.837822750000001</v>
      </c>
    </row>
    <row r="9" spans="1:14" ht="12.75">
      <c r="A9" s="13" t="s">
        <v>17</v>
      </c>
      <c r="B9" s="1">
        <f aca="true" t="shared" si="5" ref="B9:M9">PERCENTILE(B18:B83,0.5)</f>
        <v>0.16766799999999998</v>
      </c>
      <c r="C9" s="1">
        <f t="shared" si="5"/>
        <v>0.44798899999999997</v>
      </c>
      <c r="D9" s="1">
        <f t="shared" si="5"/>
        <v>0.970332</v>
      </c>
      <c r="E9" s="1">
        <f t="shared" si="5"/>
        <v>1.0534599999999998</v>
      </c>
      <c r="F9" s="1">
        <f>PERCENTILE(F18:F83,0.5)</f>
        <v>1.0909265000000001</v>
      </c>
      <c r="G9" s="1">
        <f t="shared" si="5"/>
        <v>1.15353</v>
      </c>
      <c r="H9" s="1">
        <f t="shared" si="5"/>
        <v>1.4080400000000002</v>
      </c>
      <c r="I9" s="1">
        <f t="shared" si="5"/>
        <v>1.17495</v>
      </c>
      <c r="J9" s="1">
        <f t="shared" si="5"/>
        <v>0.444135</v>
      </c>
      <c r="K9" s="1">
        <f t="shared" si="5"/>
        <v>0.133666</v>
      </c>
      <c r="L9" s="1">
        <f t="shared" si="5"/>
        <v>0.0933435</v>
      </c>
      <c r="M9" s="1">
        <f t="shared" si="5"/>
        <v>0.09279399999999999</v>
      </c>
      <c r="N9" s="1">
        <f>PERCENTILE(N18:N83,0.5)</f>
        <v>14.029598</v>
      </c>
    </row>
    <row r="10" spans="1:14" ht="12.75">
      <c r="A10" s="13" t="s">
        <v>18</v>
      </c>
      <c r="B10" s="1">
        <f aca="true" t="shared" si="6" ref="B10:M10">PERCENTILE(B18:B83,0.75)</f>
        <v>0.436224</v>
      </c>
      <c r="C10" s="1">
        <f t="shared" si="6"/>
        <v>0.921171</v>
      </c>
      <c r="D10" s="1">
        <f t="shared" si="6"/>
        <v>2.1793965</v>
      </c>
      <c r="E10" s="1">
        <f t="shared" si="6"/>
        <v>2.7138795</v>
      </c>
      <c r="F10" s="1">
        <f>PERCENTILE(F18:F83,0.75)</f>
        <v>3.003307</v>
      </c>
      <c r="G10" s="1">
        <f t="shared" si="6"/>
        <v>3.2503705</v>
      </c>
      <c r="H10" s="1">
        <f t="shared" si="6"/>
        <v>2.5902867499999997</v>
      </c>
      <c r="I10" s="1">
        <f t="shared" si="6"/>
        <v>2.414892</v>
      </c>
      <c r="J10" s="1">
        <f t="shared" si="6"/>
        <v>0.9735325</v>
      </c>
      <c r="K10" s="1">
        <f t="shared" si="6"/>
        <v>0.22534575</v>
      </c>
      <c r="L10" s="1">
        <f t="shared" si="6"/>
        <v>0.142708</v>
      </c>
      <c r="M10" s="1">
        <f t="shared" si="6"/>
        <v>0.160365</v>
      </c>
      <c r="N10" s="1">
        <f>PERCENTILE(N18:N83,0.75)</f>
        <v>18.8143925</v>
      </c>
    </row>
    <row r="11" spans="1:14" ht="12.75">
      <c r="A11" s="13" t="s">
        <v>19</v>
      </c>
      <c r="B11" s="1">
        <f aca="true" t="shared" si="7" ref="B11:M11">PERCENTILE(B18:B83,0.9)</f>
        <v>1.448179</v>
      </c>
      <c r="C11" s="1">
        <f t="shared" si="7"/>
        <v>2.7719709999999997</v>
      </c>
      <c r="D11" s="1">
        <f t="shared" si="7"/>
        <v>4.9657405</v>
      </c>
      <c r="E11" s="1">
        <f t="shared" si="7"/>
        <v>5.944545</v>
      </c>
      <c r="F11" s="1">
        <f>PERCENTILE(F18:F83,0.9)</f>
        <v>5.0106494999999995</v>
      </c>
      <c r="G11" s="1">
        <f t="shared" si="7"/>
        <v>5.663208</v>
      </c>
      <c r="H11" s="1">
        <f t="shared" si="7"/>
        <v>3.7601069999999996</v>
      </c>
      <c r="I11" s="1">
        <f t="shared" si="7"/>
        <v>4.420692</v>
      </c>
      <c r="J11" s="1">
        <f t="shared" si="7"/>
        <v>1.8274005</v>
      </c>
      <c r="K11" s="1">
        <f t="shared" si="7"/>
        <v>0.42622150000000003</v>
      </c>
      <c r="L11" s="1">
        <f t="shared" si="7"/>
        <v>0.184617</v>
      </c>
      <c r="M11" s="1">
        <f t="shared" si="7"/>
        <v>0.268206</v>
      </c>
      <c r="N11" s="1">
        <f>PERCENTILE(N18:N83,0.9)</f>
        <v>25.765666500000002</v>
      </c>
    </row>
    <row r="12" spans="1:14" ht="12.75">
      <c r="A12" s="13" t="s">
        <v>23</v>
      </c>
      <c r="B12" s="1">
        <f aca="true" t="shared" si="8" ref="B12:M12">STDEV(B18:B83)</f>
        <v>1.0010598435309714</v>
      </c>
      <c r="C12" s="1">
        <f t="shared" si="8"/>
        <v>1.487061624631935</v>
      </c>
      <c r="D12" s="1">
        <f t="shared" si="8"/>
        <v>2.4348755372323234</v>
      </c>
      <c r="E12" s="1">
        <f t="shared" si="8"/>
        <v>2.434523503386757</v>
      </c>
      <c r="F12" s="1">
        <f>STDEV(F18:F83)</f>
        <v>2.361234327791613</v>
      </c>
      <c r="G12" s="1">
        <f t="shared" si="8"/>
        <v>2.5438853197720213</v>
      </c>
      <c r="H12" s="1">
        <f t="shared" si="8"/>
        <v>1.9689359126891013</v>
      </c>
      <c r="I12" s="1">
        <f t="shared" si="8"/>
        <v>1.8383626629977359</v>
      </c>
      <c r="J12" s="1">
        <f t="shared" si="8"/>
        <v>1.1668909092154391</v>
      </c>
      <c r="K12" s="1">
        <f t="shared" si="8"/>
        <v>0.23177392220320958</v>
      </c>
      <c r="L12" s="1">
        <f t="shared" si="8"/>
        <v>0.22044366800026846</v>
      </c>
      <c r="M12" s="1">
        <f t="shared" si="8"/>
        <v>0.22639109317156111</v>
      </c>
      <c r="N12" s="1">
        <f>STDEV(N18:N83)</f>
        <v>9.543207611751875</v>
      </c>
    </row>
    <row r="13" spans="1:14" ht="12.75">
      <c r="A13" s="13" t="s">
        <v>125</v>
      </c>
      <c r="B13" s="1">
        <f>ROUND(B12/B6,2)</f>
        <v>1.92</v>
      </c>
      <c r="C13" s="1">
        <f aca="true" t="shared" si="9" ref="C13:N13">ROUND(C12/C6,2)</f>
        <v>1.5</v>
      </c>
      <c r="D13" s="1">
        <f t="shared" si="9"/>
        <v>1.34</v>
      </c>
      <c r="E13" s="1">
        <f t="shared" si="9"/>
        <v>1.21</v>
      </c>
      <c r="F13" s="1">
        <f t="shared" si="9"/>
        <v>1.18</v>
      </c>
      <c r="G13" s="1">
        <f t="shared" si="9"/>
        <v>1.14</v>
      </c>
      <c r="H13" s="1">
        <f t="shared" si="9"/>
        <v>1.04</v>
      </c>
      <c r="I13" s="1">
        <f t="shared" si="9"/>
        <v>1.03</v>
      </c>
      <c r="J13" s="1">
        <f t="shared" si="9"/>
        <v>1.41</v>
      </c>
      <c r="K13" s="1">
        <f t="shared" si="9"/>
        <v>1.14</v>
      </c>
      <c r="L13" s="1">
        <f t="shared" si="9"/>
        <v>1.56</v>
      </c>
      <c r="M13" s="1">
        <f t="shared" si="9"/>
        <v>1.44</v>
      </c>
      <c r="N13" s="1">
        <f t="shared" si="9"/>
        <v>0.65</v>
      </c>
    </row>
    <row r="14" spans="1:14" ht="12.75">
      <c r="A14" s="13" t="s">
        <v>124</v>
      </c>
      <c r="B14" s="53">
        <f aca="true" t="shared" si="10" ref="B14:N14">66*P84/(65*64*B12^3)</f>
        <v>4.408412607755694</v>
      </c>
      <c r="C14" s="53">
        <f t="shared" si="10"/>
        <v>2.4821994749592275</v>
      </c>
      <c r="D14" s="53">
        <f t="shared" si="10"/>
        <v>2.3941656724848506</v>
      </c>
      <c r="E14" s="53">
        <f t="shared" si="10"/>
        <v>1.5516227853581248</v>
      </c>
      <c r="F14" s="53">
        <f t="shared" si="10"/>
        <v>2.2446649696375713</v>
      </c>
      <c r="G14" s="53">
        <f t="shared" si="10"/>
        <v>1.6300211366231059</v>
      </c>
      <c r="H14" s="53">
        <f t="shared" si="10"/>
        <v>3.4490276904448516</v>
      </c>
      <c r="I14" s="53">
        <f t="shared" si="10"/>
        <v>1.8477772948302709</v>
      </c>
      <c r="J14" s="53">
        <f t="shared" si="10"/>
        <v>3.446249630198856</v>
      </c>
      <c r="K14" s="53">
        <f t="shared" si="10"/>
        <v>3.378830642691552</v>
      </c>
      <c r="L14" s="53">
        <f t="shared" si="10"/>
        <v>5.2097220068270085</v>
      </c>
      <c r="M14" s="53">
        <f t="shared" si="10"/>
        <v>4.80061539177738</v>
      </c>
      <c r="N14" s="53">
        <f t="shared" si="10"/>
        <v>1.1497036209171614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0.10555715151322659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1.21744</v>
      </c>
      <c r="C18" s="1">
        <f>'DATOS MENSUALES'!E7</f>
        <v>1.298061</v>
      </c>
      <c r="D18" s="1">
        <f>'DATOS MENSUALES'!E8</f>
        <v>0.687897</v>
      </c>
      <c r="E18" s="1">
        <f>'DATOS MENSUALES'!E9</f>
        <v>2.219178</v>
      </c>
      <c r="F18" s="1">
        <f>'DATOS MENSUALES'!E10</f>
        <v>5.393325</v>
      </c>
      <c r="G18" s="1">
        <f>'DATOS MENSUALES'!E11</f>
        <v>4.082688</v>
      </c>
      <c r="H18" s="1">
        <f>'DATOS MENSUALES'!E12</f>
        <v>3.700544</v>
      </c>
      <c r="I18" s="1">
        <f>'DATOS MENSUALES'!E13</f>
        <v>8.162784</v>
      </c>
      <c r="J18" s="1">
        <f>'DATOS MENSUALES'!E14</f>
        <v>3.351244</v>
      </c>
      <c r="K18" s="1">
        <f>'DATOS MENSUALES'!E15</f>
        <v>0.756816</v>
      </c>
      <c r="L18" s="1">
        <f>'DATOS MENSUALES'!E16</f>
        <v>0.160545</v>
      </c>
      <c r="M18" s="1">
        <f>'DATOS MENSUALES'!E17</f>
        <v>0.134784</v>
      </c>
      <c r="N18" s="1">
        <f aca="true" t="shared" si="11" ref="N18:N49">SUM(B18:M18)</f>
        <v>31.165306000000005</v>
      </c>
      <c r="O18" s="1"/>
      <c r="P18" s="60">
        <f aca="true" t="shared" si="12" ref="P18:P49">(B18-B$6)^3</f>
        <v>0.33916514157205696</v>
      </c>
      <c r="Q18" s="60">
        <f aca="true" t="shared" si="13" ref="Q18:Q49">(C18-C$6)^3</f>
        <v>0.029607669103258665</v>
      </c>
      <c r="R18" s="60">
        <f aca="true" t="shared" si="14" ref="R18:AB33">(D18-D$6)^3</f>
        <v>-1.4309508257397061</v>
      </c>
      <c r="S18" s="60">
        <f t="shared" si="14"/>
        <v>0.008882956786773148</v>
      </c>
      <c r="T18" s="60">
        <f t="shared" si="14"/>
        <v>38.95766372526085</v>
      </c>
      <c r="U18" s="60">
        <f t="shared" si="14"/>
        <v>6.361208998855196</v>
      </c>
      <c r="V18" s="60">
        <f t="shared" si="14"/>
        <v>5.8999239560103565</v>
      </c>
      <c r="W18" s="60">
        <f t="shared" si="14"/>
        <v>259.2419052784</v>
      </c>
      <c r="X18" s="60">
        <f t="shared" si="14"/>
        <v>16.0844733993355</v>
      </c>
      <c r="Y18" s="60">
        <f t="shared" si="14"/>
        <v>0.1688867486750263</v>
      </c>
      <c r="Z18" s="60">
        <f t="shared" si="14"/>
        <v>7.303847724334353E-06</v>
      </c>
      <c r="AA18" s="60">
        <f t="shared" si="14"/>
        <v>-1.1399693883002075E-05</v>
      </c>
      <c r="AB18" s="60">
        <f t="shared" si="14"/>
        <v>4563.565902900205</v>
      </c>
    </row>
    <row r="19" spans="1:28" ht="12.75">
      <c r="A19" s="12" t="s">
        <v>27</v>
      </c>
      <c r="B19" s="1">
        <f>'DATOS MENSUALES'!E18</f>
        <v>0.08508</v>
      </c>
      <c r="C19" s="1">
        <f>'DATOS MENSUALES'!E19</f>
        <v>1.265096</v>
      </c>
      <c r="D19" s="1">
        <f>'DATOS MENSUALES'!E20</f>
        <v>0.300283</v>
      </c>
      <c r="E19" s="1">
        <f>'DATOS MENSUALES'!E21</f>
        <v>1.347543</v>
      </c>
      <c r="F19" s="1">
        <f>'DATOS MENSUALES'!E22</f>
        <v>0.289009</v>
      </c>
      <c r="G19" s="1">
        <f>'DATOS MENSUALES'!E23</f>
        <v>1.126242</v>
      </c>
      <c r="H19" s="1">
        <f>'DATOS MENSUALES'!E24</f>
        <v>3.154668</v>
      </c>
      <c r="I19" s="1">
        <f>'DATOS MENSUALES'!E25</f>
        <v>1.075664</v>
      </c>
      <c r="J19" s="1">
        <f>'DATOS MENSUALES'!E26</f>
        <v>1.021568</v>
      </c>
      <c r="K19" s="1">
        <f>'DATOS MENSUALES'!E27</f>
        <v>0.211554</v>
      </c>
      <c r="L19" s="1">
        <f>'DATOS MENSUALES'!E28</f>
        <v>0.18936</v>
      </c>
      <c r="M19" s="1">
        <f>'DATOS MENSUALES'!E29</f>
        <v>0.142164</v>
      </c>
      <c r="N19" s="1">
        <f t="shared" si="11"/>
        <v>10.208231</v>
      </c>
      <c r="O19" s="10"/>
      <c r="P19" s="60">
        <f t="shared" si="12"/>
        <v>-0.08230068779129981</v>
      </c>
      <c r="Q19" s="60">
        <f t="shared" si="13"/>
        <v>0.021115612750050392</v>
      </c>
      <c r="R19" s="60">
        <f t="shared" si="14"/>
        <v>-3.4737334686000425</v>
      </c>
      <c r="S19" s="60">
        <f t="shared" si="14"/>
        <v>-0.29345951918902063</v>
      </c>
      <c r="T19" s="60">
        <f t="shared" si="14"/>
        <v>-5.038309890739895</v>
      </c>
      <c r="U19" s="60">
        <f t="shared" si="14"/>
        <v>-1.3439981036472393</v>
      </c>
      <c r="V19" s="60">
        <f t="shared" si="14"/>
        <v>2.0055485952036327</v>
      </c>
      <c r="W19" s="60">
        <f t="shared" si="14"/>
        <v>-0.3591600977927647</v>
      </c>
      <c r="X19" s="60">
        <f t="shared" si="14"/>
        <v>0.007368531263841081</v>
      </c>
      <c r="Y19" s="60">
        <f t="shared" si="14"/>
        <v>4.205187854348096E-07</v>
      </c>
      <c r="Z19" s="60">
        <f t="shared" si="14"/>
        <v>0.00011209996315496163</v>
      </c>
      <c r="AA19" s="60">
        <f t="shared" si="14"/>
        <v>-3.460745620792595E-06</v>
      </c>
      <c r="AB19" s="60">
        <f t="shared" si="14"/>
        <v>-83.4571717424898</v>
      </c>
    </row>
    <row r="20" spans="1:28" ht="12.75">
      <c r="A20" s="12" t="s">
        <v>28</v>
      </c>
      <c r="B20" s="1">
        <f>'DATOS MENSUALES'!E30</f>
        <v>0.280504</v>
      </c>
      <c r="C20" s="1">
        <f>'DATOS MENSUALES'!E31</f>
        <v>0.144477</v>
      </c>
      <c r="D20" s="1">
        <f>'DATOS MENSUALES'!E32</f>
        <v>1.013712</v>
      </c>
      <c r="E20" s="1">
        <f>'DATOS MENSUALES'!E33</f>
        <v>2.366712</v>
      </c>
      <c r="F20" s="1">
        <f>'DATOS MENSUALES'!E34</f>
        <v>0.601653</v>
      </c>
      <c r="G20" s="1">
        <f>'DATOS MENSUALES'!E35</f>
        <v>0.33507</v>
      </c>
      <c r="H20" s="1">
        <f>'DATOS MENSUALES'!E36</f>
        <v>1.003119</v>
      </c>
      <c r="I20" s="1">
        <f>'DATOS MENSUALES'!E37</f>
        <v>0.255852</v>
      </c>
      <c r="J20" s="1">
        <f>'DATOS MENSUALES'!E38</f>
        <v>0.080058</v>
      </c>
      <c r="K20" s="1">
        <f>'DATOS MENSUALES'!E39</f>
        <v>0.082456</v>
      </c>
      <c r="L20" s="1">
        <f>'DATOS MENSUALES'!E40</f>
        <v>0.11012</v>
      </c>
      <c r="M20" s="1">
        <f>'DATOS MENSUALES'!E41</f>
        <v>0.20604</v>
      </c>
      <c r="N20" s="1">
        <f t="shared" si="11"/>
        <v>6.479773</v>
      </c>
      <c r="O20" s="10"/>
      <c r="P20" s="60">
        <f t="shared" si="12"/>
        <v>-0.013747165627103845</v>
      </c>
      <c r="Q20" s="60">
        <f t="shared" si="13"/>
        <v>-0.6016844399864725</v>
      </c>
      <c r="R20" s="60">
        <f t="shared" si="14"/>
        <v>-0.5140336976431007</v>
      </c>
      <c r="S20" s="60">
        <f t="shared" si="14"/>
        <v>0.04460167687732201</v>
      </c>
      <c r="T20" s="60">
        <f t="shared" si="14"/>
        <v>-2.753938037195669</v>
      </c>
      <c r="U20" s="60">
        <f t="shared" si="14"/>
        <v>-6.802204161751189</v>
      </c>
      <c r="V20" s="60">
        <f t="shared" si="14"/>
        <v>-0.7060719258455683</v>
      </c>
      <c r="W20" s="60">
        <f t="shared" si="14"/>
        <v>-3.5860523226381806</v>
      </c>
      <c r="X20" s="60">
        <f t="shared" si="14"/>
        <v>-0.4166939717055677</v>
      </c>
      <c r="Y20" s="60">
        <f t="shared" si="14"/>
        <v>-0.001798313883761845</v>
      </c>
      <c r="Z20" s="60">
        <f t="shared" si="14"/>
        <v>-2.9856833252318737E-05</v>
      </c>
      <c r="AA20" s="60">
        <f t="shared" si="14"/>
        <v>0.00011585763792627041</v>
      </c>
      <c r="AB20" s="60">
        <f t="shared" si="14"/>
        <v>-531.1503172108218</v>
      </c>
    </row>
    <row r="21" spans="1:28" ht="12.75">
      <c r="A21" s="12" t="s">
        <v>29</v>
      </c>
      <c r="B21" s="1">
        <f>'DATOS MENSUALES'!E42</f>
        <v>0.29223</v>
      </c>
      <c r="C21" s="1">
        <f>'DATOS MENSUALES'!E43</f>
        <v>0.28968</v>
      </c>
      <c r="D21" s="1">
        <f>'DATOS MENSUALES'!E44</f>
        <v>0.938402</v>
      </c>
      <c r="E21" s="1">
        <f>'DATOS MENSUALES'!E45</f>
        <v>0.259215</v>
      </c>
      <c r="F21" s="1">
        <f>'DATOS MENSUALES'!E46</f>
        <v>0.24702</v>
      </c>
      <c r="G21" s="1">
        <f>'DATOS MENSUALES'!E47</f>
        <v>0.751086</v>
      </c>
      <c r="H21" s="1">
        <f>'DATOS MENSUALES'!E48</f>
        <v>1.10113</v>
      </c>
      <c r="I21" s="1">
        <f>'DATOS MENSUALES'!E49</f>
        <v>0.660042</v>
      </c>
      <c r="J21" s="1">
        <f>'DATOS MENSUALES'!E50</f>
        <v>0.243281</v>
      </c>
      <c r="K21" s="1">
        <f>'DATOS MENSUALES'!E51</f>
        <v>0.102256</v>
      </c>
      <c r="L21" s="1">
        <f>'DATOS MENSUALES'!E52</f>
        <v>0.120726</v>
      </c>
      <c r="M21" s="1">
        <f>'DATOS MENSUALES'!E53</f>
        <v>0.211168</v>
      </c>
      <c r="N21" s="1">
        <f t="shared" si="11"/>
        <v>5.216235999999999</v>
      </c>
      <c r="O21" s="10"/>
      <c r="P21" s="60">
        <f t="shared" si="12"/>
        <v>-0.011825631063646827</v>
      </c>
      <c r="Q21" s="60">
        <f t="shared" si="13"/>
        <v>-0.34155879507745085</v>
      </c>
      <c r="R21" s="60">
        <f t="shared" si="14"/>
        <v>-0.6730684961277186</v>
      </c>
      <c r="S21" s="60">
        <f t="shared" si="14"/>
        <v>-5.385696590512601</v>
      </c>
      <c r="T21" s="60">
        <f t="shared" si="14"/>
        <v>-5.417660185504957</v>
      </c>
      <c r="U21" s="60">
        <f t="shared" si="14"/>
        <v>-3.233421929624086</v>
      </c>
      <c r="V21" s="60">
        <f t="shared" si="14"/>
        <v>-0.49764582763319365</v>
      </c>
      <c r="W21" s="60">
        <f t="shared" si="14"/>
        <v>-1.4293292727601141</v>
      </c>
      <c r="X21" s="60">
        <f t="shared" si="14"/>
        <v>-0.1988638870177664</v>
      </c>
      <c r="Y21" s="60">
        <f t="shared" si="14"/>
        <v>-0.001055165794650923</v>
      </c>
      <c r="Z21" s="60">
        <f t="shared" si="14"/>
        <v>-8.510678478889267E-06</v>
      </c>
      <c r="AA21" s="60">
        <f t="shared" si="14"/>
        <v>0.00015639941728674405</v>
      </c>
      <c r="AB21" s="60">
        <f t="shared" si="14"/>
        <v>-820.5673785929846</v>
      </c>
    </row>
    <row r="22" spans="1:28" ht="12.75">
      <c r="A22" s="12" t="s">
        <v>30</v>
      </c>
      <c r="B22" s="1">
        <f>'DATOS MENSUALES'!E54</f>
        <v>0.233226</v>
      </c>
      <c r="C22" s="1">
        <f>'DATOS MENSUALES'!E55</f>
        <v>0.502054</v>
      </c>
      <c r="D22" s="1">
        <f>'DATOS MENSUALES'!E56</f>
        <v>1.077829</v>
      </c>
      <c r="E22" s="1">
        <f>'DATOS MENSUALES'!E57</f>
        <v>0.158688</v>
      </c>
      <c r="F22" s="1">
        <f>'DATOS MENSUALES'!E58</f>
        <v>1.00657</v>
      </c>
      <c r="G22" s="1">
        <f>'DATOS MENSUALES'!E59</f>
        <v>0.977872</v>
      </c>
      <c r="H22" s="1">
        <f>'DATOS MENSUALES'!E60</f>
        <v>0.41373</v>
      </c>
      <c r="I22" s="1">
        <f>'DATOS MENSUALES'!E61</f>
        <v>0.27975</v>
      </c>
      <c r="J22" s="1">
        <f>'DATOS MENSUALES'!E62</f>
        <v>0.14133</v>
      </c>
      <c r="K22" s="1">
        <f>'DATOS MENSUALES'!E63</f>
        <v>0.091443</v>
      </c>
      <c r="L22" s="1">
        <f>'DATOS MENSUALES'!E64</f>
        <v>0.149004</v>
      </c>
      <c r="M22" s="1">
        <f>'DATOS MENSUALES'!E65</f>
        <v>0.064676</v>
      </c>
      <c r="N22" s="1">
        <f t="shared" si="11"/>
        <v>5.096171999999999</v>
      </c>
      <c r="O22" s="10"/>
      <c r="P22" s="60">
        <f t="shared" si="12"/>
        <v>-0.023598544208585624</v>
      </c>
      <c r="Q22" s="60">
        <f t="shared" si="13"/>
        <v>-0.11524834232939632</v>
      </c>
      <c r="R22" s="60">
        <f t="shared" si="14"/>
        <v>-0.4002191235567921</v>
      </c>
      <c r="S22" s="60">
        <f t="shared" si="14"/>
        <v>-6.366467384024901</v>
      </c>
      <c r="T22" s="60">
        <f t="shared" si="14"/>
        <v>-0.9903445617863753</v>
      </c>
      <c r="U22" s="60">
        <f t="shared" si="14"/>
        <v>-1.9622288811763309</v>
      </c>
      <c r="V22" s="60">
        <f t="shared" si="14"/>
        <v>-3.240825432733821</v>
      </c>
      <c r="W22" s="60">
        <f t="shared" si="14"/>
        <v>-3.420692919590257</v>
      </c>
      <c r="X22" s="60">
        <f t="shared" si="14"/>
        <v>-0.3223280801548917</v>
      </c>
      <c r="Y22" s="60">
        <f t="shared" si="14"/>
        <v>-0.0014283529167786952</v>
      </c>
      <c r="Z22" s="60">
        <f t="shared" si="14"/>
        <v>4.858067256993374E-07</v>
      </c>
      <c r="AA22" s="60">
        <f t="shared" si="14"/>
        <v>-0.0007943821906124369</v>
      </c>
      <c r="AB22" s="60">
        <f t="shared" si="14"/>
        <v>-852.5441499808229</v>
      </c>
    </row>
    <row r="23" spans="1:28" ht="12.75">
      <c r="A23" s="12" t="s">
        <v>32</v>
      </c>
      <c r="B23" s="11">
        <f>'DATOS MENSUALES'!E66</f>
        <v>0.097359</v>
      </c>
      <c r="C23" s="1">
        <f>'DATOS MENSUALES'!E67</f>
        <v>0.341145</v>
      </c>
      <c r="D23" s="1">
        <f>'DATOS MENSUALES'!E68</f>
        <v>2.430528</v>
      </c>
      <c r="E23" s="1">
        <f>'DATOS MENSUALES'!E69</f>
        <v>0.509535</v>
      </c>
      <c r="F23" s="1">
        <f>'DATOS MENSUALES'!E70</f>
        <v>0.225792</v>
      </c>
      <c r="G23" s="1">
        <f>'DATOS MENSUALES'!E71</f>
        <v>1.13418</v>
      </c>
      <c r="H23" s="1">
        <f>'DATOS MENSUALES'!E72</f>
        <v>4.203496</v>
      </c>
      <c r="I23" s="1">
        <f>'DATOS MENSUALES'!E73</f>
        <v>4.97928</v>
      </c>
      <c r="J23" s="1">
        <f>'DATOS MENSUALES'!E74</f>
        <v>0.712848</v>
      </c>
      <c r="K23" s="1">
        <f>'DATOS MENSUALES'!E75</f>
        <v>0.11914</v>
      </c>
      <c r="L23" s="1">
        <f>'DATOS MENSUALES'!E76</f>
        <v>0.106947</v>
      </c>
      <c r="M23" s="1">
        <f>'DATOS MENSUALES'!E77</f>
        <v>0.069234</v>
      </c>
      <c r="N23" s="1">
        <f t="shared" si="11"/>
        <v>14.929483999999999</v>
      </c>
      <c r="O23" s="10"/>
      <c r="P23" s="60">
        <f t="shared" si="12"/>
        <v>-0.07552579331355294</v>
      </c>
      <c r="Q23" s="60">
        <f t="shared" si="13"/>
        <v>-0.2715353559185793</v>
      </c>
      <c r="R23" s="60">
        <f t="shared" si="14"/>
        <v>0.23346972596956886</v>
      </c>
      <c r="S23" s="60">
        <f t="shared" si="14"/>
        <v>-3.392175793116895</v>
      </c>
      <c r="T23" s="60">
        <f t="shared" si="14"/>
        <v>-5.616487824950136</v>
      </c>
      <c r="U23" s="60">
        <f t="shared" si="14"/>
        <v>-1.3152039831748807</v>
      </c>
      <c r="V23" s="60">
        <f t="shared" si="14"/>
        <v>12.325000028074708</v>
      </c>
      <c r="W23" s="60">
        <f t="shared" si="14"/>
        <v>32.54703805428819</v>
      </c>
      <c r="X23" s="60">
        <f t="shared" si="14"/>
        <v>-0.001486505138479548</v>
      </c>
      <c r="Y23" s="60">
        <f t="shared" si="14"/>
        <v>-0.0006124368843658938</v>
      </c>
      <c r="Z23" s="60">
        <f t="shared" si="14"/>
        <v>-3.99870161287004E-05</v>
      </c>
      <c r="AA23" s="60">
        <f t="shared" si="14"/>
        <v>-0.0006827731151835743</v>
      </c>
      <c r="AB23" s="60">
        <f t="shared" si="14"/>
        <v>0.0433131072241604</v>
      </c>
    </row>
    <row r="24" spans="1:28" ht="12.75">
      <c r="A24" s="12" t="s">
        <v>31</v>
      </c>
      <c r="B24" s="1">
        <f>'DATOS MENSUALES'!E78</f>
        <v>0.065803</v>
      </c>
      <c r="C24" s="1">
        <f>'DATOS MENSUALES'!E79</f>
        <v>0.0901</v>
      </c>
      <c r="D24" s="1">
        <f>'DATOS MENSUALES'!E80</f>
        <v>0.287</v>
      </c>
      <c r="E24" s="1">
        <f>'DATOS MENSUALES'!E81</f>
        <v>0.372438</v>
      </c>
      <c r="F24" s="1">
        <f>'DATOS MENSUALES'!E82</f>
        <v>4.86719</v>
      </c>
      <c r="G24" s="1">
        <f>'DATOS MENSUALES'!E83</f>
        <v>9.116925</v>
      </c>
      <c r="H24" s="1">
        <f>'DATOS MENSUALES'!E84</f>
        <v>1.458828</v>
      </c>
      <c r="I24" s="1">
        <f>'DATOS MENSUALES'!E85</f>
        <v>1.517562</v>
      </c>
      <c r="J24" s="1">
        <f>'DATOS MENSUALES'!E86</f>
        <v>0.59236</v>
      </c>
      <c r="K24" s="1">
        <f>'DATOS MENSUALES'!E87</f>
        <v>0.134472</v>
      </c>
      <c r="L24" s="1">
        <f>'DATOS MENSUALES'!E88</f>
        <v>0.119719</v>
      </c>
      <c r="M24" s="1">
        <f>'DATOS MENSUALES'!E89</f>
        <v>0.16737</v>
      </c>
      <c r="N24" s="1">
        <f t="shared" si="11"/>
        <v>18.789766999999998</v>
      </c>
      <c r="O24" s="10"/>
      <c r="P24" s="60">
        <f t="shared" si="12"/>
        <v>-0.09373475960129532</v>
      </c>
      <c r="Q24" s="60">
        <f t="shared" si="13"/>
        <v>-0.7255989582250136</v>
      </c>
      <c r="R24" s="60">
        <f t="shared" si="14"/>
        <v>-3.5659379203863963</v>
      </c>
      <c r="S24" s="60">
        <f t="shared" si="14"/>
        <v>-4.408017751263311</v>
      </c>
      <c r="T24" s="60">
        <f t="shared" si="14"/>
        <v>23.48823039960493</v>
      </c>
      <c r="U24" s="60">
        <f t="shared" si="14"/>
        <v>326.67190613435605</v>
      </c>
      <c r="V24" s="60">
        <f t="shared" si="14"/>
        <v>-0.08217381280278048</v>
      </c>
      <c r="W24" s="60">
        <f t="shared" si="14"/>
        <v>-0.01944926624111382</v>
      </c>
      <c r="X24" s="60">
        <f t="shared" si="14"/>
        <v>-0.01291421208062937</v>
      </c>
      <c r="Y24" s="60">
        <f t="shared" si="14"/>
        <v>-0.0003370088924568986</v>
      </c>
      <c r="Z24" s="60">
        <f t="shared" si="14"/>
        <v>-9.833103758179942E-06</v>
      </c>
      <c r="AA24" s="60">
        <f t="shared" si="14"/>
        <v>1.0242017489732094E-06</v>
      </c>
      <c r="AB24" s="60">
        <f t="shared" si="14"/>
        <v>74.69670962301876</v>
      </c>
    </row>
    <row r="25" spans="1:28" ht="12.75">
      <c r="A25" s="12" t="s">
        <v>33</v>
      </c>
      <c r="B25" s="1">
        <f>'DATOS MENSUALES'!E90</f>
        <v>0.173654</v>
      </c>
      <c r="C25" s="1">
        <f>'DATOS MENSUALES'!E91</f>
        <v>0.27846</v>
      </c>
      <c r="D25" s="1">
        <f>'DATOS MENSUALES'!E92</f>
        <v>1.884876</v>
      </c>
      <c r="E25" s="1">
        <f>'DATOS MENSUALES'!E93</f>
        <v>7.978125</v>
      </c>
      <c r="F25" s="1">
        <f>'DATOS MENSUALES'!E94</f>
        <v>1.117143</v>
      </c>
      <c r="G25" s="1">
        <f>'DATOS MENSUALES'!E95</f>
        <v>0.635222</v>
      </c>
      <c r="H25" s="1">
        <f>'DATOS MENSUALES'!E96</f>
        <v>1.64136</v>
      </c>
      <c r="I25" s="1">
        <f>'DATOS MENSUALES'!E97</f>
        <v>2.029409</v>
      </c>
      <c r="J25" s="1">
        <f>'DATOS MENSUALES'!E98</f>
        <v>0.342151</v>
      </c>
      <c r="K25" s="1">
        <f>'DATOS MENSUALES'!E99</f>
        <v>0.0729</v>
      </c>
      <c r="L25" s="1">
        <f>'DATOS MENSUALES'!E100</f>
        <v>0.09222</v>
      </c>
      <c r="M25" s="1">
        <f>'DATOS MENSUALES'!E101</f>
        <v>0.061022</v>
      </c>
      <c r="N25" s="1">
        <f t="shared" si="11"/>
        <v>16.306542000000004</v>
      </c>
      <c r="O25" s="10"/>
      <c r="P25" s="60">
        <f t="shared" si="12"/>
        <v>-0.04156719217873918</v>
      </c>
      <c r="Q25" s="60">
        <f t="shared" si="13"/>
        <v>-0.3582713690713077</v>
      </c>
      <c r="R25" s="60">
        <f t="shared" si="14"/>
        <v>0.00034456324158592253</v>
      </c>
      <c r="S25" s="60">
        <f t="shared" si="14"/>
        <v>212.354080209883</v>
      </c>
      <c r="T25" s="60">
        <f t="shared" si="14"/>
        <v>-0.6959730977191291</v>
      </c>
      <c r="U25" s="60">
        <f t="shared" si="14"/>
        <v>-4.0545850561718035</v>
      </c>
      <c r="V25" s="60">
        <f t="shared" si="14"/>
        <v>-0.01604550954062704</v>
      </c>
      <c r="W25" s="60">
        <f t="shared" si="14"/>
        <v>0.014334739905088083</v>
      </c>
      <c r="X25" s="60">
        <f t="shared" si="14"/>
        <v>-0.11396004605465265</v>
      </c>
      <c r="Y25" s="60">
        <f t="shared" si="14"/>
        <v>-0.002256443910072099</v>
      </c>
      <c r="Z25" s="60">
        <f t="shared" si="14"/>
        <v>-0.0001170939345877212</v>
      </c>
      <c r="AA25" s="60">
        <f t="shared" si="14"/>
        <v>-0.0008921655260585689</v>
      </c>
      <c r="AB25" s="60">
        <f t="shared" si="14"/>
        <v>5.1619851365130565</v>
      </c>
    </row>
    <row r="26" spans="1:28" ht="12.75">
      <c r="A26" s="12" t="s">
        <v>34</v>
      </c>
      <c r="B26" s="1">
        <f>'DATOS MENSUALES'!E102</f>
        <v>0.105315</v>
      </c>
      <c r="C26" s="1">
        <f>'DATOS MENSUALES'!E103</f>
        <v>0.081396</v>
      </c>
      <c r="D26" s="1">
        <f>'DATOS MENSUALES'!E104</f>
        <v>0.356224</v>
      </c>
      <c r="E26" s="1">
        <f>'DATOS MENSUALES'!E105</f>
        <v>0.190557</v>
      </c>
      <c r="F26" s="1">
        <f>'DATOS MENSUALES'!E106</f>
        <v>0.131352</v>
      </c>
      <c r="G26" s="1">
        <f>'DATOS MENSUALES'!E107</f>
        <v>0.596</v>
      </c>
      <c r="H26" s="1">
        <f>'DATOS MENSUALES'!E108</f>
        <v>0.23922</v>
      </c>
      <c r="I26" s="1">
        <f>'DATOS MENSUALES'!E109</f>
        <v>0.215616</v>
      </c>
      <c r="J26" s="1">
        <f>'DATOS MENSUALES'!E110</f>
        <v>0.13314</v>
      </c>
      <c r="K26" s="1">
        <f>'DATOS MENSUALES'!E111</f>
        <v>0.09879</v>
      </c>
      <c r="L26" s="1">
        <f>'DATOS MENSUALES'!E112</f>
        <v>0.08796</v>
      </c>
      <c r="M26" s="1">
        <f>'DATOS MENSUALES'!E113</f>
        <v>0.885997</v>
      </c>
      <c r="N26" s="1">
        <f t="shared" si="11"/>
        <v>3.1215669999999998</v>
      </c>
      <c r="O26" s="10"/>
      <c r="P26" s="60">
        <f t="shared" si="12"/>
        <v>-0.07134094539444676</v>
      </c>
      <c r="Q26" s="60">
        <f t="shared" si="13"/>
        <v>-0.746888735040335</v>
      </c>
      <c r="R26" s="60">
        <f t="shared" si="14"/>
        <v>-3.1028460571780605</v>
      </c>
      <c r="S26" s="60">
        <f t="shared" si="14"/>
        <v>-6.043667818560687</v>
      </c>
      <c r="T26" s="60">
        <f t="shared" si="14"/>
        <v>-6.560092319025775</v>
      </c>
      <c r="U26" s="60">
        <f t="shared" si="14"/>
        <v>-4.36119562738134</v>
      </c>
      <c r="V26" s="60">
        <f t="shared" si="14"/>
        <v>-4.527853241772461</v>
      </c>
      <c r="W26" s="60">
        <f t="shared" si="14"/>
        <v>-3.876352163392923</v>
      </c>
      <c r="X26" s="60">
        <f t="shared" si="14"/>
        <v>-0.3340171840329381</v>
      </c>
      <c r="Y26" s="60">
        <f t="shared" si="14"/>
        <v>-0.001166646236292569</v>
      </c>
      <c r="Z26" s="60">
        <f t="shared" si="14"/>
        <v>-0.00015042292910394912</v>
      </c>
      <c r="AA26" s="60">
        <f t="shared" si="14"/>
        <v>0.38695358836160143</v>
      </c>
      <c r="AB26" s="60">
        <f t="shared" si="14"/>
        <v>-1503.7717110237186</v>
      </c>
    </row>
    <row r="27" spans="1:28" ht="12.75">
      <c r="A27" s="12" t="s">
        <v>35</v>
      </c>
      <c r="B27" s="1">
        <f>'DATOS MENSUALES'!E114</f>
        <v>0.289661</v>
      </c>
      <c r="C27" s="1">
        <f>'DATOS MENSUALES'!E115</f>
        <v>0.39765</v>
      </c>
      <c r="D27" s="1">
        <f>'DATOS MENSUALES'!E116</f>
        <v>0.455542</v>
      </c>
      <c r="E27" s="1">
        <f>'DATOS MENSUALES'!E117</f>
        <v>0.18375</v>
      </c>
      <c r="F27" s="1">
        <f>'DATOS MENSUALES'!E118</f>
        <v>0.910964</v>
      </c>
      <c r="G27" s="1">
        <f>'DATOS MENSUALES'!E119</f>
        <v>0.556292</v>
      </c>
      <c r="H27" s="1">
        <f>'DATOS MENSUALES'!E120</f>
        <v>0.390899</v>
      </c>
      <c r="I27" s="1">
        <f>'DATOS MENSUALES'!E121</f>
        <v>1.788633</v>
      </c>
      <c r="J27" s="1">
        <f>'DATOS MENSUALES'!E122</f>
        <v>1.195724</v>
      </c>
      <c r="K27" s="1">
        <f>'DATOS MENSUALES'!E123</f>
        <v>0.188944</v>
      </c>
      <c r="L27" s="1">
        <f>'DATOS MENSUALES'!E124</f>
        <v>0.074752</v>
      </c>
      <c r="M27" s="1">
        <f>'DATOS MENSUALES'!E125</f>
        <v>0.047898</v>
      </c>
      <c r="N27" s="1">
        <f t="shared" si="11"/>
        <v>6.480709000000001</v>
      </c>
      <c r="O27" s="10"/>
      <c r="P27" s="60">
        <f t="shared" si="12"/>
        <v>-0.012230197162848616</v>
      </c>
      <c r="Q27" s="60">
        <f t="shared" si="13"/>
        <v>-0.20647559385501588</v>
      </c>
      <c r="R27" s="60">
        <f t="shared" si="14"/>
        <v>-2.5111737498270665</v>
      </c>
      <c r="S27" s="60">
        <f t="shared" si="14"/>
        <v>-6.1116767587335215</v>
      </c>
      <c r="T27" s="60">
        <f t="shared" si="14"/>
        <v>-1.3035202101346162</v>
      </c>
      <c r="U27" s="60">
        <f t="shared" si="14"/>
        <v>-4.686968774545711</v>
      </c>
      <c r="V27" s="60">
        <f t="shared" si="14"/>
        <v>-3.393148718213819</v>
      </c>
      <c r="W27" s="60">
        <f t="shared" si="14"/>
        <v>9.855401984008136E-09</v>
      </c>
      <c r="X27" s="60">
        <f t="shared" si="14"/>
        <v>0.05014090622827096</v>
      </c>
      <c r="Y27" s="60">
        <f t="shared" si="14"/>
        <v>-3.4553093895698497E-06</v>
      </c>
      <c r="Z27" s="60">
        <f t="shared" si="14"/>
        <v>-0.00029263351398566554</v>
      </c>
      <c r="AA27" s="60">
        <f t="shared" si="14"/>
        <v>-0.001309050276490985</v>
      </c>
      <c r="AB27" s="60">
        <f t="shared" si="14"/>
        <v>-530.9661728014</v>
      </c>
    </row>
    <row r="28" spans="1:28" ht="12.75">
      <c r="A28" s="12" t="s">
        <v>36</v>
      </c>
      <c r="B28" s="1">
        <f>'DATOS MENSUALES'!E126</f>
        <v>0.119712</v>
      </c>
      <c r="C28" s="1">
        <f>'DATOS MENSUALES'!E127</f>
        <v>0.231624</v>
      </c>
      <c r="D28" s="1">
        <f>'DATOS MENSUALES'!E128</f>
        <v>0.685815</v>
      </c>
      <c r="E28" s="1">
        <f>'DATOS MENSUALES'!E129</f>
        <v>1.631825</v>
      </c>
      <c r="F28" s="1">
        <f>'DATOS MENSUALES'!E130</f>
        <v>3.193064</v>
      </c>
      <c r="G28" s="1">
        <f>'DATOS MENSUALES'!E131</f>
        <v>4.5957</v>
      </c>
      <c r="H28" s="1">
        <f>'DATOS MENSUALES'!E132</f>
        <v>1.641039</v>
      </c>
      <c r="I28" s="1">
        <f>'DATOS MENSUALES'!E133</f>
        <v>2.506528</v>
      </c>
      <c r="J28" s="1">
        <f>'DATOS MENSUALES'!E134</f>
        <v>1.563087</v>
      </c>
      <c r="K28" s="1">
        <f>'DATOS MENSUALES'!E135</f>
        <v>0.291564</v>
      </c>
      <c r="L28" s="1">
        <f>'DATOS MENSUALES'!E136</f>
        <v>0.082656</v>
      </c>
      <c r="M28" s="1">
        <f>'DATOS MENSUALES'!E137</f>
        <v>0.075785</v>
      </c>
      <c r="N28" s="1">
        <f t="shared" si="11"/>
        <v>16.618399</v>
      </c>
      <c r="O28" s="10"/>
      <c r="P28" s="60">
        <f t="shared" si="12"/>
        <v>-0.06416647868696813</v>
      </c>
      <c r="Q28" s="60">
        <f t="shared" si="13"/>
        <v>-0.43392568705334805</v>
      </c>
      <c r="R28" s="60">
        <f t="shared" si="14"/>
        <v>-1.438896924120389</v>
      </c>
      <c r="S28" s="60">
        <f t="shared" si="14"/>
        <v>-0.054980482994385446</v>
      </c>
      <c r="T28" s="60">
        <f t="shared" si="14"/>
        <v>1.6839820444337812</v>
      </c>
      <c r="U28" s="60">
        <f t="shared" si="14"/>
        <v>13.242897319818523</v>
      </c>
      <c r="V28" s="60">
        <f t="shared" si="14"/>
        <v>-0.016106850123463603</v>
      </c>
      <c r="W28" s="60">
        <f t="shared" si="14"/>
        <v>0.3733086560854202</v>
      </c>
      <c r="X28" s="60">
        <f t="shared" si="14"/>
        <v>0.39887012114430265</v>
      </c>
      <c r="Y28" s="60">
        <f t="shared" si="14"/>
        <v>0.0006699667694687327</v>
      </c>
      <c r="Z28" s="60">
        <f t="shared" si="14"/>
        <v>-0.00020006632106082936</v>
      </c>
      <c r="AA28" s="60">
        <f t="shared" si="14"/>
        <v>-0.000541442410947848</v>
      </c>
      <c r="AB28" s="60">
        <f t="shared" si="14"/>
        <v>8.490951134424646</v>
      </c>
    </row>
    <row r="29" spans="1:28" ht="12.75">
      <c r="A29" s="12" t="s">
        <v>37</v>
      </c>
      <c r="B29" s="1">
        <f>'DATOS MENSUALES'!E138</f>
        <v>0.13072</v>
      </c>
      <c r="C29" s="1">
        <f>'DATOS MENSUALES'!E139</f>
        <v>3.48752</v>
      </c>
      <c r="D29" s="1">
        <f>'DATOS MENSUALES'!E140</f>
        <v>1.232097</v>
      </c>
      <c r="E29" s="1">
        <f>'DATOS MENSUALES'!E141</f>
        <v>1.081356</v>
      </c>
      <c r="F29" s="1">
        <f>'DATOS MENSUALES'!E142</f>
        <v>0.764555</v>
      </c>
      <c r="G29" s="1">
        <f>'DATOS MENSUALES'!E143</f>
        <v>7.333725</v>
      </c>
      <c r="H29" s="1">
        <f>'DATOS MENSUALES'!E144</f>
        <v>2.30321</v>
      </c>
      <c r="I29" s="1">
        <f>'DATOS MENSUALES'!E145</f>
        <v>1.946208</v>
      </c>
      <c r="J29" s="1">
        <f>'DATOS MENSUALES'!E146</f>
        <v>0.6237</v>
      </c>
      <c r="K29" s="1">
        <f>'DATOS MENSUALES'!E147</f>
        <v>1.471755</v>
      </c>
      <c r="L29" s="1">
        <f>'DATOS MENSUALES'!E148</f>
        <v>0.294039</v>
      </c>
      <c r="M29" s="1">
        <f>'DATOS MENSUALES'!E149</f>
        <v>0.102833</v>
      </c>
      <c r="N29" s="1">
        <f t="shared" si="11"/>
        <v>20.771718</v>
      </c>
      <c r="O29" s="10"/>
      <c r="P29" s="60">
        <f t="shared" si="12"/>
        <v>-0.05901768301217905</v>
      </c>
      <c r="Q29" s="60">
        <f t="shared" si="13"/>
        <v>15.602918932470217</v>
      </c>
      <c r="R29" s="60">
        <f t="shared" si="14"/>
        <v>-0.19782185768882618</v>
      </c>
      <c r="S29" s="60">
        <f t="shared" si="14"/>
        <v>-0.8062247013586878</v>
      </c>
      <c r="T29" s="60">
        <f t="shared" si="14"/>
        <v>-1.9010300298108525</v>
      </c>
      <c r="U29" s="60">
        <f t="shared" si="14"/>
        <v>132.9566320258382</v>
      </c>
      <c r="V29" s="60">
        <f t="shared" si="14"/>
        <v>0.0687331205658774</v>
      </c>
      <c r="W29" s="60">
        <f t="shared" si="14"/>
        <v>0.004074457079092006</v>
      </c>
      <c r="X29" s="60">
        <f t="shared" si="14"/>
        <v>-0.008399483648932343</v>
      </c>
      <c r="Y29" s="60">
        <f t="shared" si="14"/>
        <v>2.0372401654476953</v>
      </c>
      <c r="Z29" s="60">
        <f t="shared" si="14"/>
        <v>0.003574291106627108</v>
      </c>
      <c r="AA29" s="60">
        <f t="shared" si="14"/>
        <v>-0.00016149549538533895</v>
      </c>
      <c r="AB29" s="60">
        <f t="shared" si="14"/>
        <v>237.57024004033443</v>
      </c>
    </row>
    <row r="30" spans="1:28" ht="12.75">
      <c r="A30" s="12" t="s">
        <v>38</v>
      </c>
      <c r="B30" s="1">
        <f>'DATOS MENSUALES'!E150</f>
        <v>0.401286</v>
      </c>
      <c r="C30" s="1">
        <f>'DATOS MENSUALES'!E151</f>
        <v>0.880572</v>
      </c>
      <c r="D30" s="1">
        <f>'DATOS MENSUALES'!E152</f>
        <v>2.19282</v>
      </c>
      <c r="E30" s="1">
        <f>'DATOS MENSUALES'!E153</f>
        <v>0.251781</v>
      </c>
      <c r="F30" s="1">
        <f>'DATOS MENSUALES'!E154</f>
        <v>1.06471</v>
      </c>
      <c r="G30" s="1">
        <f>'DATOS MENSUALES'!E155</f>
        <v>0.520431</v>
      </c>
      <c r="H30" s="1">
        <f>'DATOS MENSUALES'!E156</f>
        <v>1.214751</v>
      </c>
      <c r="I30" s="1">
        <f>'DATOS MENSUALES'!E157</f>
        <v>0.27272</v>
      </c>
      <c r="J30" s="1">
        <f>'DATOS MENSUALES'!E158</f>
        <v>1.227564</v>
      </c>
      <c r="K30" s="1">
        <f>'DATOS MENSUALES'!E159</f>
        <v>0.211728</v>
      </c>
      <c r="L30" s="1">
        <f>'DATOS MENSUALES'!E160</f>
        <v>0.093262</v>
      </c>
      <c r="M30" s="1">
        <f>'DATOS MENSUALES'!E161</f>
        <v>0.085608</v>
      </c>
      <c r="N30" s="1">
        <f t="shared" si="11"/>
        <v>8.417233</v>
      </c>
      <c r="O30" s="10"/>
      <c r="P30" s="60">
        <f t="shared" si="12"/>
        <v>-0.0016755138651530996</v>
      </c>
      <c r="Q30" s="60">
        <f t="shared" si="13"/>
        <v>-0.0012641335777138008</v>
      </c>
      <c r="R30" s="60">
        <f t="shared" si="14"/>
        <v>0.0540316653925096</v>
      </c>
      <c r="S30" s="60">
        <f t="shared" si="14"/>
        <v>-5.454510934007592</v>
      </c>
      <c r="T30" s="60">
        <f t="shared" si="14"/>
        <v>-0.826960617695467</v>
      </c>
      <c r="U30" s="60">
        <f t="shared" si="14"/>
        <v>-4.994775473906521</v>
      </c>
      <c r="V30" s="60">
        <f t="shared" si="14"/>
        <v>-0.31281438520128835</v>
      </c>
      <c r="W30" s="60">
        <f t="shared" si="14"/>
        <v>-3.4687964945253307</v>
      </c>
      <c r="X30" s="60">
        <f t="shared" si="14"/>
        <v>0.06428308545042145</v>
      </c>
      <c r="Y30" s="60">
        <f t="shared" si="14"/>
        <v>4.505040705858898E-07</v>
      </c>
      <c r="Z30" s="60">
        <f t="shared" si="14"/>
        <v>-0.00010977025899986531</v>
      </c>
      <c r="AA30" s="60">
        <f t="shared" si="14"/>
        <v>-0.0003683238075077547</v>
      </c>
      <c r="AB30" s="60">
        <f t="shared" si="14"/>
        <v>-233.86591504905658</v>
      </c>
    </row>
    <row r="31" spans="1:28" ht="12.75">
      <c r="A31" s="12" t="s">
        <v>39</v>
      </c>
      <c r="B31" s="1">
        <f>'DATOS MENSUALES'!E162</f>
        <v>0.792</v>
      </c>
      <c r="C31" s="1">
        <f>'DATOS MENSUALES'!E163</f>
        <v>0.180375</v>
      </c>
      <c r="D31" s="1">
        <f>'DATOS MENSUALES'!E164</f>
        <v>0.33201</v>
      </c>
      <c r="E31" s="1">
        <f>'DATOS MENSUALES'!E165</f>
        <v>0.719328</v>
      </c>
      <c r="F31" s="1">
        <f>'DATOS MENSUALES'!E166</f>
        <v>0.980655</v>
      </c>
      <c r="G31" s="1">
        <f>'DATOS MENSUALES'!E167</f>
        <v>1.887523</v>
      </c>
      <c r="H31" s="1">
        <f>'DATOS MENSUALES'!E168</f>
        <v>0.58507</v>
      </c>
      <c r="I31" s="1">
        <f>'DATOS MENSUALES'!E169</f>
        <v>1.303448</v>
      </c>
      <c r="J31" s="1">
        <f>'DATOS MENSUALES'!E170</f>
        <v>0.551518</v>
      </c>
      <c r="K31" s="1">
        <f>'DATOS MENSUALES'!E171</f>
        <v>0.113484</v>
      </c>
      <c r="L31" s="1">
        <f>'DATOS MENSUALES'!E172</f>
        <v>0.086352</v>
      </c>
      <c r="M31" s="1">
        <f>'DATOS MENSUALES'!E173</f>
        <v>0.060475</v>
      </c>
      <c r="N31" s="1">
        <f t="shared" si="11"/>
        <v>7.592238</v>
      </c>
      <c r="O31" s="10"/>
      <c r="P31" s="60">
        <f t="shared" si="12"/>
        <v>0.02011065987743116</v>
      </c>
      <c r="Q31" s="60">
        <f t="shared" si="13"/>
        <v>-0.5281474059344402</v>
      </c>
      <c r="R31" s="60">
        <f t="shared" si="14"/>
        <v>-3.259961155944782</v>
      </c>
      <c r="S31" s="60">
        <f t="shared" si="14"/>
        <v>-2.1604333632617805</v>
      </c>
      <c r="T31" s="60">
        <f t="shared" si="14"/>
        <v>-1.0696139720243187</v>
      </c>
      <c r="U31" s="60">
        <f t="shared" si="14"/>
        <v>-0.04010288327548988</v>
      </c>
      <c r="V31" s="60">
        <f t="shared" si="14"/>
        <v>-2.2404436197133024</v>
      </c>
      <c r="W31" s="60">
        <f t="shared" si="14"/>
        <v>-0.1127072839828375</v>
      </c>
      <c r="X31" s="60">
        <f t="shared" si="14"/>
        <v>-0.020900753413419758</v>
      </c>
      <c r="Y31" s="60">
        <f t="shared" si="14"/>
        <v>-0.0007431369145593962</v>
      </c>
      <c r="Z31" s="60">
        <f t="shared" si="14"/>
        <v>-0.00016448388575727877</v>
      </c>
      <c r="AA31" s="60">
        <f t="shared" si="14"/>
        <v>-0.0009074601060396222</v>
      </c>
      <c r="AB31" s="60">
        <f t="shared" si="14"/>
        <v>-340.9545919461509</v>
      </c>
    </row>
    <row r="32" spans="1:28" ht="12.75">
      <c r="A32" s="12" t="s">
        <v>40</v>
      </c>
      <c r="B32" s="1">
        <f>'DATOS MENSUALES'!E174</f>
        <v>0.1051</v>
      </c>
      <c r="C32" s="1">
        <f>'DATOS MENSUALES'!E175</f>
        <v>0.579258</v>
      </c>
      <c r="D32" s="1">
        <f>'DATOS MENSUALES'!E176</f>
        <v>0.231539</v>
      </c>
      <c r="E32" s="1">
        <f>'DATOS MENSUALES'!E177</f>
        <v>2.623335</v>
      </c>
      <c r="F32" s="1">
        <f>'DATOS MENSUALES'!E178</f>
        <v>4.5916</v>
      </c>
      <c r="G32" s="1">
        <f>'DATOS MENSUALES'!E179</f>
        <v>1.267434</v>
      </c>
      <c r="H32" s="1">
        <f>'DATOS MENSUALES'!E180</f>
        <v>1.228085</v>
      </c>
      <c r="I32" s="1">
        <f>'DATOS MENSUALES'!E181</f>
        <v>0.58566</v>
      </c>
      <c r="J32" s="1">
        <f>'DATOS MENSUALES'!E182</f>
        <v>0.646161</v>
      </c>
      <c r="K32" s="1">
        <f>'DATOS MENSUALES'!E183</f>
        <v>0.270312</v>
      </c>
      <c r="L32" s="1">
        <f>'DATOS MENSUALES'!E184</f>
        <v>0.206145</v>
      </c>
      <c r="M32" s="1">
        <f>'DATOS MENSUALES'!E185</f>
        <v>0.104706</v>
      </c>
      <c r="N32" s="1">
        <f t="shared" si="11"/>
        <v>12.439335</v>
      </c>
      <c r="O32" s="10"/>
      <c r="P32" s="60">
        <f t="shared" si="12"/>
        <v>-0.07145195078531791</v>
      </c>
      <c r="Q32" s="60">
        <f t="shared" si="13"/>
        <v>-0.0686390842331479</v>
      </c>
      <c r="R32" s="60">
        <f t="shared" si="14"/>
        <v>-3.968557754253379</v>
      </c>
      <c r="S32" s="60">
        <f t="shared" si="14"/>
        <v>0.22839015658761594</v>
      </c>
      <c r="T32" s="60">
        <f t="shared" si="14"/>
        <v>17.33896400839539</v>
      </c>
      <c r="U32" s="60">
        <f t="shared" si="14"/>
        <v>-0.891324636388078</v>
      </c>
      <c r="V32" s="60">
        <f t="shared" si="14"/>
        <v>-0.2947406631227306</v>
      </c>
      <c r="W32" s="60">
        <f t="shared" si="14"/>
        <v>-1.7315837546373196</v>
      </c>
      <c r="X32" s="60">
        <f t="shared" si="14"/>
        <v>-0.005911489543740985</v>
      </c>
      <c r="Y32" s="60">
        <f t="shared" si="14"/>
        <v>0.00029077479211688857</v>
      </c>
      <c r="Z32" s="60">
        <f t="shared" si="14"/>
        <v>0.0002746526554737294</v>
      </c>
      <c r="AA32" s="60">
        <f t="shared" si="14"/>
        <v>-0.00014539856054220776</v>
      </c>
      <c r="AB32" s="60">
        <f t="shared" si="14"/>
        <v>-9.786075068433949</v>
      </c>
    </row>
    <row r="33" spans="1:28" ht="12.75">
      <c r="A33" s="12" t="s">
        <v>41</v>
      </c>
      <c r="B33" s="1">
        <f>'DATOS MENSUALES'!E186</f>
        <v>0.24324</v>
      </c>
      <c r="C33" s="1">
        <f>'DATOS MENSUALES'!E187</f>
        <v>0.654675</v>
      </c>
      <c r="D33" s="1">
        <f>'DATOS MENSUALES'!E188</f>
        <v>5.582136</v>
      </c>
      <c r="E33" s="1">
        <f>'DATOS MENSUALES'!E189</f>
        <v>3.34726</v>
      </c>
      <c r="F33" s="1">
        <f>'DATOS MENSUALES'!E190</f>
        <v>0.37254</v>
      </c>
      <c r="G33" s="1">
        <f>'DATOS MENSUALES'!E191</f>
        <v>6.128412</v>
      </c>
      <c r="H33" s="1">
        <f>'DATOS MENSUALES'!E192</f>
        <v>5.444792</v>
      </c>
      <c r="I33" s="1">
        <f>'DATOS MENSUALES'!E193</f>
        <v>1.97613</v>
      </c>
      <c r="J33" s="1">
        <f>'DATOS MENSUALES'!E194</f>
        <v>0.44259</v>
      </c>
      <c r="K33" s="1">
        <f>'DATOS MENSUALES'!E195</f>
        <v>0.103584</v>
      </c>
      <c r="L33" s="1">
        <f>'DATOS MENSUALES'!E196</f>
        <v>0.093517</v>
      </c>
      <c r="M33" s="1">
        <f>'DATOS MENSUALES'!E197</f>
        <v>0.105462</v>
      </c>
      <c r="N33" s="1">
        <f t="shared" si="11"/>
        <v>24.494338</v>
      </c>
      <c r="O33" s="10"/>
      <c r="P33" s="60">
        <f t="shared" si="12"/>
        <v>-0.02121218839475712</v>
      </c>
      <c r="Q33" s="60">
        <f t="shared" si="13"/>
        <v>-0.0372674728940745</v>
      </c>
      <c r="R33" s="60">
        <f t="shared" si="14"/>
        <v>53.47040885586997</v>
      </c>
      <c r="S33" s="60">
        <f t="shared" si="14"/>
        <v>2.3802582693971415</v>
      </c>
      <c r="T33" s="60">
        <f t="shared" si="14"/>
        <v>-4.337135514851207</v>
      </c>
      <c r="U33" s="60">
        <f t="shared" si="14"/>
        <v>59.255179617836625</v>
      </c>
      <c r="V33" s="60">
        <f t="shared" si="14"/>
        <v>44.784603848787995</v>
      </c>
      <c r="W33" s="60">
        <f t="shared" si="14"/>
        <v>0.006820193715901788</v>
      </c>
      <c r="X33" s="60">
        <f t="shared" si="14"/>
        <v>-0.056793633504224963</v>
      </c>
      <c r="Y33" s="60">
        <f t="shared" si="14"/>
        <v>-0.0010144100311198574</v>
      </c>
      <c r="Z33" s="60">
        <f t="shared" si="14"/>
        <v>-0.00010802576461553043</v>
      </c>
      <c r="AA33" s="60">
        <f t="shared" si="14"/>
        <v>-0.00013921710182100564</v>
      </c>
      <c r="AB33" s="60">
        <f t="shared" si="14"/>
        <v>975.0235033742283</v>
      </c>
    </row>
    <row r="34" spans="1:28" ht="12.75">
      <c r="A34" s="12" t="s">
        <v>42</v>
      </c>
      <c r="B34" s="1">
        <f>'DATOS MENSUALES'!E198</f>
        <v>0.081522</v>
      </c>
      <c r="C34" s="1">
        <f>'DATOS MENSUALES'!E199</f>
        <v>0.198612</v>
      </c>
      <c r="D34" s="1">
        <f>'DATOS MENSUALES'!E200</f>
        <v>0.214432</v>
      </c>
      <c r="E34" s="1">
        <f>'DATOS MENSUALES'!E201</f>
        <v>0.057954</v>
      </c>
      <c r="F34" s="1">
        <f>'DATOS MENSUALES'!E202</f>
        <v>0.962801</v>
      </c>
      <c r="G34" s="1">
        <f>'DATOS MENSUALES'!E203</f>
        <v>0.983076</v>
      </c>
      <c r="H34" s="1">
        <f>'DATOS MENSUALES'!E204</f>
        <v>0.399556</v>
      </c>
      <c r="I34" s="1">
        <f>'DATOS MENSUALES'!E205</f>
        <v>0.584094</v>
      </c>
      <c r="J34" s="1">
        <f>'DATOS MENSUALES'!E206</f>
        <v>1.05435</v>
      </c>
      <c r="K34" s="1">
        <f>'DATOS MENSUALES'!E207</f>
        <v>0.182556</v>
      </c>
      <c r="L34" s="1">
        <f>'DATOS MENSUALES'!E208</f>
        <v>0.093425</v>
      </c>
      <c r="M34" s="1">
        <f>'DATOS MENSUALES'!E209</f>
        <v>0.074153</v>
      </c>
      <c r="N34" s="1">
        <f t="shared" si="11"/>
        <v>4.886531</v>
      </c>
      <c r="O34" s="10"/>
      <c r="P34" s="60">
        <f t="shared" si="12"/>
        <v>-0.08433684076711442</v>
      </c>
      <c r="Q34" s="60">
        <f t="shared" si="13"/>
        <v>-0.49320043257028195</v>
      </c>
      <c r="R34" s="60">
        <f aca="true" t="shared" si="15" ref="R34:R50">(D34-D$6)^3</f>
        <v>-4.098594991456308</v>
      </c>
      <c r="S34" s="60">
        <f aca="true" t="shared" si="16" ref="S34:S50">(E34-E$6)^3</f>
        <v>-7.461987676663479</v>
      </c>
      <c r="T34" s="60">
        <f aca="true" t="shared" si="17" ref="T34:T50">(F34-F$6)^3</f>
        <v>-1.1266174464524306</v>
      </c>
      <c r="U34" s="60">
        <f aca="true" t="shared" si="18" ref="U34:U50">(G34-G$6)^3</f>
        <v>-1.9378609600600971</v>
      </c>
      <c r="V34" s="60">
        <f aca="true" t="shared" si="19" ref="V34:V50">(H34-H$6)^3</f>
        <v>-3.3348418719645068</v>
      </c>
      <c r="W34" s="60">
        <f aca="true" t="shared" si="20" ref="W34:W50">(I34-I$6)^3</f>
        <v>-1.7383670634277766</v>
      </c>
      <c r="X34" s="60">
        <f aca="true" t="shared" si="21" ref="X34:X50">(J34-J$6)^3</f>
        <v>0.01175513249356092</v>
      </c>
      <c r="Y34" s="60">
        <f aca="true" t="shared" si="22" ref="Y34:Y50">(K34-K$6)^3</f>
        <v>-9.946760891626867E-06</v>
      </c>
      <c r="Z34" s="60">
        <f aca="true" t="shared" si="23" ref="Z34:Z50">(L34-L$6)^3</f>
        <v>-0.00010865300303086036</v>
      </c>
      <c r="AA34" s="60">
        <f aca="true" t="shared" si="24" ref="AA34:AA50">(M34-M$6)^3</f>
        <v>-0.0005746224267106948</v>
      </c>
      <c r="AB34" s="60">
        <f aca="true" t="shared" si="25" ref="AB34:AB50">(N34-N$6)^3</f>
        <v>-910.3504537972327</v>
      </c>
    </row>
    <row r="35" spans="1:28" ht="12.75">
      <c r="A35" s="12" t="s">
        <v>43</v>
      </c>
      <c r="B35" s="1">
        <f>'DATOS MENSUALES'!E210</f>
        <v>0.089838</v>
      </c>
      <c r="C35" s="1">
        <f>'DATOS MENSUALES'!E211</f>
        <v>0.10598</v>
      </c>
      <c r="D35" s="1">
        <f>'DATOS MENSUALES'!E212</f>
        <v>0.239723</v>
      </c>
      <c r="E35" s="1">
        <f>'DATOS MENSUALES'!E213</f>
        <v>0.679968</v>
      </c>
      <c r="F35" s="1">
        <f>'DATOS MENSUALES'!E214</f>
        <v>0.694239</v>
      </c>
      <c r="G35" s="1">
        <f>'DATOS MENSUALES'!E215</f>
        <v>3.323982</v>
      </c>
      <c r="H35" s="1">
        <f>'DATOS MENSUALES'!E216</f>
        <v>0.686108</v>
      </c>
      <c r="I35" s="1">
        <f>'DATOS MENSUALES'!E217</f>
        <v>0.39594</v>
      </c>
      <c r="J35" s="1">
        <f>'DATOS MENSUALES'!E218</f>
        <v>0.787776</v>
      </c>
      <c r="K35" s="1">
        <f>'DATOS MENSUALES'!E219</f>
        <v>0.166426</v>
      </c>
      <c r="L35" s="1">
        <f>'DATOS MENSUALES'!E220</f>
        <v>0.144032</v>
      </c>
      <c r="M35" s="1">
        <f>'DATOS MENSUALES'!E221</f>
        <v>0.133641</v>
      </c>
      <c r="N35" s="1">
        <f t="shared" si="11"/>
        <v>7.447653000000001</v>
      </c>
      <c r="O35" s="10"/>
      <c r="P35" s="60">
        <f t="shared" si="12"/>
        <v>-0.07962939090717887</v>
      </c>
      <c r="Q35" s="60">
        <f t="shared" si="13"/>
        <v>-0.6878064765916306</v>
      </c>
      <c r="R35" s="60">
        <f t="shared" si="15"/>
        <v>-3.907332800413845</v>
      </c>
      <c r="S35" s="60">
        <f t="shared" si="16"/>
        <v>-2.363837310867241</v>
      </c>
      <c r="T35" s="60">
        <f t="shared" si="17"/>
        <v>-2.243471540327086</v>
      </c>
      <c r="U35" s="60">
        <f t="shared" si="18"/>
        <v>1.3099521126555893</v>
      </c>
      <c r="V35" s="60">
        <f t="shared" si="19"/>
        <v>-1.7604931060125593</v>
      </c>
      <c r="W35" s="60">
        <f t="shared" si="20"/>
        <v>-2.6888024257076353</v>
      </c>
      <c r="X35" s="60">
        <f t="shared" si="21"/>
        <v>-6.023216710488578E-05</v>
      </c>
      <c r="Y35" s="60">
        <f t="shared" si="22"/>
        <v>-5.3310401470483996E-05</v>
      </c>
      <c r="Z35" s="60">
        <f t="shared" si="23"/>
        <v>2.4117074194245686E-08</v>
      </c>
      <c r="AA35" s="60">
        <f t="shared" si="24"/>
        <v>-1.3226248385314104E-05</v>
      </c>
      <c r="AB35" s="60">
        <f t="shared" si="25"/>
        <v>-362.56515635693023</v>
      </c>
    </row>
    <row r="36" spans="1:28" ht="12.75">
      <c r="A36" s="12" t="s">
        <v>44</v>
      </c>
      <c r="B36" s="1">
        <f>'DATOS MENSUALES'!E222</f>
        <v>0.192052</v>
      </c>
      <c r="C36" s="1">
        <f>'DATOS MENSUALES'!E223</f>
        <v>0.184266</v>
      </c>
      <c r="D36" s="1">
        <f>'DATOS MENSUALES'!E224</f>
        <v>4.349345</v>
      </c>
      <c r="E36" s="1">
        <f>'DATOS MENSUALES'!E225</f>
        <v>1.210982</v>
      </c>
      <c r="F36" s="1">
        <f>'DATOS MENSUALES'!E226</f>
        <v>0.19686</v>
      </c>
      <c r="G36" s="1">
        <f>'DATOS MENSUALES'!E227</f>
        <v>3.277157</v>
      </c>
      <c r="H36" s="1">
        <f>'DATOS MENSUALES'!E228</f>
        <v>1.574179</v>
      </c>
      <c r="I36" s="1">
        <f>'DATOS MENSUALES'!E229</f>
        <v>2.424906</v>
      </c>
      <c r="J36" s="1">
        <f>'DATOS MENSUALES'!E230</f>
        <v>0.819468</v>
      </c>
      <c r="K36" s="1">
        <f>'DATOS MENSUALES'!E231</f>
        <v>0.187328</v>
      </c>
      <c r="L36" s="1">
        <f>'DATOS MENSUALES'!E232</f>
        <v>0.1552</v>
      </c>
      <c r="M36" s="1">
        <f>'DATOS MENSUALES'!E233</f>
        <v>1.60468</v>
      </c>
      <c r="N36" s="1">
        <f t="shared" si="11"/>
        <v>16.176423</v>
      </c>
      <c r="O36" s="10"/>
      <c r="P36" s="60">
        <f t="shared" si="12"/>
        <v>-0.03528965971032645</v>
      </c>
      <c r="Q36" s="60">
        <f t="shared" si="13"/>
        <v>-0.520557081151627</v>
      </c>
      <c r="R36" s="60">
        <f t="shared" si="15"/>
        <v>16.28229181574003</v>
      </c>
      <c r="S36" s="60">
        <f t="shared" si="16"/>
        <v>-0.5141019243612345</v>
      </c>
      <c r="T36" s="60">
        <f t="shared" si="17"/>
        <v>-5.895223448719397</v>
      </c>
      <c r="U36" s="60">
        <f t="shared" si="18"/>
        <v>1.1488685654052442</v>
      </c>
      <c r="V36" s="60">
        <f t="shared" si="19"/>
        <v>-0.03258521713509818</v>
      </c>
      <c r="W36" s="60">
        <f t="shared" si="20"/>
        <v>0.26020361694005856</v>
      </c>
      <c r="X36" s="60">
        <f t="shared" si="21"/>
        <v>-4.2307528424830066E-07</v>
      </c>
      <c r="Y36" s="60">
        <f t="shared" si="22"/>
        <v>-4.686005920474408E-06</v>
      </c>
      <c r="Z36" s="60">
        <f t="shared" si="23"/>
        <v>2.777760425995641E-06</v>
      </c>
      <c r="AA36" s="60">
        <f t="shared" si="24"/>
        <v>3.0321922303043145</v>
      </c>
      <c r="AB36" s="60">
        <f t="shared" si="25"/>
        <v>4.081632888996663</v>
      </c>
    </row>
    <row r="37" spans="1:28" ht="12.75">
      <c r="A37" s="12" t="s">
        <v>45</v>
      </c>
      <c r="B37" s="1">
        <f>'DATOS MENSUALES'!E234</f>
        <v>2.43232</v>
      </c>
      <c r="C37" s="1">
        <f>'DATOS MENSUALES'!E235</f>
        <v>4.593929</v>
      </c>
      <c r="D37" s="1">
        <f>'DATOS MENSUALES'!E236</f>
        <v>12.382539</v>
      </c>
      <c r="E37" s="1">
        <f>'DATOS MENSUALES'!E237</f>
        <v>8.060291</v>
      </c>
      <c r="F37" s="1">
        <f>'DATOS MENSUALES'!E238</f>
        <v>8.253448</v>
      </c>
      <c r="G37" s="1">
        <f>'DATOS MENSUALES'!E239</f>
        <v>7.63747</v>
      </c>
      <c r="H37" s="1">
        <f>'DATOS MENSUALES'!E240</f>
        <v>0.986466</v>
      </c>
      <c r="I37" s="1">
        <f>'DATOS MENSUALES'!E241</f>
        <v>1.56095</v>
      </c>
      <c r="J37" s="1">
        <f>'DATOS MENSUALES'!E242</f>
        <v>0.511044</v>
      </c>
      <c r="K37" s="1">
        <f>'DATOS MENSUALES'!E243</f>
        <v>0.158493</v>
      </c>
      <c r="L37" s="1">
        <f>'DATOS MENSUALES'!E244</f>
        <v>0.081598</v>
      </c>
      <c r="M37" s="1">
        <f>'DATOS MENSUALES'!E245</f>
        <v>0.15288</v>
      </c>
      <c r="N37" s="1">
        <f t="shared" si="11"/>
        <v>46.811428</v>
      </c>
      <c r="O37" s="10"/>
      <c r="P37" s="60">
        <f t="shared" si="12"/>
        <v>6.992650518995195</v>
      </c>
      <c r="Q37" s="60">
        <f t="shared" si="13"/>
        <v>46.85966867617941</v>
      </c>
      <c r="R37" s="60">
        <f t="shared" si="15"/>
        <v>1180.1846369804457</v>
      </c>
      <c r="S37" s="60">
        <f t="shared" si="16"/>
        <v>221.24925791245764</v>
      </c>
      <c r="T37" s="60">
        <f t="shared" si="17"/>
        <v>244.15315184776736</v>
      </c>
      <c r="U37" s="60">
        <f t="shared" si="18"/>
        <v>158.1349467736608</v>
      </c>
      <c r="V37" s="60">
        <f t="shared" si="19"/>
        <v>-0.7464311682289128</v>
      </c>
      <c r="W37" s="60">
        <f t="shared" si="20"/>
        <v>-0.011472681883265707</v>
      </c>
      <c r="X37" s="60">
        <f t="shared" si="21"/>
        <v>-0.031533862079600024</v>
      </c>
      <c r="Y37" s="60">
        <f t="shared" si="22"/>
        <v>-9.462585011898582E-05</v>
      </c>
      <c r="Z37" s="60">
        <f t="shared" si="23"/>
        <v>-0.00021112123634206198</v>
      </c>
      <c r="AA37" s="60">
        <f t="shared" si="24"/>
        <v>-8.576435300306064E-08</v>
      </c>
      <c r="AB37" s="60">
        <f t="shared" si="25"/>
        <v>33489.41210902909</v>
      </c>
    </row>
    <row r="38" spans="1:28" ht="12.75">
      <c r="A38" s="12" t="s">
        <v>46</v>
      </c>
      <c r="B38" s="1">
        <f>'DATOS MENSUALES'!E246</f>
        <v>6.80168</v>
      </c>
      <c r="C38" s="1">
        <f>'DATOS MENSUALES'!E247</f>
        <v>2.796296</v>
      </c>
      <c r="D38" s="1">
        <f>'DATOS MENSUALES'!E248</f>
        <v>8.465376</v>
      </c>
      <c r="E38" s="1">
        <f>'DATOS MENSUALES'!E249</f>
        <v>1.965648</v>
      </c>
      <c r="F38" s="1">
        <f>'DATOS MENSUALES'!E250</f>
        <v>0.66291</v>
      </c>
      <c r="G38" s="1">
        <f>'DATOS MENSUALES'!E251</f>
        <v>0.215584</v>
      </c>
      <c r="H38" s="1">
        <f>'DATOS MENSUALES'!E252</f>
        <v>0.861276</v>
      </c>
      <c r="I38" s="1">
        <f>'DATOS MENSUALES'!E253</f>
        <v>3.300254</v>
      </c>
      <c r="J38" s="1">
        <f>'DATOS MENSUALES'!E254</f>
        <v>0.244264</v>
      </c>
      <c r="K38" s="1">
        <f>'DATOS MENSUALES'!E255</f>
        <v>0.13286</v>
      </c>
      <c r="L38" s="1">
        <f>'DATOS MENSUALES'!E256</f>
        <v>0.104188</v>
      </c>
      <c r="M38" s="1">
        <f>'DATOS MENSUALES'!E257</f>
        <v>0.207582</v>
      </c>
      <c r="N38" s="1">
        <f t="shared" si="11"/>
        <v>25.757918</v>
      </c>
      <c r="O38" s="10"/>
      <c r="P38" s="60">
        <f t="shared" si="12"/>
        <v>247.8650460492034</v>
      </c>
      <c r="Q38" s="60">
        <f t="shared" si="13"/>
        <v>5.906162659230129</v>
      </c>
      <c r="R38" s="60">
        <f t="shared" si="15"/>
        <v>294.16005295734146</v>
      </c>
      <c r="S38" s="60">
        <f t="shared" si="16"/>
        <v>-0.00010007350085334316</v>
      </c>
      <c r="T38" s="60">
        <f t="shared" si="17"/>
        <v>-2.408427029334189</v>
      </c>
      <c r="U38" s="60">
        <f t="shared" si="18"/>
        <v>-8.171943168967159</v>
      </c>
      <c r="V38" s="60">
        <f t="shared" si="19"/>
        <v>-1.1000856078549563</v>
      </c>
      <c r="W38" s="60">
        <f t="shared" si="20"/>
        <v>3.468768996638975</v>
      </c>
      <c r="X38" s="60">
        <f t="shared" si="21"/>
        <v>-0.19786085733041867</v>
      </c>
      <c r="Y38" s="60">
        <f t="shared" si="22"/>
        <v>-0.00036097523682095806</v>
      </c>
      <c r="Z38" s="60">
        <f t="shared" si="23"/>
        <v>-5.0467664775526276E-05</v>
      </c>
      <c r="AA38" s="60">
        <f t="shared" si="24"/>
        <v>0.0001272030444322502</v>
      </c>
      <c r="AB38" s="60">
        <f t="shared" si="25"/>
        <v>1397.2733294972068</v>
      </c>
    </row>
    <row r="39" spans="1:28" ht="12.75">
      <c r="A39" s="12" t="s">
        <v>47</v>
      </c>
      <c r="B39" s="1">
        <f>'DATOS MENSUALES'!E258</f>
        <v>0.76064</v>
      </c>
      <c r="C39" s="1">
        <f>'DATOS MENSUALES'!E259</f>
        <v>6.304704</v>
      </c>
      <c r="D39" s="1">
        <f>'DATOS MENSUALES'!E260</f>
        <v>8.45944</v>
      </c>
      <c r="E39" s="1">
        <f>'DATOS MENSUALES'!E261</f>
        <v>7.327859</v>
      </c>
      <c r="F39" s="1">
        <f>'DATOS MENSUALES'!E262</f>
        <v>3.838124</v>
      </c>
      <c r="G39" s="1">
        <f>'DATOS MENSUALES'!E263</f>
        <v>10.483368</v>
      </c>
      <c r="H39" s="1">
        <f>'DATOS MENSUALES'!E264</f>
        <v>2.679342</v>
      </c>
      <c r="I39" s="1">
        <f>'DATOS MENSUALES'!E265</f>
        <v>1.25955</v>
      </c>
      <c r="J39" s="1">
        <f>'DATOS MENSUALES'!E266</f>
        <v>0.27492</v>
      </c>
      <c r="K39" s="1">
        <f>'DATOS MENSUALES'!E267</f>
        <v>0.085616</v>
      </c>
      <c r="L39" s="1">
        <f>'DATOS MENSUALES'!E268</f>
        <v>0.108212</v>
      </c>
      <c r="M39" s="1">
        <f>'DATOS MENSUALES'!E269</f>
        <v>0.10622</v>
      </c>
      <c r="N39" s="1">
        <f t="shared" si="11"/>
        <v>41.687995</v>
      </c>
      <c r="O39" s="10"/>
      <c r="P39" s="60">
        <f t="shared" si="12"/>
        <v>0.013924721597281458</v>
      </c>
      <c r="Q39" s="60">
        <f t="shared" si="13"/>
        <v>150.2298851903975</v>
      </c>
      <c r="R39" s="60">
        <f t="shared" si="15"/>
        <v>293.3730979138488</v>
      </c>
      <c r="S39" s="60">
        <f t="shared" si="16"/>
        <v>150.21106101798597</v>
      </c>
      <c r="T39" s="60">
        <f t="shared" si="17"/>
        <v>6.176664999603392</v>
      </c>
      <c r="U39" s="60">
        <f t="shared" si="18"/>
        <v>562.242202161484</v>
      </c>
      <c r="V39" s="60">
        <f t="shared" si="19"/>
        <v>0.485141322883956</v>
      </c>
      <c r="W39" s="60">
        <f t="shared" si="20"/>
        <v>-0.1463123644756735</v>
      </c>
      <c r="X39" s="60">
        <f t="shared" si="21"/>
        <v>-0.16824698614017866</v>
      </c>
      <c r="Y39" s="60">
        <f t="shared" si="22"/>
        <v>-0.0016617347300887564</v>
      </c>
      <c r="Z39" s="60">
        <f t="shared" si="23"/>
        <v>-3.571145649515994E-05</v>
      </c>
      <c r="AA39" s="60">
        <f t="shared" si="24"/>
        <v>-0.0001331977229390592</v>
      </c>
      <c r="AB39" s="60">
        <f t="shared" si="25"/>
        <v>19923.88797705928</v>
      </c>
    </row>
    <row r="40" spans="1:28" ht="12.75">
      <c r="A40" s="12" t="s">
        <v>48</v>
      </c>
      <c r="B40" s="1">
        <f>'DATOS MENSUALES'!E270</f>
        <v>0.097504</v>
      </c>
      <c r="C40" s="1">
        <f>'DATOS MENSUALES'!E271</f>
        <v>0.199474</v>
      </c>
      <c r="D40" s="1">
        <f>'DATOS MENSUALES'!E272</f>
        <v>0.208656</v>
      </c>
      <c r="E40" s="1">
        <f>'DATOS MENSUALES'!E273</f>
        <v>3.298578</v>
      </c>
      <c r="F40" s="1">
        <f>'DATOS MENSUALES'!E274</f>
        <v>3.13328</v>
      </c>
      <c r="G40" s="1">
        <f>'DATOS MENSUALES'!E275</f>
        <v>4.908786</v>
      </c>
      <c r="H40" s="1">
        <f>'DATOS MENSUALES'!E276</f>
        <v>1.660169</v>
      </c>
      <c r="I40" s="1">
        <f>'DATOS MENSUALES'!E277</f>
        <v>0.308688</v>
      </c>
      <c r="J40" s="1">
        <f>'DATOS MENSUALES'!E278</f>
        <v>1.698385</v>
      </c>
      <c r="K40" s="1">
        <f>'DATOS MENSUALES'!E279</f>
        <v>0.221199</v>
      </c>
      <c r="L40" s="1">
        <f>'DATOS MENSUALES'!E280</f>
        <v>0.083099</v>
      </c>
      <c r="M40" s="1">
        <f>'DATOS MENSUALES'!E281</f>
        <v>0.184506</v>
      </c>
      <c r="N40" s="1">
        <f t="shared" si="11"/>
        <v>16.002324</v>
      </c>
      <c r="O40" s="10"/>
      <c r="P40" s="60">
        <f t="shared" si="12"/>
        <v>-0.07544809639385769</v>
      </c>
      <c r="Q40" s="60">
        <f t="shared" si="13"/>
        <v>-0.4915879182646338</v>
      </c>
      <c r="R40" s="60">
        <f t="shared" si="15"/>
        <v>-4.14313377027263</v>
      </c>
      <c r="S40" s="60">
        <f t="shared" si="16"/>
        <v>2.129276931467082</v>
      </c>
      <c r="T40" s="60">
        <f t="shared" si="17"/>
        <v>1.4426629336714984</v>
      </c>
      <c r="U40" s="60">
        <f t="shared" si="18"/>
        <v>19.226751303717794</v>
      </c>
      <c r="V40" s="60">
        <f t="shared" si="19"/>
        <v>-0.012716866479557686</v>
      </c>
      <c r="W40" s="60">
        <f t="shared" si="20"/>
        <v>-3.2273633906349484</v>
      </c>
      <c r="X40" s="60">
        <f t="shared" si="21"/>
        <v>0.6617096371311724</v>
      </c>
      <c r="Y40" s="60">
        <f t="shared" si="22"/>
        <v>5.032698743627139E-06</v>
      </c>
      <c r="Z40" s="60">
        <f t="shared" si="23"/>
        <v>-0.00019555454726079337</v>
      </c>
      <c r="AA40" s="60">
        <f t="shared" si="24"/>
        <v>2.0159248551103267E-05</v>
      </c>
      <c r="AB40" s="60">
        <f t="shared" si="25"/>
        <v>2.887723913584877</v>
      </c>
    </row>
    <row r="41" spans="1:28" ht="12.75">
      <c r="A41" s="12" t="s">
        <v>49</v>
      </c>
      <c r="B41" s="1">
        <f>'DATOS MENSUALES'!E282</f>
        <v>0.119108</v>
      </c>
      <c r="C41" s="1">
        <f>'DATOS MENSUALES'!E283</f>
        <v>2.747646</v>
      </c>
      <c r="D41" s="1">
        <f>'DATOS MENSUALES'!E284</f>
        <v>2.379484</v>
      </c>
      <c r="E41" s="1">
        <f>'DATOS MENSUALES'!E285</f>
        <v>0.261288</v>
      </c>
      <c r="F41" s="1">
        <f>'DATOS MENSUALES'!E286</f>
        <v>5.803632</v>
      </c>
      <c r="G41" s="1">
        <f>'DATOS MENSUALES'!E287</f>
        <v>5.065796</v>
      </c>
      <c r="H41" s="1">
        <f>'DATOS MENSUALES'!E288</f>
        <v>2.632334</v>
      </c>
      <c r="I41" s="1">
        <f>'DATOS MENSUALES'!E289</f>
        <v>0.648396</v>
      </c>
      <c r="J41" s="1">
        <f>'DATOS MENSUALES'!E290</f>
        <v>0.185766</v>
      </c>
      <c r="K41" s="1">
        <f>'DATOS MENSUALES'!E291</f>
        <v>0.09974</v>
      </c>
      <c r="L41" s="1">
        <f>'DATOS MENSUALES'!E292</f>
        <v>0.075636</v>
      </c>
      <c r="M41" s="1">
        <f>'DATOS MENSUALES'!E293</f>
        <v>0.08668</v>
      </c>
      <c r="N41" s="1">
        <f t="shared" si="11"/>
        <v>20.105506000000005</v>
      </c>
      <c r="O41" s="10"/>
      <c r="P41" s="60">
        <f t="shared" si="12"/>
        <v>-0.06445733961369451</v>
      </c>
      <c r="Q41" s="60">
        <f t="shared" si="13"/>
        <v>5.442003847788882</v>
      </c>
      <c r="R41" s="60">
        <f t="shared" si="15"/>
        <v>0.18008854251737486</v>
      </c>
      <c r="S41" s="60">
        <f t="shared" si="16"/>
        <v>-5.3666111832812735</v>
      </c>
      <c r="T41" s="60">
        <f t="shared" si="17"/>
        <v>54.88460249013898</v>
      </c>
      <c r="U41" s="60">
        <f t="shared" si="18"/>
        <v>22.80928747177131</v>
      </c>
      <c r="V41" s="60">
        <f t="shared" si="19"/>
        <v>0.40317577770249813</v>
      </c>
      <c r="W41" s="60">
        <f t="shared" si="20"/>
        <v>-1.4741214188044878</v>
      </c>
      <c r="X41" s="60">
        <f t="shared" si="21"/>
        <v>-0.26363255821484455</v>
      </c>
      <c r="Y41" s="60">
        <f t="shared" si="22"/>
        <v>-0.0011353461228512135</v>
      </c>
      <c r="Z41" s="60">
        <f t="shared" si="23"/>
        <v>-0.00028109913924876734</v>
      </c>
      <c r="AA41" s="60">
        <f t="shared" si="24"/>
        <v>-0.00035204491472918604</v>
      </c>
      <c r="AB41" s="60">
        <f t="shared" si="25"/>
        <v>168.85655231533386</v>
      </c>
    </row>
    <row r="42" spans="1:28" ht="12.75">
      <c r="A42" s="12" t="s">
        <v>50</v>
      </c>
      <c r="B42" s="1">
        <f>'DATOS MENSUALES'!E294</f>
        <v>0.117882</v>
      </c>
      <c r="C42" s="1">
        <f>'DATOS MENSUALES'!E295</f>
        <v>0.070812</v>
      </c>
      <c r="D42" s="1">
        <f>'DATOS MENSUALES'!E296</f>
        <v>0.123872</v>
      </c>
      <c r="E42" s="1">
        <f>'DATOS MENSUALES'!E297</f>
        <v>0.20832</v>
      </c>
      <c r="F42" s="1">
        <f>'DATOS MENSUALES'!E298</f>
        <v>0.143491</v>
      </c>
      <c r="G42" s="1">
        <f>'DATOS MENSUALES'!E299</f>
        <v>1.061996</v>
      </c>
      <c r="H42" s="1">
        <f>'DATOS MENSUALES'!E300</f>
        <v>0.169864</v>
      </c>
      <c r="I42" s="1">
        <f>'DATOS MENSUALES'!E301</f>
        <v>0.093632</v>
      </c>
      <c r="J42" s="1">
        <f>'DATOS MENSUALES'!E302</f>
        <v>0.03124</v>
      </c>
      <c r="K42" s="1">
        <f>'DATOS MENSUALES'!E303</f>
        <v>0.010368</v>
      </c>
      <c r="L42" s="1">
        <f>'DATOS MENSUALES'!E304</f>
        <v>0.018018</v>
      </c>
      <c r="M42" s="1">
        <f>'DATOS MENSUALES'!E305</f>
        <v>0.60907</v>
      </c>
      <c r="N42" s="1">
        <f t="shared" si="11"/>
        <v>2.6585650000000003</v>
      </c>
      <c r="O42" s="10"/>
      <c r="P42" s="60">
        <f t="shared" si="12"/>
        <v>-0.06505042959728909</v>
      </c>
      <c r="Q42" s="60">
        <f t="shared" si="13"/>
        <v>-0.7733329923273503</v>
      </c>
      <c r="R42" s="60">
        <f t="shared" si="15"/>
        <v>-4.834505863063842</v>
      </c>
      <c r="S42" s="60">
        <f t="shared" si="16"/>
        <v>-5.868577307173942</v>
      </c>
      <c r="T42" s="60">
        <f t="shared" si="17"/>
        <v>-6.433300406150974</v>
      </c>
      <c r="U42" s="60">
        <f t="shared" si="18"/>
        <v>-1.5926572275035509</v>
      </c>
      <c r="V42" s="60">
        <f t="shared" si="19"/>
        <v>-5.121525342612058</v>
      </c>
      <c r="W42" s="60">
        <f t="shared" si="20"/>
        <v>-4.851330040036541</v>
      </c>
      <c r="X42" s="60">
        <f t="shared" si="21"/>
        <v>-0.5038549804295959</v>
      </c>
      <c r="Y42" s="60">
        <f t="shared" si="22"/>
        <v>-0.007266893735504984</v>
      </c>
      <c r="Z42" s="60">
        <f t="shared" si="23"/>
        <v>-0.0018665378736272668</v>
      </c>
      <c r="AA42" s="60">
        <f t="shared" si="24"/>
        <v>0.09221065153476854</v>
      </c>
      <c r="AB42" s="60">
        <f t="shared" si="25"/>
        <v>-1693.5551881137226</v>
      </c>
    </row>
    <row r="43" spans="1:28" ht="12.75">
      <c r="A43" s="12" t="s">
        <v>51</v>
      </c>
      <c r="B43" s="1">
        <f>'DATOS MENSUALES'!E306</f>
        <v>0.482502</v>
      </c>
      <c r="C43" s="1">
        <f>'DATOS MENSUALES'!E307</f>
        <v>2.6012</v>
      </c>
      <c r="D43" s="1">
        <f>'DATOS MENSUALES'!E308</f>
        <v>5.769894</v>
      </c>
      <c r="E43" s="1">
        <f>'DATOS MENSUALES'!E309</f>
        <v>6.82909</v>
      </c>
      <c r="F43" s="1">
        <f>'DATOS MENSUALES'!E310</f>
        <v>13.008978</v>
      </c>
      <c r="G43" s="1">
        <f>'DATOS MENSUALES'!E311</f>
        <v>1.024012</v>
      </c>
      <c r="H43" s="1">
        <f>'DATOS MENSUALES'!E312</f>
        <v>4.363518</v>
      </c>
      <c r="I43" s="1">
        <f>'DATOS MENSUALES'!E313</f>
        <v>1.111782</v>
      </c>
      <c r="J43" s="1">
        <f>'DATOS MENSUALES'!E314</f>
        <v>0.829426</v>
      </c>
      <c r="K43" s="1">
        <f>'DATOS MENSUALES'!E315</f>
        <v>0.159224</v>
      </c>
      <c r="L43" s="1">
        <f>'DATOS MENSUALES'!E316</f>
        <v>0.090636</v>
      </c>
      <c r="M43" s="1">
        <f>'DATOS MENSUALES'!E317</f>
        <v>0.083743</v>
      </c>
      <c r="N43" s="1">
        <f t="shared" si="11"/>
        <v>36.354005</v>
      </c>
      <c r="O43" s="10"/>
      <c r="P43" s="60">
        <f t="shared" si="12"/>
        <v>-5.2973221910017145E-05</v>
      </c>
      <c r="Q43" s="60">
        <f t="shared" si="13"/>
        <v>4.192765899433077</v>
      </c>
      <c r="R43" s="60">
        <f t="shared" si="15"/>
        <v>61.87003642328722</v>
      </c>
      <c r="S43" s="60">
        <f t="shared" si="16"/>
        <v>111.77223274317693</v>
      </c>
      <c r="T43" s="60">
        <f t="shared" si="17"/>
        <v>1333.0472412400284</v>
      </c>
      <c r="U43" s="60">
        <f t="shared" si="18"/>
        <v>-1.7531735981417076</v>
      </c>
      <c r="V43" s="60">
        <f t="shared" si="19"/>
        <v>15.068035296900346</v>
      </c>
      <c r="W43" s="60">
        <f t="shared" si="20"/>
        <v>-0.30714655444407024</v>
      </c>
      <c r="X43" s="60">
        <f t="shared" si="21"/>
        <v>1.472222848793828E-08</v>
      </c>
      <c r="Y43" s="60">
        <f t="shared" si="22"/>
        <v>-9.014466284051011E-05</v>
      </c>
      <c r="Z43" s="60">
        <f t="shared" si="23"/>
        <v>-0.0001288397962477343</v>
      </c>
      <c r="AA43" s="60">
        <f t="shared" si="24"/>
        <v>-0.0003978270876965981</v>
      </c>
      <c r="AB43" s="60">
        <f t="shared" si="25"/>
        <v>10325.638539914593</v>
      </c>
    </row>
    <row r="44" spans="1:28" ht="12.75">
      <c r="A44" s="12" t="s">
        <v>52</v>
      </c>
      <c r="B44" s="1">
        <f>'DATOS MENSUALES'!E318</f>
        <v>3.055563</v>
      </c>
      <c r="C44" s="1">
        <f>'DATOS MENSUALES'!E319</f>
        <v>2.68047</v>
      </c>
      <c r="D44" s="1">
        <f>'DATOS MENSUALES'!E320</f>
        <v>0.436192</v>
      </c>
      <c r="E44" s="1">
        <f>'DATOS MENSUALES'!E321</f>
        <v>1.666432</v>
      </c>
      <c r="F44" s="1">
        <f>'DATOS MENSUALES'!E322</f>
        <v>1.459552</v>
      </c>
      <c r="G44" s="1">
        <f>'DATOS MENSUALES'!E323</f>
        <v>1.680128</v>
      </c>
      <c r="H44" s="1">
        <f>'DATOS MENSUALES'!E324</f>
        <v>1.206402</v>
      </c>
      <c r="I44" s="1">
        <f>'DATOS MENSUALES'!E325</f>
        <v>1.761132</v>
      </c>
      <c r="J44" s="1">
        <f>'DATOS MENSUALES'!E326</f>
        <v>0.399984</v>
      </c>
      <c r="K44" s="1">
        <f>'DATOS MENSUALES'!E327</f>
        <v>0.094643</v>
      </c>
      <c r="L44" s="1">
        <f>'DATOS MENSUALES'!E328</f>
        <v>0.081577</v>
      </c>
      <c r="M44" s="1">
        <f>'DATOS MENSUALES'!E329</f>
        <v>0.074472</v>
      </c>
      <c r="N44" s="1">
        <f t="shared" si="11"/>
        <v>14.596547</v>
      </c>
      <c r="O44" s="10"/>
      <c r="P44" s="60">
        <f t="shared" si="12"/>
        <v>16.30020781785759</v>
      </c>
      <c r="Q44" s="60">
        <f t="shared" si="13"/>
        <v>4.842006131551571</v>
      </c>
      <c r="R44" s="60">
        <f t="shared" si="15"/>
        <v>-2.6199551615285084</v>
      </c>
      <c r="S44" s="60">
        <f t="shared" si="16"/>
        <v>-0.041293744727650676</v>
      </c>
      <c r="T44" s="60">
        <f t="shared" si="17"/>
        <v>-0.16080202324932144</v>
      </c>
      <c r="U44" s="60">
        <f t="shared" si="18"/>
        <v>-0.1660876256165795</v>
      </c>
      <c r="V44" s="60">
        <f t="shared" si="19"/>
        <v>-0.32449889944227944</v>
      </c>
      <c r="W44" s="60">
        <f t="shared" si="20"/>
        <v>-1.630397917429186E-05</v>
      </c>
      <c r="X44" s="60">
        <f t="shared" si="21"/>
        <v>-0.0778496182321019</v>
      </c>
      <c r="Y44" s="60">
        <f t="shared" si="22"/>
        <v>-0.001310022531623766</v>
      </c>
      <c r="Z44" s="60">
        <f t="shared" si="23"/>
        <v>-0.0002113446870075728</v>
      </c>
      <c r="AA44" s="60">
        <f t="shared" si="24"/>
        <v>-0.0005680332243184679</v>
      </c>
      <c r="AB44" s="60">
        <f t="shared" si="25"/>
        <v>6.079480712884072E-06</v>
      </c>
    </row>
    <row r="45" spans="1:28" ht="12.75">
      <c r="A45" s="12" t="s">
        <v>53</v>
      </c>
      <c r="B45" s="1">
        <f>'DATOS MENSUALES'!E330</f>
        <v>0.163842</v>
      </c>
      <c r="C45" s="1">
        <f>'DATOS MENSUALES'!E331</f>
        <v>6.083154</v>
      </c>
      <c r="D45" s="1">
        <f>'DATOS MENSUALES'!E332</f>
        <v>1.197939</v>
      </c>
      <c r="E45" s="1">
        <f>'DATOS MENSUALES'!E333</f>
        <v>0.274864</v>
      </c>
      <c r="F45" s="1">
        <f>'DATOS MENSUALES'!E334</f>
        <v>4.510137</v>
      </c>
      <c r="G45" s="1">
        <f>'DATOS MENSUALES'!E335</f>
        <v>1.83118</v>
      </c>
      <c r="H45" s="1">
        <f>'DATOS MENSUALES'!E336</f>
        <v>2.489445</v>
      </c>
      <c r="I45" s="1">
        <f>'DATOS MENSUALES'!E337</f>
        <v>2.006361</v>
      </c>
      <c r="J45" s="1">
        <f>'DATOS MENSUALES'!E338</f>
        <v>0.195168</v>
      </c>
      <c r="K45" s="1">
        <f>'DATOS MENSUALES'!E339</f>
        <v>0.07139</v>
      </c>
      <c r="L45" s="1">
        <f>'DATOS MENSUALES'!E340</f>
        <v>0.083328</v>
      </c>
      <c r="M45" s="1">
        <f>'DATOS MENSUALES'!E341</f>
        <v>0.077766</v>
      </c>
      <c r="N45" s="1">
        <f t="shared" si="11"/>
        <v>18.984574000000002</v>
      </c>
      <c r="O45" s="10"/>
      <c r="P45" s="60">
        <f t="shared" si="12"/>
        <v>-0.045200392637184075</v>
      </c>
      <c r="Q45" s="60">
        <f t="shared" si="13"/>
        <v>132.21885525356933</v>
      </c>
      <c r="R45" s="60">
        <f t="shared" si="15"/>
        <v>-0.23469194900383605</v>
      </c>
      <c r="S45" s="60">
        <f t="shared" si="16"/>
        <v>-5.242734985000901</v>
      </c>
      <c r="T45" s="60">
        <f t="shared" si="17"/>
        <v>15.752769706534645</v>
      </c>
      <c r="U45" s="60">
        <f t="shared" si="18"/>
        <v>-0.063345198657808</v>
      </c>
      <c r="V45" s="60">
        <f t="shared" si="19"/>
        <v>0.21156182359500283</v>
      </c>
      <c r="W45" s="60">
        <f t="shared" si="20"/>
        <v>0.010629425211342955</v>
      </c>
      <c r="X45" s="60">
        <f t="shared" si="21"/>
        <v>-0.2522048991327816</v>
      </c>
      <c r="Y45" s="60">
        <f t="shared" si="22"/>
        <v>-0.0023352763149828482</v>
      </c>
      <c r="Z45" s="60">
        <f t="shared" si="23"/>
        <v>-0.0001932491056018041</v>
      </c>
      <c r="AA45" s="60">
        <f t="shared" si="24"/>
        <v>-0.0005029144954749005</v>
      </c>
      <c r="AB45" s="60">
        <f t="shared" si="25"/>
        <v>85.54915203786352</v>
      </c>
    </row>
    <row r="46" spans="1:28" ht="12.75">
      <c r="A46" s="12" t="s">
        <v>54</v>
      </c>
      <c r="B46" s="1">
        <f>'DATOS MENSUALES'!E342</f>
        <v>0.084032</v>
      </c>
      <c r="C46" s="1">
        <f>'DATOS MENSUALES'!E343</f>
        <v>0.130386</v>
      </c>
      <c r="D46" s="1">
        <f>'DATOS MENSUALES'!E344</f>
        <v>0.243825</v>
      </c>
      <c r="E46" s="1">
        <f>'DATOS MENSUALES'!E345</f>
        <v>0.046598</v>
      </c>
      <c r="F46" s="1">
        <f>'DATOS MENSUALES'!E346</f>
        <v>0.098688</v>
      </c>
      <c r="G46" s="1">
        <f>'DATOS MENSUALES'!E347</f>
        <v>3.873416</v>
      </c>
      <c r="H46" s="1">
        <f>'DATOS MENSUALES'!E348</f>
        <v>2.246695</v>
      </c>
      <c r="I46" s="1">
        <f>'DATOS MENSUALES'!E349</f>
        <v>2.87793</v>
      </c>
      <c r="J46" s="1">
        <f>'DATOS MENSUALES'!E350</f>
        <v>0.44568</v>
      </c>
      <c r="K46" s="1">
        <f>'DATOS MENSUALES'!E351</f>
        <v>0.155534</v>
      </c>
      <c r="L46" s="1">
        <f>'DATOS MENSUALES'!E352</f>
        <v>0.083353</v>
      </c>
      <c r="M46" s="1">
        <f>'DATOS MENSUALES'!E353</f>
        <v>0.442714</v>
      </c>
      <c r="N46" s="1">
        <f t="shared" si="11"/>
        <v>10.728851</v>
      </c>
      <c r="O46" s="10"/>
      <c r="P46" s="60">
        <f t="shared" si="12"/>
        <v>-0.08289698683411814</v>
      </c>
      <c r="Q46" s="60">
        <f t="shared" si="13"/>
        <v>-0.6323184809067092</v>
      </c>
      <c r="R46" s="60">
        <f t="shared" si="15"/>
        <v>-3.8768838523818876</v>
      </c>
      <c r="S46" s="60">
        <f t="shared" si="16"/>
        <v>-7.592836864489984</v>
      </c>
      <c r="T46" s="60">
        <f t="shared" si="17"/>
        <v>-6.909516652339876</v>
      </c>
      <c r="U46" s="60">
        <f t="shared" si="18"/>
        <v>4.440094783367687</v>
      </c>
      <c r="V46" s="60">
        <f t="shared" si="19"/>
        <v>0.044028898582994164</v>
      </c>
      <c r="W46" s="60">
        <f t="shared" si="20"/>
        <v>1.3001719493850818</v>
      </c>
      <c r="X46" s="60">
        <f t="shared" si="21"/>
        <v>-0.05543495423940294</v>
      </c>
      <c r="Y46" s="60">
        <f t="shared" si="22"/>
        <v>-0.00011428214922608654</v>
      </c>
      <c r="Z46" s="60">
        <f t="shared" si="23"/>
        <v>-0.00019299852249885847</v>
      </c>
      <c r="AA46" s="60">
        <f t="shared" si="24"/>
        <v>0.023252604390783964</v>
      </c>
      <c r="AB46" s="60">
        <f t="shared" si="25"/>
        <v>-57.04194505368332</v>
      </c>
    </row>
    <row r="47" spans="1:28" ht="12.75">
      <c r="A47" s="12" t="s">
        <v>55</v>
      </c>
      <c r="B47" s="1">
        <f>'DATOS MENSUALES'!E354</f>
        <v>0.13536</v>
      </c>
      <c r="C47" s="1">
        <f>'DATOS MENSUALES'!E355</f>
        <v>0.223514</v>
      </c>
      <c r="D47" s="1">
        <f>'DATOS MENSUALES'!E356</f>
        <v>0.43248</v>
      </c>
      <c r="E47" s="1">
        <f>'DATOS MENSUALES'!E357</f>
        <v>8.83025</v>
      </c>
      <c r="F47" s="1">
        <f>'DATOS MENSUALES'!E358</f>
        <v>1.816875</v>
      </c>
      <c r="G47" s="1">
        <f>'DATOS MENSUALES'!E359</f>
        <v>0.156975</v>
      </c>
      <c r="H47" s="1">
        <f>'DATOS MENSUALES'!E360</f>
        <v>0.02184</v>
      </c>
      <c r="I47" s="1">
        <f>'DATOS MENSUALES'!E361</f>
        <v>0.095965</v>
      </c>
      <c r="J47" s="1">
        <f>'DATOS MENSUALES'!E362</f>
        <v>0.361713</v>
      </c>
      <c r="K47" s="1">
        <f>'DATOS MENSUALES'!E363</f>
        <v>0.087252</v>
      </c>
      <c r="L47" s="1">
        <f>'DATOS MENSUALES'!E364</f>
        <v>0.11424</v>
      </c>
      <c r="M47" s="1">
        <f>'DATOS MENSUALES'!E365</f>
        <v>0.059892</v>
      </c>
      <c r="N47" s="1">
        <f t="shared" si="11"/>
        <v>12.336355999999997</v>
      </c>
      <c r="O47" s="10"/>
      <c r="P47" s="60">
        <f t="shared" si="12"/>
        <v>-0.05693267390609602</v>
      </c>
      <c r="Q47" s="60">
        <f t="shared" si="13"/>
        <v>-0.4480206195009325</v>
      </c>
      <c r="R47" s="60">
        <f t="shared" si="15"/>
        <v>-2.6411759083691355</v>
      </c>
      <c r="S47" s="60">
        <f t="shared" si="16"/>
        <v>316.95994482634336</v>
      </c>
      <c r="T47" s="60">
        <f t="shared" si="17"/>
        <v>-0.0064833535452937935</v>
      </c>
      <c r="U47" s="60">
        <f t="shared" si="18"/>
        <v>-8.90625085141628</v>
      </c>
      <c r="V47" s="60">
        <f t="shared" si="19"/>
        <v>-6.557504224125137</v>
      </c>
      <c r="W47" s="60">
        <f t="shared" si="20"/>
        <v>-4.831300181444192</v>
      </c>
      <c r="X47" s="60">
        <f t="shared" si="21"/>
        <v>-0.10071474250279411</v>
      </c>
      <c r="Y47" s="60">
        <f t="shared" si="22"/>
        <v>-0.0015938247948657355</v>
      </c>
      <c r="Z47" s="60">
        <f t="shared" si="23"/>
        <v>-1.9471227434590147E-05</v>
      </c>
      <c r="AA47" s="60">
        <f t="shared" si="24"/>
        <v>-0.0009239526422117518</v>
      </c>
      <c r="AB47" s="60">
        <f t="shared" si="25"/>
        <v>-11.268650359885784</v>
      </c>
    </row>
    <row r="48" spans="1:28" ht="12.75">
      <c r="A48" s="12" t="s">
        <v>56</v>
      </c>
      <c r="B48" s="1">
        <f>'DATOS MENSUALES'!E366</f>
        <v>0.057247</v>
      </c>
      <c r="C48" s="1">
        <f>'DATOS MENSUALES'!E367</f>
        <v>0.410784</v>
      </c>
      <c r="D48" s="1">
        <f>'DATOS MENSUALES'!E368</f>
        <v>0.084201</v>
      </c>
      <c r="E48" s="1">
        <f>'DATOS MENSUALES'!E369</f>
        <v>0.8085</v>
      </c>
      <c r="F48" s="1">
        <f>'DATOS MENSUALES'!E370</f>
        <v>0.349376</v>
      </c>
      <c r="G48" s="1">
        <f>'DATOS MENSUALES'!E371</f>
        <v>0.7865</v>
      </c>
      <c r="H48" s="1">
        <f>'DATOS MENSUALES'!E372</f>
        <v>3.260628</v>
      </c>
      <c r="I48" s="1">
        <f>'DATOS MENSUALES'!E373</f>
        <v>8.520771</v>
      </c>
      <c r="J48" s="1">
        <f>'DATOS MENSUALES'!E374</f>
        <v>2.581245</v>
      </c>
      <c r="K48" s="1">
        <f>'DATOS MENSUALES'!E375</f>
        <v>0.627795</v>
      </c>
      <c r="L48" s="1">
        <f>'DATOS MENSUALES'!E376</f>
        <v>0.176823</v>
      </c>
      <c r="M48" s="1">
        <f>'DATOS MENSUALES'!E377</f>
        <v>0.049362</v>
      </c>
      <c r="N48" s="1">
        <f t="shared" si="11"/>
        <v>17.713231999999998</v>
      </c>
      <c r="O48" s="10"/>
      <c r="P48" s="60">
        <f t="shared" si="12"/>
        <v>-0.09913169015032457</v>
      </c>
      <c r="Q48" s="60">
        <f t="shared" si="13"/>
        <v>-0.1930145836877551</v>
      </c>
      <c r="R48" s="60">
        <f t="shared" si="15"/>
        <v>-5.182825927239033</v>
      </c>
      <c r="S48" s="60">
        <f t="shared" si="16"/>
        <v>-1.743491175308124</v>
      </c>
      <c r="T48" s="60">
        <f t="shared" si="17"/>
        <v>-4.524587890316721</v>
      </c>
      <c r="U48" s="60">
        <f t="shared" si="18"/>
        <v>-3.006629410937234</v>
      </c>
      <c r="V48" s="60">
        <f t="shared" si="19"/>
        <v>2.5547507389416717</v>
      </c>
      <c r="W48" s="60">
        <f t="shared" si="20"/>
        <v>305.4034198661423</v>
      </c>
      <c r="X48" s="60">
        <f t="shared" si="21"/>
        <v>5.398700446386695</v>
      </c>
      <c r="Y48" s="60">
        <f t="shared" si="22"/>
        <v>0.07608108960053257</v>
      </c>
      <c r="Z48" s="60">
        <f t="shared" si="23"/>
        <v>4.54235608332113E-05</v>
      </c>
      <c r="AA48" s="60">
        <f t="shared" si="24"/>
        <v>-0.001257193196292761</v>
      </c>
      <c r="AB48" s="60">
        <f t="shared" si="25"/>
        <v>30.80960107463817</v>
      </c>
    </row>
    <row r="49" spans="1:28" ht="12.75">
      <c r="A49" s="12" t="s">
        <v>57</v>
      </c>
      <c r="B49" s="1">
        <f>'DATOS MENSUALES'!E378</f>
        <v>0.071041</v>
      </c>
      <c r="C49" s="1">
        <f>'DATOS MENSUALES'!E379</f>
        <v>0.573524</v>
      </c>
      <c r="D49" s="1">
        <f>'DATOS MENSUALES'!E380</f>
        <v>0.4371</v>
      </c>
      <c r="E49" s="1">
        <f>'DATOS MENSUALES'!E381</f>
        <v>1.487755</v>
      </c>
      <c r="F49" s="1">
        <f>'DATOS MENSUALES'!E382</f>
        <v>5.154109</v>
      </c>
      <c r="G49" s="1">
        <f>'DATOS MENSUALES'!E383</f>
        <v>4.167475</v>
      </c>
      <c r="H49" s="1">
        <f>'DATOS MENSUALES'!E384</f>
        <v>1.331664</v>
      </c>
      <c r="I49" s="1">
        <f>'DATOS MENSUALES'!E385</f>
        <v>1.694824</v>
      </c>
      <c r="J49" s="1">
        <f>'DATOS MENSUALES'!E386</f>
        <v>0.826671</v>
      </c>
      <c r="K49" s="1">
        <f>'DATOS MENSUALES'!E387</f>
        <v>0.204402</v>
      </c>
      <c r="L49" s="1">
        <f>'DATOS MENSUALES'!E388</f>
        <v>0.147784</v>
      </c>
      <c r="M49" s="1">
        <f>'DATOS MENSUALES'!E389</f>
        <v>0.156807</v>
      </c>
      <c r="N49" s="1">
        <f t="shared" si="11"/>
        <v>16.253156</v>
      </c>
      <c r="O49" s="10"/>
      <c r="P49" s="60">
        <f t="shared" si="12"/>
        <v>-0.09052945179381762</v>
      </c>
      <c r="Q49" s="60">
        <f t="shared" si="13"/>
        <v>-0.07156342383859422</v>
      </c>
      <c r="R49" s="60">
        <f t="shared" si="15"/>
        <v>-2.614781671737908</v>
      </c>
      <c r="S49" s="60">
        <f t="shared" si="16"/>
        <v>-0.14414179039725725</v>
      </c>
      <c r="T49" s="60">
        <f t="shared" si="17"/>
        <v>31.2787388555911</v>
      </c>
      <c r="U49" s="60">
        <f t="shared" si="18"/>
        <v>7.275038730977628</v>
      </c>
      <c r="V49" s="60">
        <f t="shared" si="19"/>
        <v>-0.17742748850248205</v>
      </c>
      <c r="W49" s="60">
        <f t="shared" si="20"/>
        <v>-0.0007702126165046053</v>
      </c>
      <c r="X49" s="60">
        <f t="shared" si="21"/>
        <v>-2.8123879351051376E-11</v>
      </c>
      <c r="Y49" s="60">
        <f t="shared" si="22"/>
        <v>3.928823847099993E-11</v>
      </c>
      <c r="Z49" s="60">
        <f t="shared" si="23"/>
        <v>2.9291128949652744E-07</v>
      </c>
      <c r="AA49" s="60">
        <f t="shared" si="24"/>
        <v>-1.1265738023966589E-10</v>
      </c>
      <c r="AB49" s="60">
        <f t="shared" si="25"/>
        <v>4.698244376029846</v>
      </c>
    </row>
    <row r="50" spans="1:28" ht="12.75">
      <c r="A50" s="12" t="s">
        <v>58</v>
      </c>
      <c r="B50" s="1">
        <f>'DATOS MENSUALES'!E390</f>
        <v>0.44787</v>
      </c>
      <c r="C50" s="1">
        <f>'DATOS MENSUALES'!E391</f>
        <v>0.698227</v>
      </c>
      <c r="D50" s="1">
        <f>'DATOS MENSUALES'!E392</f>
        <v>2.139126</v>
      </c>
      <c r="E50" s="1">
        <f>'DATOS MENSUALES'!E393</f>
        <v>2.921657</v>
      </c>
      <c r="F50" s="1">
        <f>'DATOS MENSUALES'!E394</f>
        <v>1.16965</v>
      </c>
      <c r="G50" s="1">
        <f>'DATOS MENSUALES'!E395</f>
        <v>0.365005</v>
      </c>
      <c r="H50" s="1">
        <f>'DATOS MENSUALES'!E396</f>
        <v>0.203308</v>
      </c>
      <c r="I50" s="1">
        <f>'DATOS MENSUALES'!E397</f>
        <v>4.47678</v>
      </c>
      <c r="J50" s="1">
        <f>'DATOS MENSUALES'!E398</f>
        <v>1.333836</v>
      </c>
      <c r="K50" s="1">
        <f>'DATOS MENSUALES'!E399</f>
        <v>0.400775</v>
      </c>
      <c r="L50" s="1">
        <f>'DATOS MENSUALES'!E400</f>
        <v>0.191592</v>
      </c>
      <c r="M50" s="1">
        <f>'DATOS MENSUALES'!E401</f>
        <v>0.079434</v>
      </c>
      <c r="N50" s="1">
        <f aca="true" t="shared" si="26" ref="N50:N81">SUM(B50:M50)</f>
        <v>14.42726</v>
      </c>
      <c r="O50" s="10"/>
      <c r="P50" s="60">
        <f aca="true" t="shared" si="27" ref="P50:P83">(B50-B$6)^3</f>
        <v>-0.00037618770740762173</v>
      </c>
      <c r="Q50" s="60">
        <f aca="true" t="shared" si="28" ref="Q50:Q83">(C50-C$6)^3</f>
        <v>-0.024508080098361116</v>
      </c>
      <c r="R50" s="60">
        <f t="shared" si="15"/>
        <v>0.03412451898607767</v>
      </c>
      <c r="S50" s="60">
        <f t="shared" si="16"/>
        <v>0.7525324002159365</v>
      </c>
      <c r="T50" s="60">
        <f t="shared" si="17"/>
        <v>-0.5794493836012963</v>
      </c>
      <c r="U50" s="60">
        <f t="shared" si="18"/>
        <v>-6.484867089298721</v>
      </c>
      <c r="V50" s="60">
        <f t="shared" si="19"/>
        <v>-4.82916475688474</v>
      </c>
      <c r="W50" s="60">
        <f t="shared" si="20"/>
        <v>19.471426798700314</v>
      </c>
      <c r="X50" s="60">
        <f t="shared" si="21"/>
        <v>0.1302166012080946</v>
      </c>
      <c r="Y50" s="60">
        <f t="shared" si="22"/>
        <v>0.007612001830712454</v>
      </c>
      <c r="Z50" s="60">
        <f t="shared" si="23"/>
        <v>0.00012839921891108928</v>
      </c>
      <c r="AA50" s="60">
        <f t="shared" si="24"/>
        <v>-0.0004719280101876187</v>
      </c>
      <c r="AB50" s="60">
        <f t="shared" si="25"/>
        <v>-0.0034454078737184367</v>
      </c>
    </row>
    <row r="51" spans="1:28" ht="12.75">
      <c r="A51" s="12" t="s">
        <v>59</v>
      </c>
      <c r="B51" s="1">
        <f>'DATOS MENSUALES'!E402</f>
        <v>0.092092</v>
      </c>
      <c r="C51" s="1">
        <f>'DATOS MENSUALES'!E403</f>
        <v>0.06432</v>
      </c>
      <c r="D51" s="1">
        <f>'DATOS MENSUALES'!E404</f>
        <v>0.553288</v>
      </c>
      <c r="E51" s="1">
        <f>'DATOS MENSUALES'!E405</f>
        <v>1.045707</v>
      </c>
      <c r="F51" s="1">
        <f>'DATOS MENSUALES'!E406</f>
        <v>1.148406</v>
      </c>
      <c r="G51" s="1">
        <f>'DATOS MENSUALES'!E407</f>
        <v>4.09754</v>
      </c>
      <c r="H51" s="1">
        <f>'DATOS MENSUALES'!E408</f>
        <v>2.715102</v>
      </c>
      <c r="I51" s="1">
        <f>'DATOS MENSUALES'!E409</f>
        <v>1.608044</v>
      </c>
      <c r="J51" s="1">
        <f>'DATOS MENSUALES'!E410</f>
        <v>4.099098</v>
      </c>
      <c r="K51" s="1">
        <f>'DATOS MENSUALES'!E411</f>
        <v>0.249067</v>
      </c>
      <c r="L51" s="1">
        <f>'DATOS MENSUALES'!E412</f>
        <v>0.138736</v>
      </c>
      <c r="M51" s="1">
        <f>'DATOS MENSUALES'!E413</f>
        <v>0.076414</v>
      </c>
      <c r="N51" s="1">
        <f t="shared" si="26"/>
        <v>15.887813999999999</v>
      </c>
      <c r="O51" s="10"/>
      <c r="P51" s="60">
        <f t="shared" si="27"/>
        <v>-0.07838436009941667</v>
      </c>
      <c r="Q51" s="60">
        <f t="shared" si="28"/>
        <v>-0.7898581458692018</v>
      </c>
      <c r="R51" s="60">
        <f aca="true" t="shared" si="29" ref="R51:R83">(D51-D$6)^3</f>
        <v>-2.007441906957884</v>
      </c>
      <c r="S51" s="60">
        <f aca="true" t="shared" si="30" ref="S51:S83">(E51-E$6)^3</f>
        <v>-0.9024600143573676</v>
      </c>
      <c r="T51" s="60">
        <f aca="true" t="shared" si="31" ref="T51:AB79">(F51-F$6)^3</f>
        <v>-0.6248840685253798</v>
      </c>
      <c r="U51" s="60">
        <f t="shared" si="31"/>
        <v>6.515405956189938</v>
      </c>
      <c r="V51" s="60">
        <f t="shared" si="31"/>
        <v>0.554438021151799</v>
      </c>
      <c r="W51" s="60">
        <f t="shared" si="31"/>
        <v>-0.005682155973471058</v>
      </c>
      <c r="X51" s="60">
        <f t="shared" si="31"/>
        <v>35.03392689789866</v>
      </c>
      <c r="Y51" s="60">
        <f t="shared" si="31"/>
        <v>9.115510217767367E-05</v>
      </c>
      <c r="Z51" s="60">
        <f t="shared" si="31"/>
        <v>-1.3942153209522825E-08</v>
      </c>
      <c r="AA51" s="60">
        <f t="shared" si="31"/>
        <v>-0.0005290034478318381</v>
      </c>
      <c r="AB51" s="60">
        <f t="shared" si="31"/>
        <v>2.2456109000042868</v>
      </c>
    </row>
    <row r="52" spans="1:28" ht="12.75">
      <c r="A52" s="12" t="s">
        <v>60</v>
      </c>
      <c r="B52" s="1">
        <f>'DATOS MENSUALES'!E414</f>
        <v>0.10066</v>
      </c>
      <c r="C52" s="1">
        <f>'DATOS MENSUALES'!E415</f>
        <v>0.934704</v>
      </c>
      <c r="D52" s="1">
        <f>'DATOS MENSUALES'!E416</f>
        <v>0.127479</v>
      </c>
      <c r="E52" s="1">
        <f>'DATOS MENSUALES'!E417</f>
        <v>1.05741</v>
      </c>
      <c r="F52" s="1">
        <f>'DATOS MENSUALES'!E418</f>
        <v>0.628925</v>
      </c>
      <c r="G52" s="1">
        <f>'DATOS MENSUALES'!E419</f>
        <v>1.002792</v>
      </c>
      <c r="H52" s="1">
        <f>'DATOS MENSUALES'!E420</f>
        <v>2.580347</v>
      </c>
      <c r="I52" s="1">
        <f>'DATOS MENSUALES'!E421</f>
        <v>2.38485</v>
      </c>
      <c r="J52" s="1">
        <f>'DATOS MENSUALES'!E422</f>
        <v>0.33383</v>
      </c>
      <c r="K52" s="1">
        <f>'DATOS MENSUALES'!E423</f>
        <v>0.070497</v>
      </c>
      <c r="L52" s="1">
        <f>'DATOS MENSUALES'!E424</f>
        <v>0.131006</v>
      </c>
      <c r="M52" s="1">
        <f>'DATOS MENSUALES'!E425</f>
        <v>0.161551</v>
      </c>
      <c r="N52" s="1">
        <f t="shared" si="26"/>
        <v>9.514051</v>
      </c>
      <c r="O52" s="10"/>
      <c r="P52" s="60">
        <f t="shared" si="27"/>
        <v>-0.07377015784367591</v>
      </c>
      <c r="Q52" s="60">
        <f t="shared" si="28"/>
        <v>-0.0001574133730630955</v>
      </c>
      <c r="R52" s="60">
        <f t="shared" si="29"/>
        <v>-4.803633109650028</v>
      </c>
      <c r="S52" s="60">
        <f t="shared" si="30"/>
        <v>-0.8700683156144687</v>
      </c>
      <c r="T52" s="60">
        <f t="shared" si="31"/>
        <v>-2.5962990077084824</v>
      </c>
      <c r="U52" s="60">
        <f t="shared" si="31"/>
        <v>-1.8473705838344952</v>
      </c>
      <c r="V52" s="60">
        <f t="shared" si="31"/>
        <v>0.3239088137931322</v>
      </c>
      <c r="W52" s="60">
        <f t="shared" si="31"/>
        <v>0.21423471097492075</v>
      </c>
      <c r="X52" s="60">
        <f t="shared" si="31"/>
        <v>-0.11992899179331015</v>
      </c>
      <c r="Y52" s="60">
        <f t="shared" si="31"/>
        <v>-0.002382749838811935</v>
      </c>
      <c r="Z52" s="60">
        <f t="shared" si="31"/>
        <v>-1.0416095921206742E-06</v>
      </c>
      <c r="AA52" s="60">
        <f t="shared" si="31"/>
        <v>7.736488214919088E-08</v>
      </c>
      <c r="AB52" s="60">
        <f t="shared" si="31"/>
        <v>-129.88054447195356</v>
      </c>
    </row>
    <row r="53" spans="1:28" ht="12.75">
      <c r="A53" s="12" t="s">
        <v>61</v>
      </c>
      <c r="B53" s="1">
        <f>'DATOS MENSUALES'!E426</f>
        <v>0.055272</v>
      </c>
      <c r="C53" s="1">
        <f>'DATOS MENSUALES'!E427</f>
        <v>0.514612</v>
      </c>
      <c r="D53" s="1">
        <f>'DATOS MENSUALES'!E428</f>
        <v>0.252938</v>
      </c>
      <c r="E53" s="1">
        <f>'DATOS MENSUALES'!E429</f>
        <v>0.133866</v>
      </c>
      <c r="F53" s="1">
        <f>'DATOS MENSUALES'!E430</f>
        <v>0.492492</v>
      </c>
      <c r="G53" s="1">
        <f>'DATOS MENSUALES'!E431</f>
        <v>0.044064</v>
      </c>
      <c r="H53" s="1">
        <f>'DATOS MENSUALES'!E432</f>
        <v>1.804044</v>
      </c>
      <c r="I53" s="1">
        <f>'DATOS MENSUALES'!E433</f>
        <v>0.127552</v>
      </c>
      <c r="J53" s="1">
        <f>'DATOS MENSUALES'!E434</f>
        <v>0.420808</v>
      </c>
      <c r="K53" s="1">
        <f>'DATOS MENSUALES'!E435</f>
        <v>0.139788</v>
      </c>
      <c r="L53" s="1">
        <f>'DATOS MENSUALES'!E436</f>
        <v>0.179874</v>
      </c>
      <c r="M53" s="1">
        <f>'DATOS MENSUALES'!E437</f>
        <v>0.293634</v>
      </c>
      <c r="N53" s="1">
        <f t="shared" si="26"/>
        <v>4.458944</v>
      </c>
      <c r="O53" s="10"/>
      <c r="P53" s="60">
        <f t="shared" si="27"/>
        <v>-0.10040621610378009</v>
      </c>
      <c r="Q53" s="60">
        <f t="shared" si="28"/>
        <v>-0.10655454395333461</v>
      </c>
      <c r="R53" s="60">
        <f t="shared" si="29"/>
        <v>-3.8098054483393295</v>
      </c>
      <c r="S53" s="60">
        <f t="shared" si="30"/>
        <v>-6.625702480302342</v>
      </c>
      <c r="T53" s="60">
        <f t="shared" si="31"/>
        <v>-3.4487624068429517</v>
      </c>
      <c r="U53" s="60">
        <f t="shared" si="31"/>
        <v>-10.442386492977333</v>
      </c>
      <c r="V53" s="60">
        <f t="shared" si="31"/>
        <v>-0.000717852431763226</v>
      </c>
      <c r="W53" s="60">
        <f t="shared" si="31"/>
        <v>-4.565514017644458</v>
      </c>
      <c r="X53" s="60">
        <f t="shared" si="31"/>
        <v>-0.06700608530044695</v>
      </c>
      <c r="Y53" s="60">
        <f t="shared" si="31"/>
        <v>-0.0002655259105014594</v>
      </c>
      <c r="Z53" s="60">
        <f t="shared" si="31"/>
        <v>5.810081800683816E-05</v>
      </c>
      <c r="AA53" s="60">
        <f t="shared" si="31"/>
        <v>0.0025345938837674433</v>
      </c>
      <c r="AB53" s="60">
        <f t="shared" si="31"/>
        <v>-1036.2346192267905</v>
      </c>
    </row>
    <row r="54" spans="1:28" ht="12.75">
      <c r="A54" s="12" t="s">
        <v>62</v>
      </c>
      <c r="B54" s="1">
        <f>'DATOS MENSUALES'!E438</f>
        <v>0.342225</v>
      </c>
      <c r="C54" s="1">
        <f>'DATOS MENSUALES'!E439</f>
        <v>0.483736</v>
      </c>
      <c r="D54" s="1">
        <f>'DATOS MENSUALES'!E440</f>
        <v>2.64648</v>
      </c>
      <c r="E54" s="1">
        <f>'DATOS MENSUALES'!E441</f>
        <v>3.400254</v>
      </c>
      <c r="F54" s="1">
        <f>'DATOS MENSUALES'!E442</f>
        <v>3.666238</v>
      </c>
      <c r="G54" s="1">
        <f>'DATOS MENSUALES'!E443</f>
        <v>1.45176</v>
      </c>
      <c r="H54" s="1">
        <f>'DATOS MENSUALES'!E444</f>
        <v>0.42596</v>
      </c>
      <c r="I54" s="1">
        <f>'DATOS MENSUALES'!E445</f>
        <v>3.82185</v>
      </c>
      <c r="J54" s="1">
        <f>'DATOS MENSUALES'!E446</f>
        <v>1.390365</v>
      </c>
      <c r="K54" s="1">
        <f>'DATOS MENSUALES'!E447</f>
        <v>0.451668</v>
      </c>
      <c r="L54" s="1">
        <f>'DATOS MENSUALES'!E448</f>
        <v>0.099057</v>
      </c>
      <c r="M54" s="1">
        <f>'DATOS MENSUALES'!E449</f>
        <v>0.04085</v>
      </c>
      <c r="N54" s="1">
        <f t="shared" si="26"/>
        <v>18.220443</v>
      </c>
      <c r="O54" s="10"/>
      <c r="P54" s="60">
        <f t="shared" si="27"/>
        <v>-0.005623943516043844</v>
      </c>
      <c r="Q54" s="60">
        <f t="shared" si="28"/>
        <v>-0.1287587166018869</v>
      </c>
      <c r="R54" s="60">
        <f t="shared" si="29"/>
        <v>0.575328720322853</v>
      </c>
      <c r="S54" s="60">
        <f t="shared" si="30"/>
        <v>2.675076270475646</v>
      </c>
      <c r="T54" s="60">
        <f t="shared" si="31"/>
        <v>4.598285859261483</v>
      </c>
      <c r="U54" s="60">
        <f t="shared" si="31"/>
        <v>-0.47100384168808535</v>
      </c>
      <c r="V54" s="60">
        <f t="shared" si="31"/>
        <v>-3.16113784040127</v>
      </c>
      <c r="W54" s="60">
        <f t="shared" si="31"/>
        <v>8.431878617331762</v>
      </c>
      <c r="X54" s="60">
        <f t="shared" si="31"/>
        <v>0.17882455669269057</v>
      </c>
      <c r="Y54" s="60">
        <f t="shared" si="31"/>
        <v>0.01518040134614103</v>
      </c>
      <c r="Z54" s="60">
        <f t="shared" si="31"/>
        <v>-7.454307841001373E-05</v>
      </c>
      <c r="AA54" s="60">
        <f t="shared" si="31"/>
        <v>-0.0015787241454139952</v>
      </c>
      <c r="AB54" s="60">
        <f t="shared" si="31"/>
        <v>48.31393863821845</v>
      </c>
    </row>
    <row r="55" spans="1:28" ht="12.75">
      <c r="A55" s="12" t="s">
        <v>63</v>
      </c>
      <c r="B55" s="1">
        <f>'DATOS MENSUALES'!E450</f>
        <v>0.534885</v>
      </c>
      <c r="C55" s="1">
        <f>'DATOS MENSUALES'!E451</f>
        <v>0.079083</v>
      </c>
      <c r="D55" s="1">
        <f>'DATOS MENSUALES'!E452</f>
        <v>2.578624</v>
      </c>
      <c r="E55" s="1">
        <f>'DATOS MENSUALES'!E453</f>
        <v>6.18669</v>
      </c>
      <c r="F55" s="1">
        <f>'DATOS MENSUALES'!E454</f>
        <v>5.569544</v>
      </c>
      <c r="G55" s="1">
        <f>'DATOS MENSUALES'!E455</f>
        <v>2.263276</v>
      </c>
      <c r="H55" s="1">
        <f>'DATOS MENSUALES'!E456</f>
        <v>5.61336</v>
      </c>
      <c r="I55" s="1">
        <f>'DATOS MENSUALES'!E457</f>
        <v>1.657206</v>
      </c>
      <c r="J55" s="1">
        <f>'DATOS MENSUALES'!E458</f>
        <v>0.732732</v>
      </c>
      <c r="K55" s="1">
        <f>'DATOS MENSUALES'!E459</f>
        <v>0.155463</v>
      </c>
      <c r="L55" s="1">
        <f>'DATOS MENSUALES'!E460</f>
        <v>0.06579</v>
      </c>
      <c r="M55" s="1">
        <f>'DATOS MENSUALES'!E461</f>
        <v>0.017578</v>
      </c>
      <c r="N55" s="1">
        <f t="shared" si="26"/>
        <v>25.454231</v>
      </c>
      <c r="O55" s="10"/>
      <c r="P55" s="60">
        <f t="shared" si="27"/>
        <v>3.2592168944503117E-06</v>
      </c>
      <c r="Q55" s="60">
        <f t="shared" si="28"/>
        <v>-0.7526154756242277</v>
      </c>
      <c r="R55" s="60">
        <f t="shared" si="29"/>
        <v>0.4456884522632001</v>
      </c>
      <c r="S55" s="60">
        <f t="shared" si="30"/>
        <v>72.75271539295152</v>
      </c>
      <c r="T55" s="60">
        <f t="shared" si="31"/>
        <v>45.354266151092375</v>
      </c>
      <c r="U55" s="60">
        <f t="shared" si="31"/>
        <v>3.7477152773641374E-05</v>
      </c>
      <c r="V55" s="60">
        <f t="shared" si="31"/>
        <v>51.469595067964065</v>
      </c>
      <c r="W55" s="60">
        <f t="shared" si="31"/>
        <v>-0.0021608482261081556</v>
      </c>
      <c r="X55" s="60">
        <f t="shared" si="31"/>
        <v>-0.0008370449361792388</v>
      </c>
      <c r="Y55" s="60">
        <f t="shared" si="31"/>
        <v>-0.00011478449233830006</v>
      </c>
      <c r="Z55" s="60">
        <f t="shared" si="31"/>
        <v>-0.00042785685888784496</v>
      </c>
      <c r="AA55" s="60">
        <f t="shared" si="31"/>
        <v>-0.0027270986380977013</v>
      </c>
      <c r="AB55" s="60">
        <f t="shared" si="31"/>
        <v>1286.470467735341</v>
      </c>
    </row>
    <row r="56" spans="1:28" ht="12.75">
      <c r="A56" s="12" t="s">
        <v>64</v>
      </c>
      <c r="B56" s="1">
        <f>'DATOS MENSUALES'!E462</f>
        <v>0.059052</v>
      </c>
      <c r="C56" s="1">
        <f>'DATOS MENSUALES'!E463</f>
        <v>0.015</v>
      </c>
      <c r="D56" s="1">
        <f>'DATOS MENSUALES'!E464</f>
        <v>2.338976</v>
      </c>
      <c r="E56" s="1">
        <f>'DATOS MENSUALES'!E465</f>
        <v>5.31391</v>
      </c>
      <c r="F56" s="1">
        <f>'DATOS MENSUALES'!E466</f>
        <v>7.386328</v>
      </c>
      <c r="G56" s="1">
        <f>'DATOS MENSUALES'!E467</f>
        <v>8.017152</v>
      </c>
      <c r="H56" s="1">
        <f>'DATOS MENSUALES'!E468</f>
        <v>1.546692</v>
      </c>
      <c r="I56" s="1">
        <f>'DATOS MENSUALES'!E469</f>
        <v>0.975766</v>
      </c>
      <c r="J56" s="1">
        <f>'DATOS MENSUALES'!E470</f>
        <v>0.20976</v>
      </c>
      <c r="K56" s="1">
        <f>'DATOS MENSUALES'!E471</f>
        <v>0.156681</v>
      </c>
      <c r="L56" s="1">
        <f>'DATOS MENSUALES'!E472</f>
        <v>0.085272</v>
      </c>
      <c r="M56" s="1">
        <f>'DATOS MENSUALES'!E473</f>
        <v>0.093176</v>
      </c>
      <c r="N56" s="1">
        <f t="shared" si="26"/>
        <v>26.197764999999997</v>
      </c>
      <c r="O56" s="10"/>
      <c r="P56" s="60">
        <f t="shared" si="27"/>
        <v>-0.09797634453856902</v>
      </c>
      <c r="Q56" s="60">
        <f t="shared" si="28"/>
        <v>-0.9231517933432727</v>
      </c>
      <c r="R56" s="60">
        <f t="shared" si="29"/>
        <v>0.14404772857269385</v>
      </c>
      <c r="S56" s="60">
        <f t="shared" si="30"/>
        <v>35.9969743673459</v>
      </c>
      <c r="T56" s="60">
        <f t="shared" si="31"/>
        <v>155.98037757904717</v>
      </c>
      <c r="U56" s="60">
        <f t="shared" si="31"/>
        <v>193.8372248220469</v>
      </c>
      <c r="V56" s="60">
        <f t="shared" si="31"/>
        <v>-0.04174252333594863</v>
      </c>
      <c r="W56" s="60">
        <f t="shared" si="31"/>
        <v>-0.5328653515094017</v>
      </c>
      <c r="X56" s="60">
        <f t="shared" si="31"/>
        <v>-0.235130864190184</v>
      </c>
      <c r="Y56" s="60">
        <f t="shared" si="31"/>
        <v>-0.00010636871613842908</v>
      </c>
      <c r="Z56" s="60">
        <f t="shared" si="31"/>
        <v>-0.00017440345887304766</v>
      </c>
      <c r="AA56" s="60">
        <f t="shared" si="31"/>
        <v>-0.00026354695502235783</v>
      </c>
      <c r="AB56" s="60">
        <f t="shared" si="31"/>
        <v>1568.7684807812802</v>
      </c>
    </row>
    <row r="57" spans="1:28" ht="12.75">
      <c r="A57" s="12" t="s">
        <v>65</v>
      </c>
      <c r="B57" s="1">
        <f>'DATOS MENSUALES'!E474</f>
        <v>1.551228</v>
      </c>
      <c r="C57" s="1">
        <f>'DATOS MENSUALES'!E475</f>
        <v>0.798768</v>
      </c>
      <c r="D57" s="1">
        <f>'DATOS MENSUALES'!E476</f>
        <v>1.339394</v>
      </c>
      <c r="E57" s="1">
        <f>'DATOS MENSUALES'!E477</f>
        <v>1.598841</v>
      </c>
      <c r="F57" s="1">
        <f>'DATOS MENSUALES'!E478</f>
        <v>0.567138</v>
      </c>
      <c r="G57" s="1">
        <f>'DATOS MENSUALES'!E479</f>
        <v>5.198004</v>
      </c>
      <c r="H57" s="1">
        <f>'DATOS MENSUALES'!E480</f>
        <v>2.636874</v>
      </c>
      <c r="I57" s="1">
        <f>'DATOS MENSUALES'!E481</f>
        <v>6.215898</v>
      </c>
      <c r="J57" s="1">
        <f>'DATOS MENSUALES'!E482</f>
        <v>1.956416</v>
      </c>
      <c r="K57" s="1">
        <f>'DATOS MENSUALES'!E483</f>
        <v>0.337284</v>
      </c>
      <c r="L57" s="1">
        <f>'DATOS MENSUALES'!E484</f>
        <v>0.165915</v>
      </c>
      <c r="M57" s="1">
        <f>'DATOS MENSUALES'!E485</f>
        <v>0.117068</v>
      </c>
      <c r="N57" s="1">
        <f t="shared" si="26"/>
        <v>22.482828</v>
      </c>
      <c r="O57" s="10"/>
      <c r="P57" s="60">
        <f t="shared" si="27"/>
        <v>1.0964532988714417</v>
      </c>
      <c r="Q57" s="60">
        <f t="shared" si="28"/>
        <v>-0.006851444748485752</v>
      </c>
      <c r="R57" s="60">
        <f t="shared" si="29"/>
        <v>-0.10742645825090892</v>
      </c>
      <c r="S57" s="60">
        <f t="shared" si="30"/>
        <v>-0.07056493624629565</v>
      </c>
      <c r="T57" s="60">
        <f t="shared" si="31"/>
        <v>-2.9624265063077635</v>
      </c>
      <c r="U57" s="60">
        <f t="shared" si="31"/>
        <v>26.15027998394588</v>
      </c>
      <c r="V57" s="60">
        <f t="shared" si="31"/>
        <v>0.41065471034518775</v>
      </c>
      <c r="W57" s="60">
        <f t="shared" si="31"/>
        <v>86.9035166940381</v>
      </c>
      <c r="X57" s="60">
        <f t="shared" si="31"/>
        <v>1.4407562919514596</v>
      </c>
      <c r="Y57" s="60">
        <f t="shared" si="31"/>
        <v>0.002364435129062246</v>
      </c>
      <c r="Z57" s="60">
        <f t="shared" si="31"/>
        <v>1.5201721669368757E-05</v>
      </c>
      <c r="AA57" s="60">
        <f t="shared" si="31"/>
        <v>-6.507137794758768E-05</v>
      </c>
      <c r="AB57" s="60">
        <f t="shared" si="31"/>
        <v>493.8880302683954</v>
      </c>
    </row>
    <row r="58" spans="1:28" ht="12.75">
      <c r="A58" s="12" t="s">
        <v>66</v>
      </c>
      <c r="B58" s="1">
        <f>'DATOS MENSUALES'!E486</f>
        <v>0.173627</v>
      </c>
      <c r="C58" s="1">
        <f>'DATOS MENSUALES'!E487</f>
        <v>0.500986</v>
      </c>
      <c r="D58" s="1">
        <f>'DATOS MENSUALES'!E488</f>
        <v>0.6812</v>
      </c>
      <c r="E58" s="1">
        <f>'DATOS MENSUALES'!E489</f>
        <v>0.528935</v>
      </c>
      <c r="F58" s="1">
        <f>'DATOS MENSUALES'!E490</f>
        <v>0.397879</v>
      </c>
      <c r="G58" s="1">
        <f>'DATOS MENSUALES'!E491</f>
        <v>0.359197</v>
      </c>
      <c r="H58" s="1">
        <f>'DATOS MENSUALES'!E492</f>
        <v>1.42744</v>
      </c>
      <c r="I58" s="1">
        <f>'DATOS MENSUALES'!E493</f>
        <v>0.285804</v>
      </c>
      <c r="J58" s="1">
        <f>'DATOS MENSUALES'!E494</f>
        <v>0.081978</v>
      </c>
      <c r="K58" s="1">
        <f>'DATOS MENSUALES'!E495</f>
        <v>0.041352</v>
      </c>
      <c r="L58" s="1">
        <f>'DATOS MENSUALES'!E496</f>
        <v>0.045309</v>
      </c>
      <c r="M58" s="1">
        <f>'DATOS MENSUALES'!E497</f>
        <v>0.093594</v>
      </c>
      <c r="N58" s="1">
        <f t="shared" si="26"/>
        <v>4.617301</v>
      </c>
      <c r="O58" s="10"/>
      <c r="P58" s="60">
        <f t="shared" si="27"/>
        <v>-0.04157691262033334</v>
      </c>
      <c r="Q58" s="60">
        <f t="shared" si="28"/>
        <v>-0.11600878835755435</v>
      </c>
      <c r="R58" s="60">
        <f t="shared" si="29"/>
        <v>-1.4566151488117063</v>
      </c>
      <c r="S58" s="60">
        <f t="shared" si="30"/>
        <v>-3.262471075354914</v>
      </c>
      <c r="T58" s="60">
        <f t="shared" si="31"/>
        <v>-4.138092343597786</v>
      </c>
      <c r="U58" s="60">
        <f t="shared" si="31"/>
        <v>-6.545647995523147</v>
      </c>
      <c r="V58" s="60">
        <f t="shared" si="31"/>
        <v>-0.10128781537713864</v>
      </c>
      <c r="W58" s="60">
        <f t="shared" si="31"/>
        <v>-3.3796258618339152</v>
      </c>
      <c r="X58" s="60">
        <f t="shared" si="31"/>
        <v>-0.41348880639258156</v>
      </c>
      <c r="Y58" s="60">
        <f t="shared" si="31"/>
        <v>-0.004307676680677109</v>
      </c>
      <c r="Z58" s="60">
        <f t="shared" si="31"/>
        <v>-0.0008801493540238138</v>
      </c>
      <c r="AA58" s="60">
        <f t="shared" si="31"/>
        <v>-0.0002584257949431287</v>
      </c>
      <c r="AB58" s="60">
        <f t="shared" si="31"/>
        <v>-988.3440552985452</v>
      </c>
    </row>
    <row r="59" spans="1:28" ht="12.75">
      <c r="A59" s="12" t="s">
        <v>67</v>
      </c>
      <c r="B59" s="1">
        <f>'DATOS MENSUALES'!E498</f>
        <v>0.032136</v>
      </c>
      <c r="C59" s="1">
        <f>'DATOS MENSUALES'!E499</f>
        <v>0.034848</v>
      </c>
      <c r="D59" s="1">
        <f>'DATOS MENSUALES'!E500</f>
        <v>2.99512</v>
      </c>
      <c r="E59" s="1">
        <f>'DATOS MENSUALES'!E501</f>
        <v>0.512424</v>
      </c>
      <c r="F59" s="1">
        <f>'DATOS MENSUALES'!E502</f>
        <v>0.534688</v>
      </c>
      <c r="G59" s="1">
        <f>'DATOS MENSUALES'!E503</f>
        <v>0.18321</v>
      </c>
      <c r="H59" s="1">
        <f>'DATOS MENSUALES'!E504</f>
        <v>0.120988</v>
      </c>
      <c r="I59" s="1">
        <f>'DATOS MENSUALES'!E505</f>
        <v>0.794958</v>
      </c>
      <c r="J59" s="1">
        <f>'DATOS MENSUALES'!E506</f>
        <v>0.218025</v>
      </c>
      <c r="K59" s="1">
        <f>'DATOS MENSUALES'!E507</f>
        <v>0.047906</v>
      </c>
      <c r="L59" s="1">
        <f>'DATOS MENSUALES'!E508</f>
        <v>0.003293</v>
      </c>
      <c r="M59" s="1">
        <f>'DATOS MENSUALES'!E509</f>
        <v>0.256116</v>
      </c>
      <c r="N59" s="1">
        <f t="shared" si="26"/>
        <v>5.733712000000001</v>
      </c>
      <c r="O59" s="10"/>
      <c r="P59" s="60">
        <f t="shared" si="27"/>
        <v>-0.11615893395526458</v>
      </c>
      <c r="Q59" s="60">
        <f t="shared" si="28"/>
        <v>-0.867841755174368</v>
      </c>
      <c r="R59" s="60">
        <f t="shared" si="29"/>
        <v>1.6444952136345155</v>
      </c>
      <c r="S59" s="60">
        <f t="shared" si="30"/>
        <v>-3.3726465358897046</v>
      </c>
      <c r="T59" s="60">
        <f t="shared" si="31"/>
        <v>-3.167799488499346</v>
      </c>
      <c r="U59" s="60">
        <f t="shared" si="31"/>
        <v>-8.572345024315</v>
      </c>
      <c r="V59" s="60">
        <f t="shared" si="31"/>
        <v>-5.569657401890732</v>
      </c>
      <c r="W59" s="60">
        <f t="shared" si="31"/>
        <v>-0.9748075644527721</v>
      </c>
      <c r="X59" s="60">
        <f t="shared" si="31"/>
        <v>-0.22581101940560996</v>
      </c>
      <c r="Y59" s="60">
        <f t="shared" si="31"/>
        <v>-0.0038078199662312435</v>
      </c>
      <c r="Z59" s="60">
        <f t="shared" si="31"/>
        <v>-0.002619501146571853</v>
      </c>
      <c r="AA59" s="60">
        <f t="shared" si="31"/>
        <v>0.0009651927525749997</v>
      </c>
      <c r="AB59" s="60">
        <f t="shared" si="31"/>
        <v>-691.8822983192239</v>
      </c>
    </row>
    <row r="60" spans="1:28" ht="12.75">
      <c r="A60" s="12" t="s">
        <v>68</v>
      </c>
      <c r="B60" s="1">
        <f>'DATOS MENSUALES'!E510</f>
        <v>0.23638</v>
      </c>
      <c r="C60" s="1">
        <f>'DATOS MENSUALES'!E511</f>
        <v>1.135212</v>
      </c>
      <c r="D60" s="1">
        <f>'DATOS MENSUALES'!E512</f>
        <v>1.458261</v>
      </c>
      <c r="E60" s="1">
        <f>'DATOS MENSUALES'!E513</f>
        <v>0.183578</v>
      </c>
      <c r="F60" s="1">
        <f>'DATOS MENSUALES'!E514</f>
        <v>1.061775</v>
      </c>
      <c r="G60" s="1">
        <f>'DATOS MENSUALES'!E515</f>
        <v>0.809343</v>
      </c>
      <c r="H60" s="1">
        <f>'DATOS MENSUALES'!E516</f>
        <v>4.97434</v>
      </c>
      <c r="I60" s="1">
        <f>'DATOS MENSUALES'!E517</f>
        <v>0.985044</v>
      </c>
      <c r="J60" s="1">
        <f>'DATOS MENSUALES'!E518</f>
        <v>0.33648</v>
      </c>
      <c r="K60" s="1">
        <f>'DATOS MENSUALES'!E519</f>
        <v>0.298718</v>
      </c>
      <c r="L60" s="1">
        <f>'DATOS MENSUALES'!E520</f>
        <v>1.477465</v>
      </c>
      <c r="M60" s="1">
        <f>'DATOS MENSUALES'!E521</f>
        <v>0.17535</v>
      </c>
      <c r="N60" s="1">
        <f t="shared" si="26"/>
        <v>13.131946</v>
      </c>
      <c r="O60" s="10"/>
      <c r="P60" s="60">
        <f t="shared" si="27"/>
        <v>-0.022828606635178744</v>
      </c>
      <c r="Q60" s="60">
        <f t="shared" si="28"/>
        <v>0.003145107465258586</v>
      </c>
      <c r="R60" s="60">
        <f t="shared" si="29"/>
        <v>-0.045311749375869716</v>
      </c>
      <c r="S60" s="60">
        <f t="shared" si="30"/>
        <v>-6.113401792001839</v>
      </c>
      <c r="T60" s="60">
        <f t="shared" si="31"/>
        <v>-0.834742354367331</v>
      </c>
      <c r="U60" s="60">
        <f t="shared" si="31"/>
        <v>-2.8661208758945462</v>
      </c>
      <c r="V60" s="60">
        <f t="shared" si="31"/>
        <v>29.239663929690558</v>
      </c>
      <c r="W60" s="60">
        <f t="shared" si="31"/>
        <v>-0.5147794142771948</v>
      </c>
      <c r="X60" s="60">
        <f t="shared" si="31"/>
        <v>-0.11800598535793645</v>
      </c>
      <c r="Y60" s="60">
        <f t="shared" si="31"/>
        <v>0.0008480936632677762</v>
      </c>
      <c r="Z60" s="60">
        <f t="shared" si="31"/>
        <v>2.3863466551839845</v>
      </c>
      <c r="AA60" s="60">
        <f t="shared" si="31"/>
        <v>5.890544267286085E-06</v>
      </c>
      <c r="AB60" s="60">
        <f t="shared" si="31"/>
        <v>-3.0256599587220148</v>
      </c>
    </row>
    <row r="61" spans="1:28" ht="12.75">
      <c r="A61" s="12" t="s">
        <v>69</v>
      </c>
      <c r="B61" s="1">
        <f>'DATOS MENSUALES'!E522</f>
        <v>0.03354</v>
      </c>
      <c r="C61" s="1">
        <f>'DATOS MENSUALES'!E523</f>
        <v>0.436658</v>
      </c>
      <c r="D61" s="1">
        <f>'DATOS MENSUALES'!E524</f>
        <v>1.839504</v>
      </c>
      <c r="E61" s="1">
        <f>'DATOS MENSUALES'!E525</f>
        <v>0.638118</v>
      </c>
      <c r="F61" s="1">
        <f>'DATOS MENSUALES'!E526</f>
        <v>2.172156</v>
      </c>
      <c r="G61" s="1">
        <f>'DATOS MENSUALES'!E527</f>
        <v>2.127414</v>
      </c>
      <c r="H61" s="1">
        <f>'DATOS MENSUALES'!E528</f>
        <v>0.95675</v>
      </c>
      <c r="I61" s="1">
        <f>'DATOS MENSUALES'!E529</f>
        <v>3.685297</v>
      </c>
      <c r="J61" s="1">
        <f>'DATOS MENSUALES'!E530</f>
        <v>1.42692</v>
      </c>
      <c r="K61" s="1">
        <f>'DATOS MENSUALES'!E531</f>
        <v>0.226728</v>
      </c>
      <c r="L61" s="1">
        <f>'DATOS MENSUALES'!E532</f>
        <v>0.051663</v>
      </c>
      <c r="M61" s="1">
        <f>'DATOS MENSUALES'!E533</f>
        <v>0.037188</v>
      </c>
      <c r="N61" s="1">
        <f t="shared" si="26"/>
        <v>13.631936</v>
      </c>
      <c r="O61" s="10"/>
      <c r="P61" s="60">
        <f t="shared" si="27"/>
        <v>-0.11515907250760114</v>
      </c>
      <c r="Q61" s="60">
        <f t="shared" si="28"/>
        <v>-0.16823336906038683</v>
      </c>
      <c r="R61" s="60">
        <f t="shared" si="29"/>
        <v>1.5131871574497525E-05</v>
      </c>
      <c r="S61" s="60">
        <f t="shared" si="30"/>
        <v>-2.5936995543397394</v>
      </c>
      <c r="T61" s="60">
        <f t="shared" si="31"/>
        <v>0.004810965923043137</v>
      </c>
      <c r="U61" s="60">
        <f t="shared" si="31"/>
        <v>-0.0010736522209071398</v>
      </c>
      <c r="V61" s="60">
        <f t="shared" si="31"/>
        <v>-0.8222168896681498</v>
      </c>
      <c r="W61" s="60">
        <f t="shared" si="31"/>
        <v>6.846098737231135</v>
      </c>
      <c r="X61" s="60">
        <f t="shared" si="31"/>
        <v>0.2159404909203983</v>
      </c>
      <c r="Y61" s="60">
        <f t="shared" si="31"/>
        <v>1.1644532047951688E-05</v>
      </c>
      <c r="Z61" s="60">
        <f t="shared" si="31"/>
        <v>-0.0007164325001261103</v>
      </c>
      <c r="AA61" s="60">
        <f t="shared" si="31"/>
        <v>-0.001732408835184231</v>
      </c>
      <c r="AB61" s="60">
        <f t="shared" si="31"/>
        <v>-0.8475571688776873</v>
      </c>
    </row>
    <row r="62" spans="1:28" ht="12.75">
      <c r="A62" s="12" t="s">
        <v>70</v>
      </c>
      <c r="B62" s="1">
        <f>'DATOS MENSUALES'!E534</f>
        <v>0.171494</v>
      </c>
      <c r="C62" s="1">
        <f>'DATOS MENSUALES'!E535</f>
        <v>3.178881</v>
      </c>
      <c r="D62" s="1">
        <f>'DATOS MENSUALES'!E536</f>
        <v>0.991364</v>
      </c>
      <c r="E62" s="1">
        <f>'DATOS MENSUALES'!E537</f>
        <v>0.87464</v>
      </c>
      <c r="F62" s="1">
        <f>'DATOS MENSUALES'!E538</f>
        <v>2.613388</v>
      </c>
      <c r="G62" s="1">
        <f>'DATOS MENSUALES'!E539</f>
        <v>1.372545</v>
      </c>
      <c r="H62" s="1">
        <f>'DATOS MENSUALES'!E540</f>
        <v>2.156025</v>
      </c>
      <c r="I62" s="1">
        <f>'DATOS MENSUALES'!E541</f>
        <v>2.718164</v>
      </c>
      <c r="J62" s="1">
        <f>'DATOS MENSUALES'!E542</f>
        <v>0.479864</v>
      </c>
      <c r="K62" s="1">
        <f>'DATOS MENSUALES'!E543</f>
        <v>0.231424</v>
      </c>
      <c r="L62" s="1">
        <f>'DATOS MENSUALES'!E544</f>
        <v>0.039663</v>
      </c>
      <c r="M62" s="1">
        <f>'DATOS MENSUALES'!E545</f>
        <v>0.016425</v>
      </c>
      <c r="N62" s="1">
        <f t="shared" si="26"/>
        <v>14.843876999999999</v>
      </c>
      <c r="O62" s="10"/>
      <c r="P62" s="60">
        <f t="shared" si="27"/>
        <v>-0.042349625530386625</v>
      </c>
      <c r="Q62" s="60">
        <f t="shared" si="28"/>
        <v>10.506089226355428</v>
      </c>
      <c r="R62" s="60">
        <f t="shared" si="29"/>
        <v>-0.5582667909523021</v>
      </c>
      <c r="S62" s="60">
        <f t="shared" si="30"/>
        <v>-1.4715670617963998</v>
      </c>
      <c r="T62" s="60">
        <f t="shared" si="31"/>
        <v>0.22703335172889386</v>
      </c>
      <c r="U62" s="60">
        <f t="shared" si="31"/>
        <v>-0.6300093992822837</v>
      </c>
      <c r="V62" s="60">
        <f t="shared" si="31"/>
        <v>0.01807592550149206</v>
      </c>
      <c r="W62" s="60">
        <f t="shared" si="31"/>
        <v>0.8087109548931731</v>
      </c>
      <c r="X62" s="60">
        <f t="shared" si="31"/>
        <v>-0.041822070361009635</v>
      </c>
      <c r="Y62" s="60">
        <f t="shared" si="31"/>
        <v>2.0485253909500794E-05</v>
      </c>
      <c r="Z62" s="60">
        <f t="shared" si="31"/>
        <v>-0.0010450547446073</v>
      </c>
      <c r="AA62" s="60">
        <f t="shared" si="31"/>
        <v>-0.002795175097810631</v>
      </c>
      <c r="AB62" s="60">
        <f t="shared" si="31"/>
        <v>0.018732314968469867</v>
      </c>
    </row>
    <row r="63" spans="1:28" ht="12.75">
      <c r="A63" s="12" t="s">
        <v>71</v>
      </c>
      <c r="B63" s="1">
        <f>'DATOS MENSUALES'!E546</f>
        <v>0.0324</v>
      </c>
      <c r="C63" s="1">
        <f>'DATOS MENSUALES'!E547</f>
        <v>0.228798</v>
      </c>
      <c r="D63" s="1">
        <f>'DATOS MENSUALES'!E548</f>
        <v>0.479136</v>
      </c>
      <c r="E63" s="1">
        <f>'DATOS MENSUALES'!E549</f>
        <v>0.658035</v>
      </c>
      <c r="F63" s="1">
        <f>'DATOS MENSUALES'!E550</f>
        <v>3.61374</v>
      </c>
      <c r="G63" s="1">
        <f>'DATOS MENSUALES'!E551</f>
        <v>1.583145</v>
      </c>
      <c r="H63" s="1">
        <f>'DATOS MENSUALES'!E552</f>
        <v>2.339352</v>
      </c>
      <c r="I63" s="1">
        <f>'DATOS MENSUALES'!E553</f>
        <v>0.647712</v>
      </c>
      <c r="J63" s="1">
        <f>'DATOS MENSUALES'!E554</f>
        <v>0.0935</v>
      </c>
      <c r="K63" s="1">
        <f>'DATOS MENSUALES'!E555</f>
        <v>0.018858</v>
      </c>
      <c r="L63" s="1">
        <f>'DATOS MENSUALES'!E556</f>
        <v>0.028692</v>
      </c>
      <c r="M63" s="1">
        <f>'DATOS MENSUALES'!E557</f>
        <v>0.280296</v>
      </c>
      <c r="N63" s="1">
        <f t="shared" si="26"/>
        <v>10.003664</v>
      </c>
      <c r="O63" s="10"/>
      <c r="P63" s="60">
        <f t="shared" si="27"/>
        <v>-0.11597048578631362</v>
      </c>
      <c r="Q63" s="60">
        <f t="shared" si="28"/>
        <v>-0.4388031102660181</v>
      </c>
      <c r="R63" s="60">
        <f t="shared" si="29"/>
        <v>-2.382660803992469</v>
      </c>
      <c r="S63" s="60">
        <f t="shared" si="30"/>
        <v>-2.4825312851565116</v>
      </c>
      <c r="T63" s="60">
        <f t="shared" si="31"/>
        <v>4.176383687536465</v>
      </c>
      <c r="U63" s="60">
        <f t="shared" si="31"/>
        <v>-0.2704209833553984</v>
      </c>
      <c r="V63" s="60">
        <f t="shared" si="31"/>
        <v>0.08857882182261596</v>
      </c>
      <c r="W63" s="60">
        <f t="shared" si="31"/>
        <v>-1.4767808811639005</v>
      </c>
      <c r="X63" s="60">
        <f t="shared" si="31"/>
        <v>-0.39459914125880025</v>
      </c>
      <c r="Y63" s="60">
        <f t="shared" si="31"/>
        <v>-0.006352598482714661</v>
      </c>
      <c r="Z63" s="60">
        <f t="shared" si="31"/>
        <v>-0.001421961569084239</v>
      </c>
      <c r="AA63" s="60">
        <f t="shared" si="31"/>
        <v>0.001861140710782374</v>
      </c>
      <c r="AB63" s="60">
        <f t="shared" si="31"/>
        <v>-95.7344981162107</v>
      </c>
    </row>
    <row r="64" spans="1:28" ht="12.75">
      <c r="A64" s="12" t="s">
        <v>72</v>
      </c>
      <c r="B64" s="1">
        <f>'DATOS MENSUALES'!E558</f>
        <v>0.1994</v>
      </c>
      <c r="C64" s="1">
        <f>'DATOS MENSUALES'!E559</f>
        <v>0.101766</v>
      </c>
      <c r="D64" s="1">
        <f>'DATOS MENSUALES'!E560</f>
        <v>0.42377</v>
      </c>
      <c r="E64" s="1">
        <f>'DATOS MENSUALES'!E561</f>
        <v>1.397115</v>
      </c>
      <c r="F64" s="1">
        <f>'DATOS MENSUALES'!E562</f>
        <v>1.248566</v>
      </c>
      <c r="G64" s="1">
        <f>'DATOS MENSUALES'!E563</f>
        <v>1.287771</v>
      </c>
      <c r="H64" s="1">
        <f>'DATOS MENSUALES'!E564</f>
        <v>1.27687</v>
      </c>
      <c r="I64" s="1">
        <f>'DATOS MENSUALES'!E565</f>
        <v>0.311883</v>
      </c>
      <c r="J64" s="1">
        <f>'DATOS MENSUALES'!E566</f>
        <v>0.135434</v>
      </c>
      <c r="K64" s="1">
        <f>'DATOS MENSUALES'!E567</f>
        <v>0.131399</v>
      </c>
      <c r="L64" s="1">
        <f>'DATOS MENSUALES'!E568</f>
        <v>0.02816</v>
      </c>
      <c r="M64" s="1">
        <f>'DATOS MENSUALES'!E569</f>
        <v>0.092412</v>
      </c>
      <c r="N64" s="1">
        <f t="shared" si="26"/>
        <v>6.634546</v>
      </c>
      <c r="O64" s="10"/>
      <c r="P64" s="60">
        <f t="shared" si="27"/>
        <v>-0.032970717110344175</v>
      </c>
      <c r="Q64" s="60">
        <f t="shared" si="28"/>
        <v>-0.6977041150226881</v>
      </c>
      <c r="R64" s="60">
        <f t="shared" si="29"/>
        <v>-2.691418415610499</v>
      </c>
      <c r="S64" s="60">
        <f t="shared" si="30"/>
        <v>-0.23256328317881442</v>
      </c>
      <c r="T64" s="60">
        <f t="shared" si="31"/>
        <v>-0.4299844040427657</v>
      </c>
      <c r="U64" s="60">
        <f t="shared" si="31"/>
        <v>-0.8360037795832599</v>
      </c>
      <c r="V64" s="60">
        <f t="shared" si="31"/>
        <v>-0.23455737119674247</v>
      </c>
      <c r="W64" s="60">
        <f t="shared" si="31"/>
        <v>-3.206475973108132</v>
      </c>
      <c r="X64" s="60">
        <f t="shared" si="31"/>
        <v>-0.33071508171283504</v>
      </c>
      <c r="Y64" s="60">
        <f t="shared" si="31"/>
        <v>-0.0003836549343266379</v>
      </c>
      <c r="Z64" s="60">
        <f t="shared" si="31"/>
        <v>-0.0014422389161636792</v>
      </c>
      <c r="AA64" s="60">
        <f t="shared" si="31"/>
        <v>-0.0002730811679138872</v>
      </c>
      <c r="AB64" s="60">
        <f t="shared" si="31"/>
        <v>-501.27574231153085</v>
      </c>
    </row>
    <row r="65" spans="1:28" ht="12.75">
      <c r="A65" s="12" t="s">
        <v>73</v>
      </c>
      <c r="B65" s="1">
        <f>'DATOS MENSUALES'!E570</f>
        <v>0.717912</v>
      </c>
      <c r="C65" s="1">
        <f>'DATOS MENSUALES'!E571</f>
        <v>0.530254</v>
      </c>
      <c r="D65" s="1">
        <f>'DATOS MENSUALES'!E572</f>
        <v>0.9493</v>
      </c>
      <c r="E65" s="1">
        <f>'DATOS MENSUALES'!E573</f>
        <v>5.7024</v>
      </c>
      <c r="F65" s="1">
        <f>'DATOS MENSUALES'!E574</f>
        <v>1.891152</v>
      </c>
      <c r="G65" s="1">
        <f>'DATOS MENSUALES'!E575</f>
        <v>1.17288</v>
      </c>
      <c r="H65" s="1">
        <f>'DATOS MENSUALES'!E576</f>
        <v>13.490903</v>
      </c>
      <c r="I65" s="1">
        <f>'DATOS MENSUALES'!E577</f>
        <v>4.637252</v>
      </c>
      <c r="J65" s="1">
        <f>'DATOS MENSUALES'!E578</f>
        <v>3.150126</v>
      </c>
      <c r="K65" s="1">
        <f>'DATOS MENSUALES'!E579</f>
        <v>0.529856</v>
      </c>
      <c r="L65" s="1">
        <f>'DATOS MENSUALES'!E580</f>
        <v>0.148276</v>
      </c>
      <c r="M65" s="1">
        <f>'DATOS MENSUALES'!E581</f>
        <v>0.09027</v>
      </c>
      <c r="N65" s="1">
        <f t="shared" si="26"/>
        <v>33.010580999999995</v>
      </c>
      <c r="O65" s="10"/>
      <c r="P65" s="60">
        <f t="shared" si="27"/>
        <v>0.007745171028704875</v>
      </c>
      <c r="Q65" s="60">
        <f t="shared" si="28"/>
        <v>-0.09635172234557317</v>
      </c>
      <c r="R65" s="60">
        <f t="shared" si="29"/>
        <v>-0.6482697870230508</v>
      </c>
      <c r="S65" s="60">
        <f t="shared" si="30"/>
        <v>50.25667534341851</v>
      </c>
      <c r="T65" s="60">
        <f t="shared" si="31"/>
        <v>-0.001412056461765723</v>
      </c>
      <c r="U65" s="60">
        <f t="shared" si="31"/>
        <v>-1.1807014453280333</v>
      </c>
      <c r="V65" s="60">
        <f t="shared" si="31"/>
        <v>1559.8144303230358</v>
      </c>
      <c r="W65" s="60">
        <f t="shared" si="31"/>
        <v>23.16772238048916</v>
      </c>
      <c r="X65" s="60">
        <f t="shared" si="31"/>
        <v>12.538115245703693</v>
      </c>
      <c r="Y65" s="60">
        <f t="shared" si="31"/>
        <v>0.034580324451795874</v>
      </c>
      <c r="Z65" s="60">
        <f t="shared" si="31"/>
        <v>3.62952574902047E-07</v>
      </c>
      <c r="AA65" s="60">
        <f t="shared" si="31"/>
        <v>-0.0003010320120736033</v>
      </c>
      <c r="AB65" s="60">
        <f t="shared" si="31"/>
        <v>6262.352891241807</v>
      </c>
    </row>
    <row r="66" spans="1:28" ht="12.75">
      <c r="A66" s="12" t="s">
        <v>74</v>
      </c>
      <c r="B66" s="1">
        <f>'DATOS MENSUALES'!E582</f>
        <v>0.095696</v>
      </c>
      <c r="C66" s="1">
        <f>'DATOS MENSUALES'!E583</f>
        <v>0.070938</v>
      </c>
      <c r="D66" s="1">
        <f>'DATOS MENSUALES'!E584</f>
        <v>0.059104</v>
      </c>
      <c r="E66" s="1">
        <f>'DATOS MENSUALES'!E585</f>
        <v>0.034272</v>
      </c>
      <c r="F66" s="1">
        <f>'DATOS MENSUALES'!E586</f>
        <v>0.101137</v>
      </c>
      <c r="G66" s="1">
        <f>'DATOS MENSUALES'!E587</f>
        <v>0.021966</v>
      </c>
      <c r="H66" s="1">
        <f>'DATOS MENSUALES'!E588</f>
        <v>0.665</v>
      </c>
      <c r="I66" s="1">
        <f>'DATOS MENSUALES'!E589</f>
        <v>0.739508</v>
      </c>
      <c r="J66" s="1">
        <f>'DATOS MENSUALES'!E590</f>
        <v>0.013728</v>
      </c>
      <c r="K66" s="1">
        <f>'DATOS MENSUALES'!E591</f>
        <v>0.08119</v>
      </c>
      <c r="L66" s="1">
        <f>'DATOS MENSUALES'!E592</f>
        <v>0.046702</v>
      </c>
      <c r="M66" s="1">
        <f>'DATOS MENSUALES'!E593</f>
        <v>0.08085</v>
      </c>
      <c r="N66" s="1">
        <f t="shared" si="26"/>
        <v>2.010091</v>
      </c>
      <c r="O66" s="10"/>
      <c r="P66" s="60">
        <f t="shared" si="27"/>
        <v>-0.07642071396761606</v>
      </c>
      <c r="Q66" s="60">
        <f t="shared" si="28"/>
        <v>-0.7730145653352382</v>
      </c>
      <c r="R66" s="60">
        <f t="shared" si="29"/>
        <v>-5.411598419278953</v>
      </c>
      <c r="S66" s="60">
        <f t="shared" si="30"/>
        <v>-7.736584326922268</v>
      </c>
      <c r="T66" s="60">
        <f t="shared" si="31"/>
        <v>-6.882898170420203</v>
      </c>
      <c r="U66" s="60">
        <f t="shared" si="31"/>
        <v>-10.76231828909602</v>
      </c>
      <c r="V66" s="60">
        <f t="shared" si="31"/>
        <v>-1.8544425880964865</v>
      </c>
      <c r="W66" s="60">
        <f t="shared" si="31"/>
        <v>-1.1476683402208918</v>
      </c>
      <c r="X66" s="60">
        <f t="shared" si="31"/>
        <v>-0.5378579342811742</v>
      </c>
      <c r="Y66" s="60">
        <f t="shared" si="31"/>
        <v>-0.0018550655663534777</v>
      </c>
      <c r="Z66" s="60">
        <f t="shared" si="31"/>
        <v>-0.0008423240924524975</v>
      </c>
      <c r="AA66" s="60">
        <f t="shared" si="31"/>
        <v>-0.000446644014795702</v>
      </c>
      <c r="AB66" s="60">
        <f t="shared" si="31"/>
        <v>-1985.2708150303401</v>
      </c>
    </row>
    <row r="67" spans="1:28" ht="12.75">
      <c r="A67" s="12" t="s">
        <v>75</v>
      </c>
      <c r="B67" s="1">
        <f>'DATOS MENSUALES'!E594</f>
        <v>0.052255</v>
      </c>
      <c r="C67" s="1">
        <f>'DATOS MENSUALES'!E595</f>
        <v>0.32646</v>
      </c>
      <c r="D67" s="1">
        <f>'DATOS MENSUALES'!E596</f>
        <v>2.692492</v>
      </c>
      <c r="E67" s="1">
        <f>'DATOS MENSUALES'!E597</f>
        <v>1.04951</v>
      </c>
      <c r="F67" s="1">
        <f>'DATOS MENSUALES'!E598</f>
        <v>0.262008</v>
      </c>
      <c r="G67" s="1">
        <f>'DATOS MENSUALES'!E599</f>
        <v>0.063687</v>
      </c>
      <c r="H67" s="1">
        <f>'DATOS MENSUALES'!E600</f>
        <v>0.742755</v>
      </c>
      <c r="I67" s="1">
        <f>'DATOS MENSUALES'!E601</f>
        <v>0.630441</v>
      </c>
      <c r="J67" s="1">
        <f>'DATOS MENSUALES'!E602</f>
        <v>0.30015</v>
      </c>
      <c r="K67" s="1">
        <f>'DATOS MENSUALES'!E603</f>
        <v>0.076647</v>
      </c>
      <c r="L67" s="1">
        <f>'DATOS MENSUALES'!E604</f>
        <v>0.048216</v>
      </c>
      <c r="M67" s="1">
        <f>'DATOS MENSUALES'!E605</f>
        <v>0.027531</v>
      </c>
      <c r="N67" s="1">
        <f t="shared" si="26"/>
        <v>6.272152</v>
      </c>
      <c r="O67" s="10"/>
      <c r="P67" s="60">
        <f t="shared" si="27"/>
        <v>-0.10237419145056885</v>
      </c>
      <c r="Q67" s="60">
        <f t="shared" si="28"/>
        <v>-0.290430825807662</v>
      </c>
      <c r="R67" s="60">
        <f t="shared" si="29"/>
        <v>0.67619385850461</v>
      </c>
      <c r="S67" s="60">
        <f t="shared" si="30"/>
        <v>-0.8918473929999705</v>
      </c>
      <c r="T67" s="60">
        <f t="shared" si="31"/>
        <v>-5.28014161493307</v>
      </c>
      <c r="U67" s="60">
        <f t="shared" si="31"/>
        <v>-10.16365778751695</v>
      </c>
      <c r="V67" s="60">
        <f t="shared" si="31"/>
        <v>-1.5241620344308848</v>
      </c>
      <c r="W67" s="60">
        <f t="shared" si="31"/>
        <v>-1.5449968563743797</v>
      </c>
      <c r="X67" s="60">
        <f t="shared" si="31"/>
        <v>-0.1462175119974228</v>
      </c>
      <c r="Y67" s="60">
        <f t="shared" si="31"/>
        <v>-0.0020685315080058294</v>
      </c>
      <c r="Z67" s="60">
        <f t="shared" si="31"/>
        <v>-0.00080245964517811</v>
      </c>
      <c r="AA67" s="60">
        <f t="shared" si="31"/>
        <v>-0.0021848024069202852</v>
      </c>
      <c r="AB67" s="60">
        <f t="shared" si="31"/>
        <v>-573.0577018394473</v>
      </c>
    </row>
    <row r="68" spans="1:28" ht="12.75">
      <c r="A68" s="12" t="s">
        <v>76</v>
      </c>
      <c r="B68" s="1">
        <f>'DATOS MENSUALES'!E606</f>
        <v>0.135486</v>
      </c>
      <c r="C68" s="1">
        <f>'DATOS MENSUALES'!E607</f>
        <v>0.13345</v>
      </c>
      <c r="D68" s="1">
        <f>'DATOS MENSUALES'!E608</f>
        <v>0.105624</v>
      </c>
      <c r="E68" s="1">
        <f>'DATOS MENSUALES'!E609</f>
        <v>0.24264</v>
      </c>
      <c r="F68" s="1">
        <f>'DATOS MENSUALES'!E610</f>
        <v>1.45545</v>
      </c>
      <c r="G68" s="1">
        <f>'DATOS MENSUALES'!E611</f>
        <v>3.170011</v>
      </c>
      <c r="H68" s="1">
        <f>'DATOS MENSUALES'!E612</f>
        <v>2.5936</v>
      </c>
      <c r="I68" s="1">
        <f>'DATOS MENSUALES'!E613</f>
        <v>0.74522</v>
      </c>
      <c r="J68" s="1">
        <f>'DATOS MENSUALES'!E614</f>
        <v>0.114992</v>
      </c>
      <c r="K68" s="1">
        <f>'DATOS MENSUALES'!E615</f>
        <v>0.062849</v>
      </c>
      <c r="L68" s="1">
        <f>'DATOS MENSUALES'!E616</f>
        <v>0.074524</v>
      </c>
      <c r="M68" s="1">
        <f>'DATOS MENSUALES'!E617</f>
        <v>0.148701</v>
      </c>
      <c r="N68" s="1">
        <f t="shared" si="26"/>
        <v>8.982547000000002</v>
      </c>
      <c r="O68" s="10"/>
      <c r="P68" s="60">
        <f t="shared" si="27"/>
        <v>-0.05687675088793313</v>
      </c>
      <c r="Q68" s="60">
        <f t="shared" si="28"/>
        <v>-0.625570880840764</v>
      </c>
      <c r="R68" s="60">
        <f t="shared" si="29"/>
        <v>-4.992721603197474</v>
      </c>
      <c r="S68" s="60">
        <f t="shared" si="30"/>
        <v>-5.539926848736731</v>
      </c>
      <c r="T68" s="60">
        <f t="shared" si="31"/>
        <v>-0.16446850763635343</v>
      </c>
      <c r="U68" s="60">
        <f t="shared" si="31"/>
        <v>0.8311138710007712</v>
      </c>
      <c r="V68" s="60">
        <f t="shared" si="31"/>
        <v>0.3430251465235918</v>
      </c>
      <c r="W68" s="60">
        <f t="shared" si="31"/>
        <v>-1.128986677569866</v>
      </c>
      <c r="X68" s="60">
        <f t="shared" si="31"/>
        <v>-0.3609184357659844</v>
      </c>
      <c r="Y68" s="60">
        <f t="shared" si="31"/>
        <v>-0.0028159468789939273</v>
      </c>
      <c r="Z68" s="60">
        <f t="shared" si="31"/>
        <v>-0.0002956587742842687</v>
      </c>
      <c r="AA68" s="60">
        <f t="shared" si="31"/>
        <v>-6.336117340453056E-07</v>
      </c>
      <c r="AB68" s="60">
        <f t="shared" si="31"/>
        <v>-175.21636089624968</v>
      </c>
    </row>
    <row r="69" spans="1:28" ht="12.75">
      <c r="A69" s="12" t="s">
        <v>77</v>
      </c>
      <c r="B69" s="1">
        <f>'DATOS MENSUALES'!E618</f>
        <v>0.15312</v>
      </c>
      <c r="C69" s="1">
        <f>'DATOS MENSUALES'!E619</f>
        <v>0.2254</v>
      </c>
      <c r="D69" s="1">
        <f>'DATOS MENSUALES'!E620</f>
        <v>0.028911</v>
      </c>
      <c r="E69" s="1">
        <f>'DATOS MENSUALES'!E621</f>
        <v>0.03487</v>
      </c>
      <c r="F69" s="1">
        <f>'DATOS MENSUALES'!E622</f>
        <v>0.179168</v>
      </c>
      <c r="G69" s="1">
        <f>'DATOS MENSUALES'!E623</f>
        <v>1.77455</v>
      </c>
      <c r="H69" s="1">
        <f>'DATOS MENSUALES'!E624</f>
        <v>0.736819</v>
      </c>
      <c r="I69" s="1">
        <f>'DATOS MENSUALES'!E625</f>
        <v>1.1809</v>
      </c>
      <c r="J69" s="1">
        <f>'DATOS MENSUALES'!E626</f>
        <v>7.362972</v>
      </c>
      <c r="K69" s="1">
        <f>'DATOS MENSUALES'!E627</f>
        <v>0.4978</v>
      </c>
      <c r="L69" s="1">
        <f>'DATOS MENSUALES'!E628</f>
        <v>0.261957</v>
      </c>
      <c r="M69" s="1">
        <f>'DATOS MENSUALES'!E629</f>
        <v>0.124</v>
      </c>
      <c r="N69" s="1">
        <f t="shared" si="26"/>
        <v>12.560467000000001</v>
      </c>
      <c r="O69" s="10"/>
      <c r="P69" s="60">
        <f t="shared" si="27"/>
        <v>-0.049406029283876794</v>
      </c>
      <c r="Q69" s="60">
        <f t="shared" si="28"/>
        <v>-0.44471598014554614</v>
      </c>
      <c r="R69" s="60">
        <f t="shared" si="29"/>
        <v>-5.69562473919775</v>
      </c>
      <c r="S69" s="60">
        <f t="shared" si="30"/>
        <v>-7.729568848447625</v>
      </c>
      <c r="T69" s="60">
        <f t="shared" si="31"/>
        <v>-6.070132147104823</v>
      </c>
      <c r="U69" s="60">
        <f t="shared" si="31"/>
        <v>-0.09435866278823937</v>
      </c>
      <c r="V69" s="60">
        <f t="shared" si="31"/>
        <v>-1.5478688970556822</v>
      </c>
      <c r="W69" s="60">
        <f t="shared" si="31"/>
        <v>-0.22209252104095065</v>
      </c>
      <c r="X69" s="60">
        <f t="shared" si="31"/>
        <v>279.21292059002195</v>
      </c>
      <c r="Y69" s="60">
        <f t="shared" si="31"/>
        <v>0.025344294064296106</v>
      </c>
      <c r="Z69" s="60">
        <f t="shared" si="31"/>
        <v>0.0017634118353919961</v>
      </c>
      <c r="AA69" s="60">
        <f t="shared" si="31"/>
        <v>-3.689267954144637E-05</v>
      </c>
      <c r="AB69" s="60">
        <f t="shared" si="31"/>
        <v>-8.21585979636246</v>
      </c>
    </row>
    <row r="70" spans="1:28" ht="12.75">
      <c r="A70" s="12" t="s">
        <v>78</v>
      </c>
      <c r="B70" s="1">
        <f>'DATOS MENSUALES'!E630</f>
        <v>2.293542</v>
      </c>
      <c r="C70" s="1">
        <f>'DATOS MENSUALES'!E631</f>
        <v>0.241018</v>
      </c>
      <c r="D70" s="1">
        <f>'DATOS MENSUALES'!E632</f>
        <v>1.388868</v>
      </c>
      <c r="E70" s="1">
        <f>'DATOS MENSUALES'!E633</f>
        <v>0.206894</v>
      </c>
      <c r="F70" s="1">
        <f>'DATOS MENSUALES'!E634</f>
        <v>1.173888</v>
      </c>
      <c r="G70" s="1">
        <f>'DATOS MENSUALES'!E635</f>
        <v>1.225314</v>
      </c>
      <c r="H70" s="1">
        <f>'DATOS MENSUALES'!E636</f>
        <v>2.666022</v>
      </c>
      <c r="I70" s="1">
        <f>'DATOS MENSUALES'!E637</f>
        <v>4.364604</v>
      </c>
      <c r="J70" s="1">
        <f>'DATOS MENSUALES'!E638</f>
        <v>2.237176</v>
      </c>
      <c r="K70" s="1">
        <f>'DATOS MENSUALES'!E639</f>
        <v>0.243941</v>
      </c>
      <c r="L70" s="1">
        <f>'DATOS MENSUALES'!E640</f>
        <v>0.089953</v>
      </c>
      <c r="M70" s="1">
        <f>'DATOS MENSUALES'!E641</f>
        <v>0.177004</v>
      </c>
      <c r="N70" s="1">
        <f t="shared" si="26"/>
        <v>16.308224000000003</v>
      </c>
      <c r="O70" s="10"/>
      <c r="P70" s="60">
        <f t="shared" si="27"/>
        <v>5.578037563430883</v>
      </c>
      <c r="Q70" s="60">
        <f t="shared" si="28"/>
        <v>-0.41797245365635793</v>
      </c>
      <c r="R70" s="60">
        <f t="shared" si="29"/>
        <v>-0.07725533538764173</v>
      </c>
      <c r="S70" s="60">
        <f t="shared" si="30"/>
        <v>-5.882506928051814</v>
      </c>
      <c r="T70" s="60">
        <f t="shared" si="31"/>
        <v>-0.5706574788734063</v>
      </c>
      <c r="U70" s="60">
        <f t="shared" si="31"/>
        <v>-1.0135522186127726</v>
      </c>
      <c r="V70" s="60">
        <f t="shared" si="31"/>
        <v>0.4608851952014688</v>
      </c>
      <c r="W70" s="60">
        <f t="shared" si="31"/>
        <v>17.13589755326368</v>
      </c>
      <c r="X70" s="60">
        <f t="shared" si="31"/>
        <v>2.8044193624467595</v>
      </c>
      <c r="Y70" s="60">
        <f t="shared" si="31"/>
        <v>6.342073828487173E-05</v>
      </c>
      <c r="Z70" s="60">
        <f t="shared" si="31"/>
        <v>-0.00013413767084620386</v>
      </c>
      <c r="AA70" s="60">
        <f t="shared" si="31"/>
        <v>7.661719697470624E-06</v>
      </c>
      <c r="AB70" s="60">
        <f t="shared" si="31"/>
        <v>5.177071376682161</v>
      </c>
    </row>
    <row r="71" spans="1:28" ht="12.75">
      <c r="A71" s="12" t="s">
        <v>79</v>
      </c>
      <c r="B71" s="1">
        <f>'DATOS MENSUALES'!E642</f>
        <v>1.744556</v>
      </c>
      <c r="C71" s="1">
        <f>'DATOS MENSUALES'!E643</f>
        <v>0.59106</v>
      </c>
      <c r="D71" s="1">
        <f>'DATOS MENSUALES'!E644</f>
        <v>1.1617</v>
      </c>
      <c r="E71" s="1">
        <f>'DATOS MENSUALES'!E645</f>
        <v>2.744061</v>
      </c>
      <c r="F71" s="1">
        <f>'DATOS MENSUALES'!E646</f>
        <v>4.401664</v>
      </c>
      <c r="G71" s="1">
        <f>'DATOS MENSUALES'!E647</f>
        <v>0.527398</v>
      </c>
      <c r="H71" s="1">
        <f>'DATOS MENSUALES'!E648</f>
        <v>0.408425</v>
      </c>
      <c r="I71" s="1">
        <f>'DATOS MENSUALES'!E649</f>
        <v>2.63004</v>
      </c>
      <c r="J71" s="1">
        <f>'DATOS MENSUALES'!E650</f>
        <v>0.591223</v>
      </c>
      <c r="K71" s="1">
        <f>'DATOS MENSUALES'!E651</f>
        <v>0.161262</v>
      </c>
      <c r="L71" s="1">
        <f>'DATOS MENSUALES'!E652</f>
        <v>0.152724</v>
      </c>
      <c r="M71" s="1">
        <f>'DATOS MENSUALES'!E653</f>
        <v>0.13008</v>
      </c>
      <c r="N71" s="1">
        <f t="shared" si="26"/>
        <v>15.244193</v>
      </c>
      <c r="O71" s="10"/>
      <c r="P71" s="60">
        <f t="shared" si="27"/>
        <v>1.8360042243375307</v>
      </c>
      <c r="Q71" s="60">
        <f t="shared" si="28"/>
        <v>-0.06287302229441112</v>
      </c>
      <c r="R71" s="60">
        <f t="shared" si="29"/>
        <v>-0.2785343998529118</v>
      </c>
      <c r="S71" s="60">
        <f t="shared" si="30"/>
        <v>0.39220024979257767</v>
      </c>
      <c r="T71" s="60">
        <f t="shared" si="31"/>
        <v>13.795039853885665</v>
      </c>
      <c r="U71" s="60">
        <f t="shared" si="31"/>
        <v>-4.933951736520078</v>
      </c>
      <c r="V71" s="60">
        <f t="shared" si="31"/>
        <v>-3.2758038110567975</v>
      </c>
      <c r="W71" s="60">
        <f t="shared" si="31"/>
        <v>0.600252577771215</v>
      </c>
      <c r="X71" s="60">
        <f t="shared" si="31"/>
        <v>-0.013102879389815985</v>
      </c>
      <c r="Y71" s="60">
        <f t="shared" si="31"/>
        <v>-7.840300179662868E-05</v>
      </c>
      <c r="Z71" s="60">
        <f t="shared" si="31"/>
        <v>1.553311793213719E-06</v>
      </c>
      <c r="AA71" s="60">
        <f t="shared" si="31"/>
        <v>-2.0145784053429584E-05</v>
      </c>
      <c r="AB71" s="60">
        <f t="shared" si="31"/>
        <v>0.29527137932410763</v>
      </c>
    </row>
    <row r="72" spans="1:28" ht="12.75">
      <c r="A72" s="12" t="s">
        <v>80</v>
      </c>
      <c r="B72" s="1">
        <f>'DATOS MENSUALES'!E654</f>
        <v>0.346128</v>
      </c>
      <c r="C72" s="1">
        <f>'DATOS MENSUALES'!E655</f>
        <v>0.796452</v>
      </c>
      <c r="D72" s="1">
        <f>'DATOS MENSUALES'!E656</f>
        <v>2.093958</v>
      </c>
      <c r="E72" s="1">
        <f>'DATOS MENSUALES'!E657</f>
        <v>1.217367</v>
      </c>
      <c r="F72" s="1">
        <f>'DATOS MENSUALES'!E658</f>
        <v>3.453484</v>
      </c>
      <c r="G72" s="1">
        <f>'DATOS MENSUALES'!E659</f>
        <v>0.54384</v>
      </c>
      <c r="H72" s="1">
        <f>'DATOS MENSUALES'!E660</f>
        <v>0.236778</v>
      </c>
      <c r="I72" s="1">
        <f>'DATOS MENSUALES'!E661</f>
        <v>0.778596</v>
      </c>
      <c r="J72" s="1">
        <f>'DATOS MENSUALES'!E662</f>
        <v>0.483841</v>
      </c>
      <c r="K72" s="1">
        <f>'DATOS MENSUALES'!E663</f>
        <v>0.106081</v>
      </c>
      <c r="L72" s="1">
        <f>'DATOS MENSUALES'!E664</f>
        <v>0.11475</v>
      </c>
      <c r="M72" s="1">
        <f>'DATOS MENSUALES'!E665</f>
        <v>0.083974</v>
      </c>
      <c r="N72" s="1">
        <f t="shared" si="26"/>
        <v>10.255249</v>
      </c>
      <c r="O72" s="10"/>
      <c r="P72" s="60">
        <f t="shared" si="27"/>
        <v>-0.0052617167252206245</v>
      </c>
      <c r="Q72" s="60">
        <f t="shared" si="28"/>
        <v>-0.007105152023189937</v>
      </c>
      <c r="R72" s="60">
        <f t="shared" si="29"/>
        <v>0.021761613429567433</v>
      </c>
      <c r="S72" s="60">
        <f t="shared" si="30"/>
        <v>-0.5019069124541601</v>
      </c>
      <c r="T72" s="60">
        <f t="shared" si="31"/>
        <v>3.0495263923468894</v>
      </c>
      <c r="U72" s="60">
        <f t="shared" si="31"/>
        <v>-4.792370846446522</v>
      </c>
      <c r="V72" s="60">
        <f t="shared" si="31"/>
        <v>-4.547933503939934</v>
      </c>
      <c r="W72" s="60">
        <f t="shared" si="31"/>
        <v>-1.0238663900765488</v>
      </c>
      <c r="X72" s="60">
        <f t="shared" si="31"/>
        <v>-0.04040095784016867</v>
      </c>
      <c r="Y72" s="60">
        <f t="shared" si="31"/>
        <v>-0.0009406459872563415</v>
      </c>
      <c r="Z72" s="60">
        <f t="shared" si="31"/>
        <v>-1.838473176464773E-05</v>
      </c>
      <c r="AA72" s="60">
        <f t="shared" si="31"/>
        <v>-0.0003940903033608936</v>
      </c>
      <c r="AB72" s="60">
        <f t="shared" si="31"/>
        <v>-80.79227625311</v>
      </c>
    </row>
    <row r="73" spans="1:28" ht="12.75">
      <c r="A73" s="12" t="s">
        <v>81</v>
      </c>
      <c r="B73" s="1">
        <f>'DATOS MENSUALES'!E666</f>
        <v>0.062304</v>
      </c>
      <c r="C73" s="1">
        <f>'DATOS MENSUALES'!E667</f>
        <v>0.43304</v>
      </c>
      <c r="D73" s="1">
        <f>'DATOS MENSUALES'!E668</f>
        <v>7.230825</v>
      </c>
      <c r="E73" s="1">
        <f>'DATOS MENSUALES'!E669</f>
        <v>3.5737</v>
      </c>
      <c r="F73" s="1">
        <f>'DATOS MENSUALES'!E670</f>
        <v>2.174368</v>
      </c>
      <c r="G73" s="1">
        <f>'DATOS MENSUALES'!E671</f>
        <v>2.708985</v>
      </c>
      <c r="H73" s="1">
        <f>'DATOS MENSUALES'!E672</f>
        <v>1.38864</v>
      </c>
      <c r="I73" s="1">
        <f>'DATOS MENSUALES'!E673</f>
        <v>0.826695</v>
      </c>
      <c r="J73" s="1">
        <f>'DATOS MENSUALES'!E674</f>
        <v>0.204654</v>
      </c>
      <c r="K73" s="1">
        <f>'DATOS MENSUALES'!E675</f>
        <v>0.076912</v>
      </c>
      <c r="L73" s="1">
        <f>'DATOS MENSUALES'!E676</f>
        <v>0.077742</v>
      </c>
      <c r="M73" s="1">
        <f>'DATOS MENSUALES'!E677</f>
        <v>0.064736</v>
      </c>
      <c r="N73" s="1">
        <f t="shared" si="26"/>
        <v>18.822601000000002</v>
      </c>
      <c r="O73" s="10"/>
      <c r="P73" s="60">
        <f t="shared" si="27"/>
        <v>-0.09591752265954495</v>
      </c>
      <c r="Q73" s="60">
        <f t="shared" si="28"/>
        <v>-0.17156283400099723</v>
      </c>
      <c r="R73" s="60">
        <f t="shared" si="29"/>
        <v>158.87268729956466</v>
      </c>
      <c r="S73" s="60">
        <f t="shared" si="30"/>
        <v>3.808290277987466</v>
      </c>
      <c r="T73" s="60">
        <f t="shared" si="31"/>
        <v>0.005002570588109511</v>
      </c>
      <c r="U73" s="60">
        <f t="shared" si="31"/>
        <v>0.1100219463467659</v>
      </c>
      <c r="V73" s="60">
        <f t="shared" si="31"/>
        <v>-0.12874393952106544</v>
      </c>
      <c r="W73" s="60">
        <f t="shared" si="31"/>
        <v>-0.8841665734069365</v>
      </c>
      <c r="X73" s="60">
        <f t="shared" si="31"/>
        <v>-0.2410147328261482</v>
      </c>
      <c r="Y73" s="60">
        <f t="shared" si="31"/>
        <v>-0.0020556518304833985</v>
      </c>
      <c r="Z73" s="60">
        <f t="shared" si="31"/>
        <v>-0.00025484997032005166</v>
      </c>
      <c r="AA73" s="60">
        <f t="shared" si="31"/>
        <v>-0.0007928392680983639</v>
      </c>
      <c r="AB73" s="60">
        <f t="shared" si="31"/>
        <v>76.45744543680603</v>
      </c>
    </row>
    <row r="74" spans="1:28" s="24" customFormat="1" ht="12.75">
      <c r="A74" s="21" t="s">
        <v>82</v>
      </c>
      <c r="B74" s="22">
        <f>'DATOS MENSUALES'!E678</f>
        <v>0.039435</v>
      </c>
      <c r="C74" s="22">
        <f>'DATOS MENSUALES'!E679</f>
        <v>0.51876</v>
      </c>
      <c r="D74" s="22">
        <f>'DATOS MENSUALES'!E680</f>
        <v>3.86983</v>
      </c>
      <c r="E74" s="22">
        <f>'DATOS MENSUALES'!E681</f>
        <v>5.0176</v>
      </c>
      <c r="F74" s="22">
        <f>'DATOS MENSUALES'!E682</f>
        <v>0.866576</v>
      </c>
      <c r="G74" s="22">
        <f>'DATOS MENSUALES'!E683</f>
        <v>0.15333</v>
      </c>
      <c r="H74" s="22">
        <f>'DATOS MENSUALES'!E684</f>
        <v>0.248</v>
      </c>
      <c r="I74" s="22">
        <f>'DATOS MENSUALES'!E685</f>
        <v>4.97471</v>
      </c>
      <c r="J74" s="22">
        <f>'DATOS MENSUALES'!E686</f>
        <v>1.170048</v>
      </c>
      <c r="K74" s="22">
        <f>'DATOS MENSUALES'!E687</f>
        <v>0.9135</v>
      </c>
      <c r="L74" s="22">
        <f>'DATOS MENSUALES'!E688</f>
        <v>1.187365</v>
      </c>
      <c r="M74" s="22">
        <f>'DATOS MENSUALES'!E689</f>
        <v>0.16722</v>
      </c>
      <c r="N74" s="22">
        <f t="shared" si="26"/>
        <v>19.126374</v>
      </c>
      <c r="O74" s="23"/>
      <c r="P74" s="60">
        <f t="shared" si="27"/>
        <v>-0.11102354424553276</v>
      </c>
      <c r="Q74" s="60">
        <f t="shared" si="28"/>
        <v>-0.10378205855550755</v>
      </c>
      <c r="R74" s="60">
        <f t="shared" si="29"/>
        <v>8.679078845297115</v>
      </c>
      <c r="S74" s="60">
        <f t="shared" si="30"/>
        <v>27.149442919094714</v>
      </c>
      <c r="T74" s="60">
        <f t="shared" si="31"/>
        <v>-1.4689675503801134</v>
      </c>
      <c r="U74" s="60">
        <f t="shared" si="31"/>
        <v>-8.953317383692726</v>
      </c>
      <c r="V74" s="60">
        <f t="shared" si="31"/>
        <v>-4.4561447786570705</v>
      </c>
      <c r="W74" s="60">
        <f t="shared" si="31"/>
        <v>32.40747943619813</v>
      </c>
      <c r="X74" s="60">
        <f t="shared" si="31"/>
        <v>0.04037934016523324</v>
      </c>
      <c r="Y74" s="60">
        <f t="shared" si="31"/>
        <v>0.35706169133809157</v>
      </c>
      <c r="Z74" s="60">
        <f t="shared" si="31"/>
        <v>1.1451747689641314</v>
      </c>
      <c r="AA74" s="60">
        <f t="shared" si="31"/>
        <v>9.79155621109165E-07</v>
      </c>
      <c r="AB74" s="60">
        <f t="shared" si="31"/>
        <v>94.07706044351384</v>
      </c>
    </row>
    <row r="75" spans="1:28" s="24" customFormat="1" ht="12.75">
      <c r="A75" s="21" t="s">
        <v>83</v>
      </c>
      <c r="B75" s="22">
        <f>'DATOS MENSUALES'!E690</f>
        <v>0.2647</v>
      </c>
      <c r="C75" s="22">
        <f>'DATOS MENSUALES'!E691</f>
        <v>6.38411</v>
      </c>
      <c r="D75" s="22">
        <f>'DATOS MENSUALES'!E692</f>
        <v>7.82752</v>
      </c>
      <c r="E75" s="22">
        <f>'DATOS MENSUALES'!E693</f>
        <v>2.0398</v>
      </c>
      <c r="F75" s="22">
        <f>'DATOS MENSUALES'!E694</f>
        <v>0.85057</v>
      </c>
      <c r="G75" s="22">
        <f>'DATOS MENSUALES'!E695</f>
        <v>0.633664</v>
      </c>
      <c r="H75" s="22">
        <f>'DATOS MENSUALES'!E696</f>
        <v>3.81967</v>
      </c>
      <c r="I75" s="22">
        <f>'DATOS MENSUALES'!E697</f>
        <v>2.949594</v>
      </c>
      <c r="J75" s="22">
        <f>'DATOS MENSUALES'!E698</f>
        <v>0.457498</v>
      </c>
      <c r="K75" s="22">
        <f>'DATOS MENSUALES'!E699</f>
        <v>0.114393</v>
      </c>
      <c r="L75" s="22">
        <f>'DATOS MENSUALES'!E700</f>
        <v>0.10778</v>
      </c>
      <c r="M75" s="22">
        <f>'DATOS MENSUALES'!E701</f>
        <v>0.324116</v>
      </c>
      <c r="N75" s="22">
        <f t="shared" si="26"/>
        <v>25.773415000000004</v>
      </c>
      <c r="O75" s="23"/>
      <c r="P75" s="60">
        <f t="shared" si="27"/>
        <v>-0.016651413681093862</v>
      </c>
      <c r="Q75" s="60">
        <f t="shared" si="28"/>
        <v>157.0629641444323</v>
      </c>
      <c r="R75" s="60">
        <f t="shared" si="29"/>
        <v>217.3799479175794</v>
      </c>
      <c r="S75" s="60">
        <f t="shared" si="30"/>
        <v>2.1310937732023336E-05</v>
      </c>
      <c r="T75" s="60">
        <f t="shared" si="31"/>
        <v>-1.5318958772242175</v>
      </c>
      <c r="U75" s="60">
        <f t="shared" si="31"/>
        <v>-4.066481319761935</v>
      </c>
      <c r="V75" s="60">
        <f t="shared" si="31"/>
        <v>7.145420173364853</v>
      </c>
      <c r="W75" s="60">
        <f t="shared" si="31"/>
        <v>1.5734638447023845</v>
      </c>
      <c r="X75" s="60">
        <f t="shared" si="31"/>
        <v>-0.05043855081018202</v>
      </c>
      <c r="Y75" s="60">
        <f t="shared" si="31"/>
        <v>-0.0007209873416417127</v>
      </c>
      <c r="Z75" s="60">
        <f t="shared" si="31"/>
        <v>-3.713540682658169E-05</v>
      </c>
      <c r="AA75" s="60">
        <f t="shared" si="31"/>
        <v>0.0046429226350915495</v>
      </c>
      <c r="AB75" s="60">
        <f t="shared" si="31"/>
        <v>1403.0920166366222</v>
      </c>
    </row>
    <row r="76" spans="1:28" s="24" customFormat="1" ht="12.75">
      <c r="A76" s="21" t="s">
        <v>84</v>
      </c>
      <c r="B76" s="22">
        <f>'DATOS MENSUALES'!E702</f>
        <v>0.156324</v>
      </c>
      <c r="C76" s="22">
        <f>'DATOS MENSUALES'!E703</f>
        <v>0.182682</v>
      </c>
      <c r="D76" s="22">
        <f>'DATOS MENSUALES'!E704</f>
        <v>0.211596</v>
      </c>
      <c r="E76" s="22">
        <f>'DATOS MENSUALES'!E705</f>
        <v>0.370044</v>
      </c>
      <c r="F76" s="22">
        <f>'DATOS MENSUALES'!E706</f>
        <v>0.340017</v>
      </c>
      <c r="G76" s="22">
        <f>'DATOS MENSUALES'!E707</f>
        <v>0.195194</v>
      </c>
      <c r="H76" s="22">
        <f>'DATOS MENSUALES'!E708</f>
        <v>0.47276</v>
      </c>
      <c r="I76" s="22">
        <f>'DATOS MENSUALES'!E709</f>
        <v>0.353694</v>
      </c>
      <c r="J76" s="22">
        <f>'DATOS MENSUALES'!E710</f>
        <v>0.080608</v>
      </c>
      <c r="K76" s="22">
        <f>'DATOS MENSUALES'!E711</f>
        <v>0.231264</v>
      </c>
      <c r="L76" s="22">
        <f>'DATOS MENSUALES'!E712</f>
        <v>0.067715</v>
      </c>
      <c r="M76" s="22">
        <f>'DATOS MENSUALES'!E713</f>
        <v>0.142569</v>
      </c>
      <c r="N76" s="22">
        <f t="shared" si="26"/>
        <v>2.8044670000000003</v>
      </c>
      <c r="O76" s="23"/>
      <c r="P76" s="60">
        <f t="shared" si="27"/>
        <v>-0.048123099920164863</v>
      </c>
      <c r="Q76" s="60">
        <f t="shared" si="28"/>
        <v>-0.5236382125682614</v>
      </c>
      <c r="R76" s="60">
        <f t="shared" si="29"/>
        <v>-4.120423306591504</v>
      </c>
      <c r="S76" s="60">
        <f t="shared" si="30"/>
        <v>-4.427354119464367</v>
      </c>
      <c r="T76" s="60">
        <f t="shared" si="31"/>
        <v>-4.601830784124025</v>
      </c>
      <c r="U76" s="60">
        <f t="shared" si="31"/>
        <v>-8.422637384621835</v>
      </c>
      <c r="V76" s="60">
        <f t="shared" si="31"/>
        <v>-2.868268735253304</v>
      </c>
      <c r="W76" s="60">
        <f t="shared" si="31"/>
        <v>-2.941387021921856</v>
      </c>
      <c r="X76" s="60">
        <f t="shared" si="31"/>
        <v>-0.41577413884697856</v>
      </c>
      <c r="Y76" s="60">
        <f t="shared" si="31"/>
        <v>2.012798646446709E-05</v>
      </c>
      <c r="Z76" s="60">
        <f t="shared" si="31"/>
        <v>-0.00039589669079447915</v>
      </c>
      <c r="AA76" s="60">
        <f t="shared" si="31"/>
        <v>-3.1901364266887584E-06</v>
      </c>
      <c r="AB76" s="60">
        <f t="shared" si="31"/>
        <v>-1632.1240403605718</v>
      </c>
    </row>
    <row r="77" spans="1:28" s="24" customFormat="1" ht="12.75">
      <c r="A77" s="21" t="s">
        <v>85</v>
      </c>
      <c r="B77" s="22">
        <f>'DATOS MENSUALES'!E714</f>
        <v>0.54128</v>
      </c>
      <c r="C77" s="22">
        <f>'DATOS MENSUALES'!E715</f>
        <v>0.45932</v>
      </c>
      <c r="D77" s="22">
        <f>'DATOS MENSUALES'!E716</f>
        <v>0.676416</v>
      </c>
      <c r="E77" s="22">
        <f>'DATOS MENSUALES'!E717</f>
        <v>0.02142</v>
      </c>
      <c r="F77" s="22">
        <f>'DATOS MENSUALES'!E718</f>
        <v>0.10626</v>
      </c>
      <c r="G77" s="22">
        <f>'DATOS MENSUALES'!E719</f>
        <v>0.151386</v>
      </c>
      <c r="H77" s="22">
        <f>'DATOS MENSUALES'!E720</f>
        <v>2.92313</v>
      </c>
      <c r="I77" s="22">
        <f>'DATOS MENSUALES'!E721</f>
        <v>0.54296</v>
      </c>
      <c r="J77" s="22">
        <f>'DATOS MENSUALES'!E722</f>
        <v>0.121863</v>
      </c>
      <c r="K77" s="22">
        <f>'DATOS MENSUALES'!E723</f>
        <v>0.072371</v>
      </c>
      <c r="L77" s="22">
        <f>'DATOS MENSUALES'!E724</f>
        <v>0.047768</v>
      </c>
      <c r="M77" s="22">
        <f>'DATOS MENSUALES'!E725</f>
        <v>0.041328</v>
      </c>
      <c r="N77" s="22">
        <f t="shared" si="26"/>
        <v>5.705502</v>
      </c>
      <c r="O77" s="23"/>
      <c r="P77" s="60">
        <f t="shared" si="27"/>
        <v>9.557105348000268E-06</v>
      </c>
      <c r="Q77" s="60">
        <f t="shared" si="28"/>
        <v>-0.14835363384021394</v>
      </c>
      <c r="R77" s="60">
        <f t="shared" si="29"/>
        <v>-1.4751351297741178</v>
      </c>
      <c r="S77" s="60">
        <f t="shared" si="30"/>
        <v>-7.888386220152689</v>
      </c>
      <c r="T77" s="60">
        <f t="shared" si="31"/>
        <v>-6.827436917435993</v>
      </c>
      <c r="U77" s="60">
        <f t="shared" si="31"/>
        <v>-8.978487198761574</v>
      </c>
      <c r="V77" s="60">
        <f t="shared" si="31"/>
        <v>1.0912862081651196</v>
      </c>
      <c r="W77" s="60">
        <f t="shared" si="31"/>
        <v>-1.9229489434381213</v>
      </c>
      <c r="X77" s="60">
        <f t="shared" si="31"/>
        <v>-0.35056981012655813</v>
      </c>
      <c r="Y77" s="60">
        <f t="shared" si="31"/>
        <v>-0.002283856097862205</v>
      </c>
      <c r="Z77" s="60">
        <f t="shared" si="31"/>
        <v>-0.0008141216563601123</v>
      </c>
      <c r="AA77" s="60">
        <f t="shared" si="31"/>
        <v>-0.0015593612959860447</v>
      </c>
      <c r="AB77" s="60">
        <f t="shared" si="31"/>
        <v>-698.5237590560168</v>
      </c>
    </row>
    <row r="78" spans="1:28" s="24" customFormat="1" ht="12.75">
      <c r="A78" s="21" t="s">
        <v>86</v>
      </c>
      <c r="B78" s="22">
        <f>'DATOS MENSUALES'!E726</f>
        <v>0.101745</v>
      </c>
      <c r="C78" s="22">
        <f>'DATOS MENSUALES'!E727</f>
        <v>1.037544</v>
      </c>
      <c r="D78" s="22">
        <f>'DATOS MENSUALES'!E728</f>
        <v>1.762748</v>
      </c>
      <c r="E78" s="22">
        <f>'DATOS MENSUALES'!E729</f>
        <v>9.011736</v>
      </c>
      <c r="F78" s="22">
        <f>'DATOS MENSUALES'!E730</f>
        <v>1.7168</v>
      </c>
      <c r="G78" s="22">
        <f>'DATOS MENSUALES'!E731</f>
        <v>9.194185</v>
      </c>
      <c r="H78" s="22">
        <f>'DATOS MENSUALES'!E732</f>
        <v>1.073732</v>
      </c>
      <c r="I78" s="22">
        <f>'DATOS MENSUALES'!E733</f>
        <v>0.312994</v>
      </c>
      <c r="J78" s="22">
        <f>'DATOS MENSUALES'!E734</f>
        <v>0.103215</v>
      </c>
      <c r="K78" s="22">
        <f>'DATOS MENSUALES'!E735</f>
        <v>0.08586</v>
      </c>
      <c r="L78" s="22">
        <f>'DATOS MENSUALES'!E736</f>
        <v>0.098852</v>
      </c>
      <c r="M78" s="22">
        <f>'DATOS MENSUALES'!E737</f>
        <v>0.059774</v>
      </c>
      <c r="N78" s="22">
        <f t="shared" si="26"/>
        <v>24.559185000000003</v>
      </c>
      <c r="O78" s="23"/>
      <c r="P78" s="60">
        <f t="shared" si="27"/>
        <v>-0.07319909910658907</v>
      </c>
      <c r="Q78" s="60">
        <f t="shared" si="28"/>
        <v>0.00011654170228614679</v>
      </c>
      <c r="R78" s="60">
        <f t="shared" si="29"/>
        <v>-0.00014078506336244858</v>
      </c>
      <c r="S78" s="60">
        <f t="shared" si="30"/>
        <v>342.9501315533345</v>
      </c>
      <c r="T78" s="60">
        <f t="shared" si="31"/>
        <v>-0.02352668831120337</v>
      </c>
      <c r="U78" s="60">
        <f t="shared" si="31"/>
        <v>337.7895641858607</v>
      </c>
      <c r="V78" s="60">
        <f t="shared" si="31"/>
        <v>-0.5510672779434697</v>
      </c>
      <c r="W78" s="60">
        <f t="shared" si="31"/>
        <v>-3.199233947451758</v>
      </c>
      <c r="X78" s="60">
        <f t="shared" si="31"/>
        <v>-0.37912630904611694</v>
      </c>
      <c r="Y78" s="60">
        <f t="shared" si="31"/>
        <v>-0.0016514863020927022</v>
      </c>
      <c r="Z78" s="60">
        <f t="shared" si="31"/>
        <v>-7.56376908912664E-05</v>
      </c>
      <c r="AA78" s="60">
        <f t="shared" si="31"/>
        <v>-0.0009273148853961608</v>
      </c>
      <c r="AB78" s="60">
        <f t="shared" si="31"/>
        <v>994.2776770982993</v>
      </c>
    </row>
    <row r="79" spans="1:28" s="24" customFormat="1" ht="12.75">
      <c r="A79" s="21" t="s">
        <v>87</v>
      </c>
      <c r="B79" s="22">
        <f>'DATOS MENSUALES'!E738</f>
        <v>0.118456</v>
      </c>
      <c r="C79" s="22">
        <f>'DATOS MENSUALES'!E739</f>
        <v>0.14725</v>
      </c>
      <c r="D79" s="22">
        <f>'DATOS MENSUALES'!E740</f>
        <v>0.02768</v>
      </c>
      <c r="E79" s="22">
        <f>'DATOS MENSUALES'!E741</f>
        <v>0.088383</v>
      </c>
      <c r="F79" s="22">
        <f>'DATOS MENSUALES'!E742</f>
        <v>0.09955</v>
      </c>
      <c r="G79" s="22">
        <f>'DATOS MENSUALES'!E743</f>
        <v>0.030093</v>
      </c>
      <c r="H79" s="22">
        <f>'DATOS MENSUALES'!E744</f>
        <v>0.404025</v>
      </c>
      <c r="I79" s="22">
        <f>'DATOS MENSUALES'!E745</f>
        <v>0.450015</v>
      </c>
      <c r="J79" s="22">
        <f>'DATOS MENSUALES'!E746</f>
        <v>0.1368</v>
      </c>
      <c r="K79" s="22">
        <f>'DATOS MENSUALES'!E747</f>
        <v>0.040166</v>
      </c>
      <c r="L79" s="22">
        <f>'DATOS MENSUALES'!E748</f>
        <v>0.063085</v>
      </c>
      <c r="M79" s="22">
        <f>'DATOS MENSUALES'!E749</f>
        <v>0.06156</v>
      </c>
      <c r="N79" s="22">
        <f t="shared" si="26"/>
        <v>1.6670630000000002</v>
      </c>
      <c r="O79" s="23"/>
      <c r="P79" s="60">
        <f t="shared" si="27"/>
        <v>-0.06477230038496457</v>
      </c>
      <c r="Q79" s="60">
        <f t="shared" si="28"/>
        <v>-0.5957748636977807</v>
      </c>
      <c r="R79" s="60">
        <f t="shared" si="29"/>
        <v>-5.70741091404191</v>
      </c>
      <c r="S79" s="60">
        <f t="shared" si="30"/>
        <v>-7.118799990049697</v>
      </c>
      <c r="T79" s="60">
        <f t="shared" si="31"/>
        <v>-6.900139656289414</v>
      </c>
      <c r="U79" s="60">
        <f t="shared" si="31"/>
        <v>-10.643908084272178</v>
      </c>
      <c r="V79" s="60">
        <f t="shared" si="31"/>
        <v>-3.30500531461436</v>
      </c>
      <c r="W79" s="60">
        <f aca="true" t="shared" si="32" ref="W79:AB82">(I79-I$6)^3</f>
        <v>-2.3871600787199005</v>
      </c>
      <c r="X79" s="60">
        <f t="shared" si="32"/>
        <v>-0.32875916746234696</v>
      </c>
      <c r="Y79" s="60">
        <f t="shared" si="32"/>
        <v>-0.0044025614313343495</v>
      </c>
      <c r="Z79" s="60">
        <f t="shared" si="32"/>
        <v>-0.00047560807989629095</v>
      </c>
      <c r="AA79" s="60">
        <f t="shared" si="32"/>
        <v>-0.0008772911824051827</v>
      </c>
      <c r="AB79" s="60">
        <f t="shared" si="32"/>
        <v>-2152.3016897209486</v>
      </c>
    </row>
    <row r="80" spans="1:28" s="24" customFormat="1" ht="12.75">
      <c r="A80" s="21" t="s">
        <v>88</v>
      </c>
      <c r="B80" s="22">
        <f>'DATOS MENSUALES'!E750</f>
        <v>0.965712</v>
      </c>
      <c r="C80" s="22">
        <f>'DATOS MENSUALES'!E751</f>
        <v>0.982908</v>
      </c>
      <c r="D80" s="22">
        <f>'DATOS MENSUALES'!E752</f>
        <v>1.363598</v>
      </c>
      <c r="E80" s="22">
        <f>'DATOS MENSUALES'!E753</f>
        <v>4.830525</v>
      </c>
      <c r="F80" s="22">
        <f>'DATOS MENSUALES'!E754</f>
        <v>2.192645</v>
      </c>
      <c r="G80" s="22">
        <f>'DATOS MENSUALES'!E755</f>
        <v>0.724374</v>
      </c>
      <c r="H80" s="22">
        <f>'DATOS MENSUALES'!E756</f>
        <v>2.503522</v>
      </c>
      <c r="I80" s="22">
        <f>'DATOS MENSUALES'!E757</f>
        <v>1.31287</v>
      </c>
      <c r="J80" s="22">
        <f>'DATOS MENSUALES'!E758</f>
        <v>0.157584</v>
      </c>
      <c r="K80" s="22">
        <f>'DATOS MENSUALES'!E759</f>
        <v>0.06124</v>
      </c>
      <c r="L80" s="22">
        <f>'DATOS MENSUALES'!E760</f>
        <v>0.068134</v>
      </c>
      <c r="M80" s="22">
        <f>'DATOS MENSUALES'!E761</f>
        <v>0.06132</v>
      </c>
      <c r="N80" s="22">
        <f t="shared" si="26"/>
        <v>15.224432</v>
      </c>
      <c r="O80" s="23"/>
      <c r="P80" s="60">
        <f t="shared" si="27"/>
        <v>0.08850990536450454</v>
      </c>
      <c r="Q80" s="60">
        <f t="shared" si="28"/>
        <v>-1.9412587329976077E-07</v>
      </c>
      <c r="R80" s="60">
        <f t="shared" si="29"/>
        <v>-0.0918387349176447</v>
      </c>
      <c r="S80" s="60">
        <f t="shared" si="30"/>
        <v>22.388803523143633</v>
      </c>
      <c r="T80" s="60">
        <f aca="true" t="shared" si="33" ref="T80:V83">(F80-F$6)^3</f>
        <v>0.006783887577607752</v>
      </c>
      <c r="U80" s="60">
        <f t="shared" si="33"/>
        <v>-3.4118339652383995</v>
      </c>
      <c r="V80" s="60">
        <f t="shared" si="33"/>
        <v>0.22691303088099976</v>
      </c>
      <c r="W80" s="60">
        <f t="shared" si="32"/>
        <v>-0.10623982569563523</v>
      </c>
      <c r="X80" s="60">
        <f t="shared" si="32"/>
        <v>-0.2999437475172469</v>
      </c>
      <c r="Y80" s="60">
        <f t="shared" si="32"/>
        <v>-0.002913303602359451</v>
      </c>
      <c r="Z80" s="60">
        <f t="shared" si="32"/>
        <v>-0.00038915799330292526</v>
      </c>
      <c r="AA80" s="60">
        <f t="shared" si="32"/>
        <v>-0.0008839059818786381</v>
      </c>
      <c r="AB80" s="60">
        <f t="shared" si="32"/>
        <v>0.26975655063715975</v>
      </c>
    </row>
    <row r="81" spans="1:28" s="24" customFormat="1" ht="12.75">
      <c r="A81" s="21" t="s">
        <v>89</v>
      </c>
      <c r="B81" s="22">
        <f>'DATOS MENSUALES'!E762</f>
        <v>1.407508</v>
      </c>
      <c r="C81" s="22">
        <f>'DATOS MENSUALES'!E763</f>
        <v>0.590988</v>
      </c>
      <c r="D81" s="22">
        <f>'DATOS MENSUALES'!E764</f>
        <v>0.27925</v>
      </c>
      <c r="E81" s="22">
        <f>'DATOS MENSUALES'!E765</f>
        <v>1.569902</v>
      </c>
      <c r="F81" s="22">
        <f>'DATOS MENSUALES'!E766</f>
        <v>1.488405</v>
      </c>
      <c r="G81" s="22">
        <f>'DATOS MENSUALES'!E767</f>
        <v>2.426812</v>
      </c>
      <c r="H81" s="22">
        <f>'DATOS MENSUALES'!E768</f>
        <v>1.661286</v>
      </c>
      <c r="I81" s="22">
        <f>'DATOS MENSUALES'!E769</f>
        <v>1.169</v>
      </c>
      <c r="J81" s="22">
        <f>'DATOS MENSUALES'!E770</f>
        <v>0.297406</v>
      </c>
      <c r="K81" s="22">
        <f>'DATOS MENSUALES'!E771</f>
        <v>0.079164</v>
      </c>
      <c r="L81" s="22">
        <f>'DATOS MENSUALES'!E772</f>
        <v>0.12901</v>
      </c>
      <c r="M81" s="22">
        <f>'DATOS MENSUALES'!E773</f>
        <v>0.05489</v>
      </c>
      <c r="N81" s="22">
        <f t="shared" si="26"/>
        <v>11.153621000000001</v>
      </c>
      <c r="O81" s="23"/>
      <c r="P81" s="60">
        <f t="shared" si="27"/>
        <v>0.6989255271460744</v>
      </c>
      <c r="Q81" s="60">
        <f t="shared" si="28"/>
        <v>-0.06290718156676549</v>
      </c>
      <c r="R81" s="60">
        <f t="shared" si="29"/>
        <v>-3.620481045248209</v>
      </c>
      <c r="S81" s="60">
        <f t="shared" si="30"/>
        <v>-0.08645247268840872</v>
      </c>
      <c r="T81" s="60">
        <f t="shared" si="33"/>
        <v>-0.1365400424968753</v>
      </c>
      <c r="U81" s="60">
        <f t="shared" si="33"/>
        <v>0.007645471786970798</v>
      </c>
      <c r="V81" s="60">
        <f t="shared" si="33"/>
        <v>-0.012535169433975693</v>
      </c>
      <c r="W81" s="60">
        <f t="shared" si="32"/>
        <v>-0.23544402649290036</v>
      </c>
      <c r="X81" s="60">
        <f t="shared" si="32"/>
        <v>-0.14851418081191214</v>
      </c>
      <c r="Y81" s="60">
        <f t="shared" si="32"/>
        <v>-0.0019483497776455279</v>
      </c>
      <c r="Z81" s="60">
        <f t="shared" si="32"/>
        <v>-1.7860148616462577E-06</v>
      </c>
      <c r="AA81" s="60">
        <f t="shared" si="32"/>
        <v>-0.0010737408707493742</v>
      </c>
      <c r="AB81" s="60">
        <f t="shared" si="32"/>
        <v>-40.16595115223338</v>
      </c>
    </row>
    <row r="82" spans="1:28" s="24" customFormat="1" ht="12.75">
      <c r="A82" s="21" t="s">
        <v>90</v>
      </c>
      <c r="B82" s="22">
        <f>'DATOS MENSUALES'!E774</f>
        <v>0.20213</v>
      </c>
      <c r="C82" s="22">
        <f>'DATOS MENSUALES'!E775</f>
        <v>0.120435</v>
      </c>
      <c r="D82" s="22">
        <f>'DATOS MENSUALES'!E776</f>
        <v>1.30296</v>
      </c>
      <c r="E82" s="22">
        <f>'DATOS MENSUALES'!E777</f>
        <v>0.277656</v>
      </c>
      <c r="F82" s="22">
        <f>'DATOS MENSUALES'!E778</f>
        <v>0.096932</v>
      </c>
      <c r="G82" s="22">
        <f>'DATOS MENSUALES'!E779</f>
        <v>0.13302</v>
      </c>
      <c r="H82" s="22">
        <f>'DATOS MENSUALES'!E780</f>
        <v>0.615485</v>
      </c>
      <c r="I82" s="22">
        <f>'DATOS MENSUALES'!E781</f>
        <v>0.252648</v>
      </c>
      <c r="J82" s="22">
        <f>'DATOS MENSUALES'!E782</f>
        <v>0.052768</v>
      </c>
      <c r="K82" s="22">
        <f>'DATOS MENSUALES'!E783</f>
        <v>0.038786</v>
      </c>
      <c r="L82" s="22">
        <f>'DATOS MENSUALES'!E784</f>
        <v>0.047916</v>
      </c>
      <c r="M82" s="22">
        <f>'DATOS MENSUALES'!E785</f>
        <v>0.03404</v>
      </c>
      <c r="N82" s="22">
        <f>SUM(B82:M82)</f>
        <v>3.174776</v>
      </c>
      <c r="O82" s="23"/>
      <c r="P82" s="60">
        <f t="shared" si="27"/>
        <v>-0.03213575496767921</v>
      </c>
      <c r="Q82" s="60">
        <f t="shared" si="28"/>
        <v>-0.6545671434126084</v>
      </c>
      <c r="R82" s="60">
        <f t="shared" si="29"/>
        <v>-0.13406821848125902</v>
      </c>
      <c r="S82" s="60">
        <f t="shared" si="30"/>
        <v>-5.217497634159574</v>
      </c>
      <c r="T82" s="60">
        <f t="shared" si="33"/>
        <v>-6.9286450187517445</v>
      </c>
      <c r="U82" s="60">
        <f t="shared" si="33"/>
        <v>-9.218611770769062</v>
      </c>
      <c r="V82" s="60">
        <f t="shared" si="33"/>
        <v>-2.0878166545577455</v>
      </c>
      <c r="W82" s="60">
        <f t="shared" si="32"/>
        <v>-3.608618964927138</v>
      </c>
      <c r="X82" s="60">
        <f t="shared" si="32"/>
        <v>-0.4640571404173353</v>
      </c>
      <c r="Y82" s="60">
        <f t="shared" si="32"/>
        <v>-0.004514708753075982</v>
      </c>
      <c r="Z82" s="60">
        <f t="shared" si="32"/>
        <v>-0.0008102566166026763</v>
      </c>
      <c r="AA82" s="60">
        <f t="shared" si="32"/>
        <v>-0.0018722354471651138</v>
      </c>
      <c r="AB82" s="60">
        <f t="shared" si="32"/>
        <v>-1482.9167659297673</v>
      </c>
    </row>
    <row r="83" spans="1:28" s="24" customFormat="1" ht="12.75">
      <c r="A83" s="21" t="s">
        <v>91</v>
      </c>
      <c r="B83" s="22">
        <f>'DATOS MENSUALES'!E786</f>
        <v>1.48885</v>
      </c>
      <c r="C83" s="22">
        <f>'DATOS MENSUALES'!E787</f>
        <v>1.66952</v>
      </c>
      <c r="D83" s="22">
        <f>'DATOS MENSUALES'!E788</f>
        <v>0.78456</v>
      </c>
      <c r="E83" s="22">
        <f>'DATOS MENSUALES'!E789</f>
        <v>0.058004</v>
      </c>
      <c r="F83" s="22">
        <f>'DATOS MENSUALES'!E790</f>
        <v>1.255884</v>
      </c>
      <c r="G83" s="22">
        <f>'DATOS MENSUALES'!E791</f>
        <v>0.632926</v>
      </c>
      <c r="H83" s="22">
        <f>'DATOS MENSUALES'!E792</f>
        <v>1.25504</v>
      </c>
      <c r="I83" s="22">
        <f>'DATOS MENSUALES'!E793</f>
        <v>0.159264</v>
      </c>
      <c r="J83" s="22">
        <f>'DATOS MENSUALES'!E794</f>
        <v>0.179235</v>
      </c>
      <c r="K83" s="22">
        <f>'DATOS MENSUALES'!E795</f>
        <v>0.071181</v>
      </c>
      <c r="L83" s="22">
        <f>'DATOS MENSUALES'!E796</f>
        <v>0.042997</v>
      </c>
      <c r="M83" s="22">
        <f>'DATOS MENSUALES'!E797</f>
        <v>0.046699</v>
      </c>
      <c r="N83" s="22">
        <f>SUM(B83:M83)</f>
        <v>7.644160000000001</v>
      </c>
      <c r="O83" s="23"/>
      <c r="P83" s="60">
        <f t="shared" si="27"/>
        <v>0.9092659299359085</v>
      </c>
      <c r="Q83" s="60">
        <f t="shared" si="28"/>
        <v>0.3155733623844849</v>
      </c>
      <c r="R83" s="60">
        <f t="shared" si="29"/>
        <v>-1.0933949243696464</v>
      </c>
      <c r="S83" s="60">
        <f t="shared" si="30"/>
        <v>-7.461414902835868</v>
      </c>
      <c r="T83" s="60">
        <f t="shared" si="33"/>
        <v>-0.41759839923070524</v>
      </c>
      <c r="U83" s="60">
        <f t="shared" si="33"/>
        <v>-4.072124504364439</v>
      </c>
      <c r="V83" s="60">
        <f t="shared" si="33"/>
        <v>-0.2603575814425591</v>
      </c>
      <c r="W83" s="60">
        <f aca="true" t="shared" si="34" ref="W83:AB83">(I83-I$6)^3</f>
        <v>-4.30866594218701</v>
      </c>
      <c r="X83" s="60">
        <f t="shared" si="34"/>
        <v>-0.271770531775471</v>
      </c>
      <c r="Y83" s="60">
        <f t="shared" si="34"/>
        <v>-0.002346330083376502</v>
      </c>
      <c r="Z83" s="60">
        <f t="shared" si="34"/>
        <v>-0.0009453995678600603</v>
      </c>
      <c r="AA83" s="60">
        <f t="shared" si="34"/>
        <v>-0.0013525676573036246</v>
      </c>
      <c r="AB83" s="60">
        <f t="shared" si="34"/>
        <v>-333.40879256066563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278.7479949876864</v>
      </c>
      <c r="Q84" s="61">
        <f t="shared" si="35"/>
        <v>514.485303397068</v>
      </c>
      <c r="R84" s="61">
        <f t="shared" si="35"/>
        <v>2178.3812686427814</v>
      </c>
      <c r="S84" s="61">
        <f t="shared" si="35"/>
        <v>1411.1639022456638</v>
      </c>
      <c r="T84" s="61">
        <f t="shared" si="35"/>
        <v>1862.5939556249773</v>
      </c>
      <c r="U84" s="61">
        <f t="shared" si="35"/>
        <v>1691.356739845968</v>
      </c>
      <c r="V84" s="61">
        <f t="shared" si="35"/>
        <v>1659.3607662584393</v>
      </c>
      <c r="W84" s="61">
        <f t="shared" si="35"/>
        <v>723.5900631585125</v>
      </c>
      <c r="X84" s="61">
        <f t="shared" si="35"/>
        <v>345.1333261716738</v>
      </c>
      <c r="Y84" s="61">
        <f t="shared" si="35"/>
        <v>2.651609277227306</v>
      </c>
      <c r="Z84" s="61">
        <f t="shared" si="35"/>
        <v>3.517684061455757</v>
      </c>
      <c r="AA84" s="61">
        <f t="shared" si="35"/>
        <v>3.510947359033994</v>
      </c>
      <c r="AB84" s="61">
        <f t="shared" si="35"/>
        <v>62982.2846143312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162 - Río Vena desde cabecera hasta aguas arriba de la localidad de Rubena, y arroyo de San Juan.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0.032136</v>
      </c>
      <c r="C4" s="1">
        <f t="shared" si="0"/>
        <v>0.034848</v>
      </c>
      <c r="D4" s="1">
        <f t="shared" si="0"/>
        <v>0.02768</v>
      </c>
      <c r="E4" s="1">
        <f t="shared" si="0"/>
        <v>0.02142</v>
      </c>
      <c r="F4" s="1">
        <f t="shared" si="0"/>
        <v>0.096932</v>
      </c>
      <c r="G4" s="1">
        <f t="shared" si="0"/>
        <v>0.021966</v>
      </c>
      <c r="H4" s="1">
        <f t="shared" si="0"/>
        <v>0.120988</v>
      </c>
      <c r="I4" s="1">
        <f t="shared" si="0"/>
        <v>0.159264</v>
      </c>
      <c r="J4" s="1">
        <f t="shared" si="0"/>
        <v>0.013728</v>
      </c>
      <c r="K4" s="1">
        <f t="shared" si="0"/>
        <v>0.018858</v>
      </c>
      <c r="L4" s="1">
        <f t="shared" si="0"/>
        <v>0.003293</v>
      </c>
      <c r="M4" s="1">
        <f t="shared" si="0"/>
        <v>0.016425</v>
      </c>
      <c r="N4" s="1">
        <f>MIN(N18:N43)</f>
        <v>1.6670630000000002</v>
      </c>
    </row>
    <row r="5" spans="1:14" ht="12.75">
      <c r="A5" s="13" t="s">
        <v>92</v>
      </c>
      <c r="B5" s="1">
        <f aca="true" t="shared" si="1" ref="B5:M5">MAX(B18:B43)</f>
        <v>2.293542</v>
      </c>
      <c r="C5" s="1">
        <f t="shared" si="1"/>
        <v>6.38411</v>
      </c>
      <c r="D5" s="1">
        <f t="shared" si="1"/>
        <v>7.82752</v>
      </c>
      <c r="E5" s="1">
        <f t="shared" si="1"/>
        <v>9.011736</v>
      </c>
      <c r="F5" s="1">
        <f t="shared" si="1"/>
        <v>4.401664</v>
      </c>
      <c r="G5" s="1">
        <f t="shared" si="1"/>
        <v>9.194185</v>
      </c>
      <c r="H5" s="1">
        <f t="shared" si="1"/>
        <v>13.490903</v>
      </c>
      <c r="I5" s="1">
        <f t="shared" si="1"/>
        <v>4.97471</v>
      </c>
      <c r="J5" s="1">
        <f t="shared" si="1"/>
        <v>7.362972</v>
      </c>
      <c r="K5" s="1">
        <f t="shared" si="1"/>
        <v>0.9135</v>
      </c>
      <c r="L5" s="1">
        <f t="shared" si="1"/>
        <v>1.477465</v>
      </c>
      <c r="M5" s="1">
        <f t="shared" si="1"/>
        <v>0.324116</v>
      </c>
      <c r="N5" s="1">
        <f>MAX(N18:N43)</f>
        <v>33.010580999999995</v>
      </c>
    </row>
    <row r="6" spans="1:14" ht="12.75">
      <c r="A6" s="13" t="s">
        <v>14</v>
      </c>
      <c r="B6" s="1">
        <f aca="true" t="shared" si="2" ref="B6:M6">AVERAGE(B18:B43)</f>
        <v>0.4525429230769232</v>
      </c>
      <c r="C6" s="1">
        <f t="shared" si="2"/>
        <v>0.8099514615384614</v>
      </c>
      <c r="D6" s="1">
        <f t="shared" si="2"/>
        <v>1.6417421153846155</v>
      </c>
      <c r="E6" s="1">
        <f t="shared" si="2"/>
        <v>1.6493703461538458</v>
      </c>
      <c r="F6" s="1">
        <f t="shared" si="2"/>
        <v>1.3749288461538465</v>
      </c>
      <c r="G6" s="1">
        <f t="shared" si="2"/>
        <v>1.2771630769230773</v>
      </c>
      <c r="H6" s="1">
        <f t="shared" si="2"/>
        <v>1.9675906538461538</v>
      </c>
      <c r="I6" s="1">
        <f t="shared" si="2"/>
        <v>1.478456423076923</v>
      </c>
      <c r="J6" s="1">
        <f t="shared" si="2"/>
        <v>0.7687726153846157</v>
      </c>
      <c r="K6" s="1">
        <f t="shared" si="2"/>
        <v>0.17464800000000003</v>
      </c>
      <c r="L6" s="1">
        <f t="shared" si="2"/>
        <v>0.17498888461538456</v>
      </c>
      <c r="M6" s="1">
        <f t="shared" si="2"/>
        <v>0.11046319230769229</v>
      </c>
      <c r="N6" s="1">
        <f>SUM(B6:M6)</f>
        <v>11.880618538461539</v>
      </c>
    </row>
    <row r="7" spans="1:14" ht="12.75">
      <c r="A7" s="13" t="s">
        <v>15</v>
      </c>
      <c r="B7" s="1">
        <f aca="true" t="shared" si="3" ref="B7:M7">PERCENTILE(B18:B43,0.1)</f>
        <v>0.0364875</v>
      </c>
      <c r="C7" s="1">
        <f t="shared" si="3"/>
        <v>0.11110049999999999</v>
      </c>
      <c r="D7" s="1">
        <f t="shared" si="3"/>
        <v>0.08236399999999999</v>
      </c>
      <c r="E7" s="1">
        <f t="shared" si="3"/>
        <v>0.046437</v>
      </c>
      <c r="F7" s="1">
        <f t="shared" si="3"/>
        <v>0.1036985</v>
      </c>
      <c r="G7" s="1">
        <f t="shared" si="3"/>
        <v>0.0983535</v>
      </c>
      <c r="H7" s="1">
        <f t="shared" si="3"/>
        <v>0.32601250000000004</v>
      </c>
      <c r="I7" s="1">
        <f t="shared" si="3"/>
        <v>0.29884350000000004</v>
      </c>
      <c r="J7" s="1">
        <f t="shared" si="3"/>
        <v>0.081293</v>
      </c>
      <c r="K7" s="1">
        <f t="shared" si="3"/>
        <v>0.040759000000000004</v>
      </c>
      <c r="L7" s="1">
        <f t="shared" si="3"/>
        <v>0.0341775</v>
      </c>
      <c r="M7" s="1">
        <f t="shared" si="3"/>
        <v>0.035614</v>
      </c>
      <c r="N7" s="1">
        <f>PERCENTILE(N18:N43,0.1)</f>
        <v>2.9896215</v>
      </c>
    </row>
    <row r="8" spans="1:14" ht="12.75">
      <c r="A8" s="13" t="s">
        <v>16</v>
      </c>
      <c r="B8" s="1">
        <f aca="true" t="shared" si="4" ref="B8:M8">PERCENTILE(B18:B43,0.25)</f>
        <v>0.09720825</v>
      </c>
      <c r="C8" s="1">
        <f t="shared" si="4"/>
        <v>0.19336150000000002</v>
      </c>
      <c r="D8" s="1">
        <f t="shared" si="4"/>
        <v>0.4376115</v>
      </c>
      <c r="E8" s="1">
        <f t="shared" si="4"/>
        <v>0.21583049999999998</v>
      </c>
      <c r="F8" s="1">
        <f t="shared" si="4"/>
        <v>0.35448250000000003</v>
      </c>
      <c r="G8" s="1">
        <f t="shared" si="4"/>
        <v>0.186206</v>
      </c>
      <c r="H8" s="1">
        <f t="shared" si="4"/>
        <v>0.6278637499999999</v>
      </c>
      <c r="I8" s="1">
        <f t="shared" si="4"/>
        <v>0.47325125</v>
      </c>
      <c r="J8" s="1">
        <f t="shared" si="4"/>
        <v>0.11670975</v>
      </c>
      <c r="K8" s="1">
        <f t="shared" si="4"/>
        <v>0.064932</v>
      </c>
      <c r="L8" s="1">
        <f t="shared" si="4"/>
        <v>0.046968499999999996</v>
      </c>
      <c r="M8" s="1">
        <f t="shared" si="4"/>
        <v>0.056111</v>
      </c>
      <c r="N8" s="1">
        <f>PERCENTILE(N18:N43,0.25)</f>
        <v>5.868322000000001</v>
      </c>
    </row>
    <row r="9" spans="1:14" ht="12.75">
      <c r="A9" s="13" t="s">
        <v>17</v>
      </c>
      <c r="B9" s="1">
        <f aca="true" t="shared" si="5" ref="B9:M9">PERCENTILE(B18:B43,0.5)</f>
        <v>0.1725605</v>
      </c>
      <c r="C9" s="1">
        <f t="shared" si="5"/>
        <v>0.44798899999999997</v>
      </c>
      <c r="D9" s="1">
        <f t="shared" si="5"/>
        <v>1.076532</v>
      </c>
      <c r="E9" s="1">
        <f t="shared" si="5"/>
        <v>0.6480764999999999</v>
      </c>
      <c r="F9" s="1">
        <f t="shared" si="5"/>
        <v>1.211227</v>
      </c>
      <c r="G9" s="1">
        <f t="shared" si="5"/>
        <v>0.679019</v>
      </c>
      <c r="H9" s="1">
        <f t="shared" si="5"/>
        <v>1.265955</v>
      </c>
      <c r="I9" s="1">
        <f t="shared" si="5"/>
        <v>0.7867770000000001</v>
      </c>
      <c r="J9" s="1">
        <f t="shared" si="5"/>
        <v>0.2113395</v>
      </c>
      <c r="K9" s="1">
        <f t="shared" si="5"/>
        <v>0.083525</v>
      </c>
      <c r="L9" s="1">
        <f t="shared" si="5"/>
        <v>0.0679245</v>
      </c>
      <c r="M9" s="1">
        <f t="shared" si="5"/>
        <v>0.087122</v>
      </c>
      <c r="N9" s="1">
        <f>PERCENTILE(N18:N43,0.5)</f>
        <v>10.704435</v>
      </c>
    </row>
    <row r="10" spans="1:14" ht="12.75">
      <c r="A10" s="13" t="s">
        <v>18</v>
      </c>
      <c r="B10" s="1">
        <f aca="true" t="shared" si="6" ref="B10:M10">PERCENTILE(B18:B43,0.75)</f>
        <v>0.492492</v>
      </c>
      <c r="C10" s="1">
        <f t="shared" si="6"/>
        <v>0.745104</v>
      </c>
      <c r="D10" s="1">
        <f t="shared" si="6"/>
        <v>1.820315</v>
      </c>
      <c r="E10" s="1">
        <f t="shared" si="6"/>
        <v>1.9223255</v>
      </c>
      <c r="F10" s="1">
        <f t="shared" si="6"/>
        <v>2.1019050000000004</v>
      </c>
      <c r="G10" s="1">
        <f t="shared" si="6"/>
        <v>1.530495</v>
      </c>
      <c r="H10" s="1">
        <f t="shared" si="6"/>
        <v>2.4624794999999997</v>
      </c>
      <c r="I10" s="1">
        <f t="shared" si="6"/>
        <v>2.3007475</v>
      </c>
      <c r="J10" s="1">
        <f t="shared" si="6"/>
        <v>0.48284675</v>
      </c>
      <c r="K10" s="1">
        <f t="shared" si="6"/>
        <v>0.23013</v>
      </c>
      <c r="L10" s="1">
        <f t="shared" si="6"/>
        <v>0.11300750000000001</v>
      </c>
      <c r="M10" s="1">
        <f t="shared" si="6"/>
        <v>0.147168</v>
      </c>
      <c r="N10" s="1">
        <f>PERCENTILE(N18:N43,0.75)</f>
        <v>15.239252749999999</v>
      </c>
    </row>
    <row r="11" spans="1:14" ht="12.75">
      <c r="A11" s="13" t="s">
        <v>19</v>
      </c>
      <c r="B11" s="1">
        <f aca="true" t="shared" si="7" ref="B11:M11">PERCENTILE(B18:B43,0.9)</f>
        <v>1.448179</v>
      </c>
      <c r="C11" s="1">
        <f t="shared" si="7"/>
        <v>1.402366</v>
      </c>
      <c r="D11" s="1">
        <f t="shared" si="7"/>
        <v>3.432475</v>
      </c>
      <c r="E11" s="1">
        <f t="shared" si="7"/>
        <v>4.9240625</v>
      </c>
      <c r="F11" s="1">
        <f t="shared" si="7"/>
        <v>3.033436</v>
      </c>
      <c r="G11" s="1">
        <f t="shared" si="7"/>
        <v>2.5678985</v>
      </c>
      <c r="H11" s="1">
        <f t="shared" si="7"/>
        <v>3.3714</v>
      </c>
      <c r="I11" s="1">
        <f t="shared" si="7"/>
        <v>4.0249505</v>
      </c>
      <c r="J11" s="1">
        <f t="shared" si="7"/>
        <v>1.832048</v>
      </c>
      <c r="K11" s="1">
        <f t="shared" si="7"/>
        <v>0.39825900000000003</v>
      </c>
      <c r="L11" s="1">
        <f t="shared" si="7"/>
        <v>0.20734049999999998</v>
      </c>
      <c r="M11" s="1">
        <f t="shared" si="7"/>
        <v>0.21656</v>
      </c>
      <c r="N11" s="1">
        <f>PERCENTILE(N18:N43,0.9)</f>
        <v>21.8427795</v>
      </c>
    </row>
    <row r="12" spans="1:14" ht="12.75">
      <c r="A12" s="13" t="s">
        <v>23</v>
      </c>
      <c r="B12" s="1">
        <f aca="true" t="shared" si="8" ref="B12:M12">STDEV(B18:B43)</f>
        <v>0.6136757432784791</v>
      </c>
      <c r="C12" s="1">
        <f t="shared" si="8"/>
        <v>1.311783227577704</v>
      </c>
      <c r="D12" s="1">
        <f t="shared" si="8"/>
        <v>1.9847375387197435</v>
      </c>
      <c r="E12" s="1">
        <f t="shared" si="8"/>
        <v>2.2403659617886356</v>
      </c>
      <c r="F12" s="1">
        <f t="shared" si="8"/>
        <v>1.1826693686535952</v>
      </c>
      <c r="G12" s="1">
        <f t="shared" si="8"/>
        <v>1.842029610688903</v>
      </c>
      <c r="H12" s="1">
        <f t="shared" si="8"/>
        <v>2.638563097701049</v>
      </c>
      <c r="I12" s="1">
        <f t="shared" si="8"/>
        <v>1.4878354239837197</v>
      </c>
      <c r="J12" s="1">
        <f t="shared" si="8"/>
        <v>1.5328730932895933</v>
      </c>
      <c r="K12" s="1">
        <f t="shared" si="8"/>
        <v>0.2002282362261627</v>
      </c>
      <c r="L12" s="1">
        <f t="shared" si="8"/>
        <v>0.34718708768493417</v>
      </c>
      <c r="M12" s="1">
        <f t="shared" si="8"/>
        <v>0.08038758461952655</v>
      </c>
      <c r="N12" s="1">
        <f>STDEV(N18:N43)</f>
        <v>7.842188796770107</v>
      </c>
    </row>
    <row r="13" spans="1:14" ht="12.75">
      <c r="A13" s="13" t="s">
        <v>125</v>
      </c>
      <c r="B13" s="1">
        <f>ROUND(B12/B6,2)</f>
        <v>1.36</v>
      </c>
      <c r="C13" s="1">
        <f aca="true" t="shared" si="9" ref="C13:N13">ROUND(C12/C6,2)</f>
        <v>1.62</v>
      </c>
      <c r="D13" s="1">
        <f t="shared" si="9"/>
        <v>1.21</v>
      </c>
      <c r="E13" s="1">
        <f t="shared" si="9"/>
        <v>1.36</v>
      </c>
      <c r="F13" s="1">
        <f t="shared" si="9"/>
        <v>0.86</v>
      </c>
      <c r="G13" s="1">
        <f t="shared" si="9"/>
        <v>1.44</v>
      </c>
      <c r="H13" s="1">
        <f t="shared" si="9"/>
        <v>1.34</v>
      </c>
      <c r="I13" s="1">
        <f t="shared" si="9"/>
        <v>1.01</v>
      </c>
      <c r="J13" s="1">
        <f t="shared" si="9"/>
        <v>1.99</v>
      </c>
      <c r="K13" s="1">
        <f t="shared" si="9"/>
        <v>1.15</v>
      </c>
      <c r="L13" s="1">
        <f t="shared" si="9"/>
        <v>1.98</v>
      </c>
      <c r="M13" s="1">
        <f t="shared" si="9"/>
        <v>0.73</v>
      </c>
      <c r="N13" s="1">
        <f t="shared" si="9"/>
        <v>0.66</v>
      </c>
    </row>
    <row r="14" spans="1:14" ht="12.75">
      <c r="A14" s="13" t="s">
        <v>124</v>
      </c>
      <c r="B14" s="53">
        <f>26*P44/(25*24*B12^3)</f>
        <v>1.840196302938846</v>
      </c>
      <c r="C14" s="53">
        <f aca="true" t="shared" si="10" ref="C14:N14">26*Q44/(25*24*C12^3)</f>
        <v>3.5291563249133326</v>
      </c>
      <c r="D14" s="53">
        <f t="shared" si="10"/>
        <v>2.2062105707194406</v>
      </c>
      <c r="E14" s="53">
        <f t="shared" si="10"/>
        <v>1.9449546691980946</v>
      </c>
      <c r="F14" s="53">
        <f t="shared" si="10"/>
        <v>0.9761140753728622</v>
      </c>
      <c r="G14" s="53">
        <f t="shared" si="10"/>
        <v>3.4195636717956996</v>
      </c>
      <c r="H14" s="53">
        <f t="shared" si="10"/>
        <v>3.601243436654259</v>
      </c>
      <c r="I14" s="53">
        <f t="shared" si="10"/>
        <v>1.3186805571869782</v>
      </c>
      <c r="J14" s="53">
        <f t="shared" si="10"/>
        <v>3.60330965917506</v>
      </c>
      <c r="K14" s="53">
        <f t="shared" si="10"/>
        <v>2.4918350460935113</v>
      </c>
      <c r="L14" s="53">
        <f t="shared" si="10"/>
        <v>3.325756470588239</v>
      </c>
      <c r="M14" s="53">
        <f t="shared" si="10"/>
        <v>1.2564988975077331</v>
      </c>
      <c r="N14" s="53">
        <f t="shared" si="10"/>
        <v>0.9296048937477637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-0.21422352701728214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0.173627</v>
      </c>
      <c r="C18" s="1">
        <f>'DATOS MENSUALES'!E487</f>
        <v>0.500986</v>
      </c>
      <c r="D18" s="1">
        <f>'DATOS MENSUALES'!E488</f>
        <v>0.6812</v>
      </c>
      <c r="E18" s="1">
        <f>'DATOS MENSUALES'!E489</f>
        <v>0.528935</v>
      </c>
      <c r="F18" s="1">
        <f>'DATOS MENSUALES'!E490</f>
        <v>0.397879</v>
      </c>
      <c r="G18" s="1">
        <f>'DATOS MENSUALES'!E491</f>
        <v>0.359197</v>
      </c>
      <c r="H18" s="1">
        <f>'DATOS MENSUALES'!E492</f>
        <v>1.42744</v>
      </c>
      <c r="I18" s="1">
        <f>'DATOS MENSUALES'!E493</f>
        <v>0.285804</v>
      </c>
      <c r="J18" s="1">
        <f>'DATOS MENSUALES'!E494</f>
        <v>0.081978</v>
      </c>
      <c r="K18" s="1">
        <f>'DATOS MENSUALES'!E495</f>
        <v>0.041352</v>
      </c>
      <c r="L18" s="1">
        <f>'DATOS MENSUALES'!E496</f>
        <v>0.045309</v>
      </c>
      <c r="M18" s="1">
        <f>'DATOS MENSUALES'!E497</f>
        <v>0.093594</v>
      </c>
      <c r="N18" s="1">
        <f aca="true" t="shared" si="11" ref="N18:N41">SUM(B18:M18)</f>
        <v>4.617301</v>
      </c>
      <c r="O18" s="10"/>
      <c r="P18" s="60">
        <f aca="true" t="shared" si="12" ref="P18:P43">(B18-B$6)^3</f>
        <v>-0.021698011020791556</v>
      </c>
      <c r="Q18" s="60">
        <f aca="true" t="shared" si="13" ref="Q18:AB33">(C18-C$6)^3</f>
        <v>-0.02949373680524353</v>
      </c>
      <c r="R18" s="60">
        <f t="shared" si="13"/>
        <v>-0.8862356871752864</v>
      </c>
      <c r="S18" s="60">
        <f t="shared" si="13"/>
        <v>-1.406566931536941</v>
      </c>
      <c r="T18" s="60">
        <f t="shared" si="13"/>
        <v>-0.9327175790807557</v>
      </c>
      <c r="U18" s="60">
        <f t="shared" si="13"/>
        <v>-0.7735348717959658</v>
      </c>
      <c r="V18" s="60">
        <f t="shared" si="13"/>
        <v>-0.15759582875649647</v>
      </c>
      <c r="W18" s="60">
        <f t="shared" si="13"/>
        <v>-1.6964524238114114</v>
      </c>
      <c r="X18" s="60">
        <f t="shared" si="13"/>
        <v>-0.3239519844155551</v>
      </c>
      <c r="Y18" s="60">
        <f t="shared" si="13"/>
        <v>-0.0023683798167183374</v>
      </c>
      <c r="Z18" s="60">
        <f t="shared" si="13"/>
        <v>-0.0021808100820017297</v>
      </c>
      <c r="AA18" s="60">
        <f t="shared" si="13"/>
        <v>-4.800460135834979E-06</v>
      </c>
      <c r="AB18" s="60">
        <f t="shared" si="13"/>
        <v>-383.1819942191774</v>
      </c>
    </row>
    <row r="19" spans="1:28" ht="12.75">
      <c r="A19" s="12" t="s">
        <v>67</v>
      </c>
      <c r="B19" s="1">
        <f>'DATOS MENSUALES'!E498</f>
        <v>0.032136</v>
      </c>
      <c r="C19" s="1">
        <f>'DATOS MENSUALES'!E499</f>
        <v>0.034848</v>
      </c>
      <c r="D19" s="1">
        <f>'DATOS MENSUALES'!E500</f>
        <v>2.99512</v>
      </c>
      <c r="E19" s="1">
        <f>'DATOS MENSUALES'!E501</f>
        <v>0.512424</v>
      </c>
      <c r="F19" s="1">
        <f>'DATOS MENSUALES'!E502</f>
        <v>0.534688</v>
      </c>
      <c r="G19" s="1">
        <f>'DATOS MENSUALES'!E503</f>
        <v>0.18321</v>
      </c>
      <c r="H19" s="1">
        <f>'DATOS MENSUALES'!E504</f>
        <v>0.120988</v>
      </c>
      <c r="I19" s="1">
        <f>'DATOS MENSUALES'!E505</f>
        <v>0.794958</v>
      </c>
      <c r="J19" s="1">
        <f>'DATOS MENSUALES'!E506</f>
        <v>0.218025</v>
      </c>
      <c r="K19" s="1">
        <f>'DATOS MENSUALES'!E507</f>
        <v>0.047906</v>
      </c>
      <c r="L19" s="1">
        <f>'DATOS MENSUALES'!E508</f>
        <v>0.003293</v>
      </c>
      <c r="M19" s="1">
        <f>'DATOS MENSUALES'!E509</f>
        <v>0.256116</v>
      </c>
      <c r="N19" s="1">
        <f t="shared" si="11"/>
        <v>5.733712000000001</v>
      </c>
      <c r="O19" s="10"/>
      <c r="P19" s="60">
        <f t="shared" si="12"/>
        <v>-0.07430355239854074</v>
      </c>
      <c r="Q19" s="60">
        <f t="shared" si="13"/>
        <v>-0.46567082464819676</v>
      </c>
      <c r="R19" s="60">
        <f t="shared" si="13"/>
        <v>2.4788898335997542</v>
      </c>
      <c r="S19" s="60">
        <f t="shared" si="13"/>
        <v>-1.4696702767320948</v>
      </c>
      <c r="T19" s="60">
        <f t="shared" si="13"/>
        <v>-0.5932139693297448</v>
      </c>
      <c r="U19" s="60">
        <f t="shared" si="13"/>
        <v>-1.3091701135430467</v>
      </c>
      <c r="V19" s="60">
        <f t="shared" si="13"/>
        <v>-6.296806767036281</v>
      </c>
      <c r="W19" s="60">
        <f t="shared" si="13"/>
        <v>-0.3193100227959931</v>
      </c>
      <c r="X19" s="60">
        <f t="shared" si="13"/>
        <v>-0.16705438361186195</v>
      </c>
      <c r="Y19" s="60">
        <f t="shared" si="13"/>
        <v>-0.002035924497710489</v>
      </c>
      <c r="Z19" s="60">
        <f t="shared" si="13"/>
        <v>-0.005061504846120399</v>
      </c>
      <c r="AA19" s="60">
        <f t="shared" si="13"/>
        <v>0.0030899865020706167</v>
      </c>
      <c r="AB19" s="60">
        <f t="shared" si="13"/>
        <v>-232.2575441806358</v>
      </c>
    </row>
    <row r="20" spans="1:28" ht="12.75">
      <c r="A20" s="12" t="s">
        <v>68</v>
      </c>
      <c r="B20" s="1">
        <f>'DATOS MENSUALES'!E510</f>
        <v>0.23638</v>
      </c>
      <c r="C20" s="1">
        <f>'DATOS MENSUALES'!E511</f>
        <v>1.135212</v>
      </c>
      <c r="D20" s="1">
        <f>'DATOS MENSUALES'!E512</f>
        <v>1.458261</v>
      </c>
      <c r="E20" s="1">
        <f>'DATOS MENSUALES'!E513</f>
        <v>0.183578</v>
      </c>
      <c r="F20" s="1">
        <f>'DATOS MENSUALES'!E514</f>
        <v>1.061775</v>
      </c>
      <c r="G20" s="1">
        <f>'DATOS MENSUALES'!E515</f>
        <v>0.809343</v>
      </c>
      <c r="H20" s="1">
        <f>'DATOS MENSUALES'!E516</f>
        <v>4.97434</v>
      </c>
      <c r="I20" s="1">
        <f>'DATOS MENSUALES'!E517</f>
        <v>0.985044</v>
      </c>
      <c r="J20" s="1">
        <f>'DATOS MENSUALES'!E518</f>
        <v>0.33648</v>
      </c>
      <c r="K20" s="1">
        <f>'DATOS MENSUALES'!E519</f>
        <v>0.298718</v>
      </c>
      <c r="L20" s="1">
        <f>'DATOS MENSUALES'!E520</f>
        <v>1.477465</v>
      </c>
      <c r="M20" s="1">
        <f>'DATOS MENSUALES'!E521</f>
        <v>0.17535</v>
      </c>
      <c r="N20" s="1">
        <f t="shared" si="11"/>
        <v>13.131946</v>
      </c>
      <c r="O20" s="10"/>
      <c r="P20" s="60">
        <f t="shared" si="12"/>
        <v>-0.010100517222021389</v>
      </c>
      <c r="Q20" s="60">
        <f t="shared" si="13"/>
        <v>0.034410749325968194</v>
      </c>
      <c r="R20" s="60">
        <f t="shared" si="13"/>
        <v>-0.006176950408846214</v>
      </c>
      <c r="S20" s="60">
        <f t="shared" si="13"/>
        <v>-3.149324044105177</v>
      </c>
      <c r="T20" s="60">
        <f t="shared" si="13"/>
        <v>-0.030709535690031983</v>
      </c>
      <c r="U20" s="60">
        <f t="shared" si="13"/>
        <v>-0.102385055028904</v>
      </c>
      <c r="V20" s="60">
        <f t="shared" si="13"/>
        <v>27.182642636672895</v>
      </c>
      <c r="W20" s="60">
        <f t="shared" si="13"/>
        <v>-0.12012412568666227</v>
      </c>
      <c r="X20" s="60">
        <f t="shared" si="13"/>
        <v>-0.08078550615406765</v>
      </c>
      <c r="Y20" s="60">
        <f t="shared" si="13"/>
        <v>0.001909854783142998</v>
      </c>
      <c r="Z20" s="60">
        <f t="shared" si="13"/>
        <v>2.20957783165628</v>
      </c>
      <c r="AA20" s="60">
        <f t="shared" si="13"/>
        <v>0.0002731927844869356</v>
      </c>
      <c r="AB20" s="60">
        <f t="shared" si="13"/>
        <v>1.9593540863787364</v>
      </c>
    </row>
    <row r="21" spans="1:28" ht="12.75">
      <c r="A21" s="12" t="s">
        <v>69</v>
      </c>
      <c r="B21" s="1">
        <f>'DATOS MENSUALES'!E522</f>
        <v>0.03354</v>
      </c>
      <c r="C21" s="1">
        <f>'DATOS MENSUALES'!E523</f>
        <v>0.436658</v>
      </c>
      <c r="D21" s="1">
        <f>'DATOS MENSUALES'!E524</f>
        <v>1.839504</v>
      </c>
      <c r="E21" s="1">
        <f>'DATOS MENSUALES'!E525</f>
        <v>0.638118</v>
      </c>
      <c r="F21" s="1">
        <f>'DATOS MENSUALES'!E526</f>
        <v>2.172156</v>
      </c>
      <c r="G21" s="1">
        <f>'DATOS MENSUALES'!E527</f>
        <v>2.127414</v>
      </c>
      <c r="H21" s="1">
        <f>'DATOS MENSUALES'!E528</f>
        <v>0.95675</v>
      </c>
      <c r="I21" s="1">
        <f>'DATOS MENSUALES'!E529</f>
        <v>3.685297</v>
      </c>
      <c r="J21" s="1">
        <f>'DATOS MENSUALES'!E530</f>
        <v>1.42692</v>
      </c>
      <c r="K21" s="1">
        <f>'DATOS MENSUALES'!E531</f>
        <v>0.226728</v>
      </c>
      <c r="L21" s="1">
        <f>'DATOS MENSUALES'!E532</f>
        <v>0.051663</v>
      </c>
      <c r="M21" s="1">
        <f>'DATOS MENSUALES'!E533</f>
        <v>0.037188</v>
      </c>
      <c r="N21" s="1">
        <f t="shared" si="11"/>
        <v>13.631936</v>
      </c>
      <c r="O21" s="10"/>
      <c r="P21" s="60">
        <f t="shared" si="12"/>
        <v>-0.07356159854566342</v>
      </c>
      <c r="Q21" s="60">
        <f t="shared" si="13"/>
        <v>-0.052017700424342436</v>
      </c>
      <c r="R21" s="60">
        <f t="shared" si="13"/>
        <v>0.007734420439051938</v>
      </c>
      <c r="S21" s="60">
        <f t="shared" si="13"/>
        <v>-1.0341383090625516</v>
      </c>
      <c r="T21" s="60">
        <f t="shared" si="13"/>
        <v>0.506694566887003</v>
      </c>
      <c r="U21" s="60">
        <f t="shared" si="13"/>
        <v>0.6146690363391244</v>
      </c>
      <c r="V21" s="60">
        <f t="shared" si="13"/>
        <v>-1.0328757948571075</v>
      </c>
      <c r="W21" s="60">
        <f t="shared" si="13"/>
        <v>10.747634334068993</v>
      </c>
      <c r="X21" s="60">
        <f t="shared" si="13"/>
        <v>0.28508179158071906</v>
      </c>
      <c r="Y21" s="60">
        <f t="shared" si="13"/>
        <v>0.0001412579589119999</v>
      </c>
      <c r="Z21" s="60">
        <f t="shared" si="13"/>
        <v>-0.0018756971477364192</v>
      </c>
      <c r="AA21" s="60">
        <f t="shared" si="13"/>
        <v>-0.0003934331053101726</v>
      </c>
      <c r="AB21" s="60">
        <f t="shared" si="13"/>
        <v>5.371488292622088</v>
      </c>
    </row>
    <row r="22" spans="1:28" ht="12.75">
      <c r="A22" s="12" t="s">
        <v>70</v>
      </c>
      <c r="B22" s="1">
        <f>'DATOS MENSUALES'!E534</f>
        <v>0.171494</v>
      </c>
      <c r="C22" s="1">
        <f>'DATOS MENSUALES'!E535</f>
        <v>3.178881</v>
      </c>
      <c r="D22" s="1">
        <f>'DATOS MENSUALES'!E536</f>
        <v>0.991364</v>
      </c>
      <c r="E22" s="1">
        <f>'DATOS MENSUALES'!E537</f>
        <v>0.87464</v>
      </c>
      <c r="F22" s="1">
        <f>'DATOS MENSUALES'!E538</f>
        <v>2.613388</v>
      </c>
      <c r="G22" s="1">
        <f>'DATOS MENSUALES'!E539</f>
        <v>1.372545</v>
      </c>
      <c r="H22" s="1">
        <f>'DATOS MENSUALES'!E540</f>
        <v>2.156025</v>
      </c>
      <c r="I22" s="1">
        <f>'DATOS MENSUALES'!E541</f>
        <v>2.718164</v>
      </c>
      <c r="J22" s="1">
        <f>'DATOS MENSUALES'!E542</f>
        <v>0.479864</v>
      </c>
      <c r="K22" s="1">
        <f>'DATOS MENSUALES'!E543</f>
        <v>0.231424</v>
      </c>
      <c r="L22" s="1">
        <f>'DATOS MENSUALES'!E544</f>
        <v>0.039663</v>
      </c>
      <c r="M22" s="1">
        <f>'DATOS MENSUALES'!E545</f>
        <v>0.016425</v>
      </c>
      <c r="N22" s="1">
        <f t="shared" si="11"/>
        <v>14.843876999999999</v>
      </c>
      <c r="O22" s="10"/>
      <c r="P22" s="60">
        <f t="shared" si="12"/>
        <v>-0.022199632063040958</v>
      </c>
      <c r="Q22" s="60">
        <f t="shared" si="13"/>
        <v>13.294023119790225</v>
      </c>
      <c r="R22" s="60">
        <f t="shared" si="13"/>
        <v>-0.27510454009798563</v>
      </c>
      <c r="S22" s="60">
        <f t="shared" si="13"/>
        <v>-0.464998661514536</v>
      </c>
      <c r="T22" s="60">
        <f t="shared" si="13"/>
        <v>1.8995252132528055</v>
      </c>
      <c r="U22" s="60">
        <f t="shared" si="13"/>
        <v>0.0008677571946094353</v>
      </c>
      <c r="V22" s="60">
        <f t="shared" si="13"/>
        <v>0.006690833075638773</v>
      </c>
      <c r="W22" s="60">
        <f t="shared" si="13"/>
        <v>1.905275428907635</v>
      </c>
      <c r="X22" s="60">
        <f t="shared" si="13"/>
        <v>-0.024114678636297553</v>
      </c>
      <c r="Y22" s="60">
        <f t="shared" si="13"/>
        <v>0.00018301824085657567</v>
      </c>
      <c r="Z22" s="60">
        <f t="shared" si="13"/>
        <v>-0.002478235787272282</v>
      </c>
      <c r="AA22" s="60">
        <f t="shared" si="13"/>
        <v>-0.0008315968130879841</v>
      </c>
      <c r="AB22" s="60">
        <f t="shared" si="13"/>
        <v>26.02007832847886</v>
      </c>
    </row>
    <row r="23" spans="1:28" ht="12.75">
      <c r="A23" s="12" t="s">
        <v>71</v>
      </c>
      <c r="B23" s="1">
        <f>'DATOS MENSUALES'!E546</f>
        <v>0.0324</v>
      </c>
      <c r="C23" s="1">
        <f>'DATOS MENSUALES'!E547</f>
        <v>0.228798</v>
      </c>
      <c r="D23" s="1">
        <f>'DATOS MENSUALES'!E548</f>
        <v>0.479136</v>
      </c>
      <c r="E23" s="1">
        <f>'DATOS MENSUALES'!E549</f>
        <v>0.658035</v>
      </c>
      <c r="F23" s="1">
        <f>'DATOS MENSUALES'!E550</f>
        <v>3.61374</v>
      </c>
      <c r="G23" s="1">
        <f>'DATOS MENSUALES'!E551</f>
        <v>1.583145</v>
      </c>
      <c r="H23" s="1">
        <f>'DATOS MENSUALES'!E552</f>
        <v>2.339352</v>
      </c>
      <c r="I23" s="1">
        <f>'DATOS MENSUALES'!E553</f>
        <v>0.647712</v>
      </c>
      <c r="J23" s="1">
        <f>'DATOS MENSUALES'!E554</f>
        <v>0.0935</v>
      </c>
      <c r="K23" s="1">
        <f>'DATOS MENSUALES'!E555</f>
        <v>0.018858</v>
      </c>
      <c r="L23" s="1">
        <f>'DATOS MENSUALES'!E556</f>
        <v>0.028692</v>
      </c>
      <c r="M23" s="1">
        <f>'DATOS MENSUALES'!E557</f>
        <v>0.280296</v>
      </c>
      <c r="N23" s="1">
        <f t="shared" si="11"/>
        <v>10.003664</v>
      </c>
      <c r="O23" s="10"/>
      <c r="P23" s="60">
        <f t="shared" si="12"/>
        <v>-0.0741636606332547</v>
      </c>
      <c r="Q23" s="60">
        <f t="shared" si="13"/>
        <v>-0.19627838994319138</v>
      </c>
      <c r="R23" s="60">
        <f t="shared" si="13"/>
        <v>-1.5714400198790726</v>
      </c>
      <c r="S23" s="60">
        <f t="shared" si="13"/>
        <v>-0.9742306166308456</v>
      </c>
      <c r="T23" s="60">
        <f t="shared" si="13"/>
        <v>11.221538032681913</v>
      </c>
      <c r="U23" s="60">
        <f t="shared" si="13"/>
        <v>0.028647538347665893</v>
      </c>
      <c r="V23" s="60">
        <f t="shared" si="13"/>
        <v>0.05137983392738345</v>
      </c>
      <c r="W23" s="60">
        <f t="shared" si="13"/>
        <v>-0.5733268794582471</v>
      </c>
      <c r="X23" s="60">
        <f t="shared" si="13"/>
        <v>-0.3079196566703817</v>
      </c>
      <c r="Y23" s="60">
        <f t="shared" si="13"/>
        <v>-0.003781104949539003</v>
      </c>
      <c r="Z23" s="60">
        <f t="shared" si="13"/>
        <v>-0.0031311598090801485</v>
      </c>
      <c r="AA23" s="60">
        <f t="shared" si="13"/>
        <v>0.004898518678416058</v>
      </c>
      <c r="AB23" s="60">
        <f t="shared" si="13"/>
        <v>-6.612432644044164</v>
      </c>
    </row>
    <row r="24" spans="1:28" ht="12.75">
      <c r="A24" s="12" t="s">
        <v>72</v>
      </c>
      <c r="B24" s="1">
        <f>'DATOS MENSUALES'!E558</f>
        <v>0.1994</v>
      </c>
      <c r="C24" s="1">
        <f>'DATOS MENSUALES'!E559</f>
        <v>0.101766</v>
      </c>
      <c r="D24" s="1">
        <f>'DATOS MENSUALES'!E560</f>
        <v>0.42377</v>
      </c>
      <c r="E24" s="1">
        <f>'DATOS MENSUALES'!E561</f>
        <v>1.397115</v>
      </c>
      <c r="F24" s="1">
        <f>'DATOS MENSUALES'!E562</f>
        <v>1.248566</v>
      </c>
      <c r="G24" s="1">
        <f>'DATOS MENSUALES'!E563</f>
        <v>1.287771</v>
      </c>
      <c r="H24" s="1">
        <f>'DATOS MENSUALES'!E564</f>
        <v>1.27687</v>
      </c>
      <c r="I24" s="1">
        <f>'DATOS MENSUALES'!E565</f>
        <v>0.311883</v>
      </c>
      <c r="J24" s="1">
        <f>'DATOS MENSUALES'!E566</f>
        <v>0.135434</v>
      </c>
      <c r="K24" s="1">
        <f>'DATOS MENSUALES'!E567</f>
        <v>0.131399</v>
      </c>
      <c r="L24" s="1">
        <f>'DATOS MENSUALES'!E568</f>
        <v>0.02816</v>
      </c>
      <c r="M24" s="1">
        <f>'DATOS MENSUALES'!E569</f>
        <v>0.092412</v>
      </c>
      <c r="N24" s="1">
        <f t="shared" si="11"/>
        <v>6.634546</v>
      </c>
      <c r="O24" s="10"/>
      <c r="P24" s="60">
        <f t="shared" si="12"/>
        <v>-0.016221737596709317</v>
      </c>
      <c r="Q24" s="60">
        <f t="shared" si="13"/>
        <v>-0.35517388064129135</v>
      </c>
      <c r="R24" s="60">
        <f t="shared" si="13"/>
        <v>-1.8068081323526914</v>
      </c>
      <c r="S24" s="60">
        <f t="shared" si="13"/>
        <v>-0.01605170381556411</v>
      </c>
      <c r="T24" s="60">
        <f t="shared" si="13"/>
        <v>-0.0020177074508580077</v>
      </c>
      <c r="U24" s="60">
        <f t="shared" si="13"/>
        <v>1.1936887075161833E-06</v>
      </c>
      <c r="V24" s="60">
        <f t="shared" si="13"/>
        <v>-0.32953938530059695</v>
      </c>
      <c r="W24" s="60">
        <f t="shared" si="13"/>
        <v>-1.5875822487343165</v>
      </c>
      <c r="X24" s="60">
        <f t="shared" si="13"/>
        <v>-0.2540433931584237</v>
      </c>
      <c r="Y24" s="60">
        <f t="shared" si="13"/>
        <v>-8.08962165672492E-05</v>
      </c>
      <c r="Z24" s="60">
        <f t="shared" si="13"/>
        <v>-0.0031654430106406056</v>
      </c>
      <c r="AA24" s="60">
        <f t="shared" si="13"/>
        <v>-5.8819005724619645E-06</v>
      </c>
      <c r="AB24" s="60">
        <f t="shared" si="13"/>
        <v>-144.37861590648518</v>
      </c>
    </row>
    <row r="25" spans="1:28" ht="12.75">
      <c r="A25" s="12" t="s">
        <v>73</v>
      </c>
      <c r="B25" s="1">
        <f>'DATOS MENSUALES'!E570</f>
        <v>0.717912</v>
      </c>
      <c r="C25" s="1">
        <f>'DATOS MENSUALES'!E571</f>
        <v>0.530254</v>
      </c>
      <c r="D25" s="1">
        <f>'DATOS MENSUALES'!E572</f>
        <v>0.9493</v>
      </c>
      <c r="E25" s="1">
        <f>'DATOS MENSUALES'!E573</f>
        <v>5.7024</v>
      </c>
      <c r="F25" s="1">
        <f>'DATOS MENSUALES'!E574</f>
        <v>1.891152</v>
      </c>
      <c r="G25" s="1">
        <f>'DATOS MENSUALES'!E575</f>
        <v>1.17288</v>
      </c>
      <c r="H25" s="1">
        <f>'DATOS MENSUALES'!E576</f>
        <v>13.490903</v>
      </c>
      <c r="I25" s="1">
        <f>'DATOS MENSUALES'!E577</f>
        <v>4.637252</v>
      </c>
      <c r="J25" s="1">
        <f>'DATOS MENSUALES'!E578</f>
        <v>3.150126</v>
      </c>
      <c r="K25" s="1">
        <f>'DATOS MENSUALES'!E579</f>
        <v>0.529856</v>
      </c>
      <c r="L25" s="1">
        <f>'DATOS MENSUALES'!E580</f>
        <v>0.148276</v>
      </c>
      <c r="M25" s="1">
        <f>'DATOS MENSUALES'!E581</f>
        <v>0.09027</v>
      </c>
      <c r="N25" s="1">
        <f t="shared" si="11"/>
        <v>33.010580999999995</v>
      </c>
      <c r="O25" s="10"/>
      <c r="P25" s="60">
        <f t="shared" si="12"/>
        <v>0.018687488624175286</v>
      </c>
      <c r="Q25" s="60">
        <f t="shared" si="13"/>
        <v>-0.021880919810952325</v>
      </c>
      <c r="R25" s="60">
        <f t="shared" si="13"/>
        <v>-0.3320094332984776</v>
      </c>
      <c r="S25" s="60">
        <f t="shared" si="13"/>
        <v>66.57931824189274</v>
      </c>
      <c r="T25" s="60">
        <f t="shared" si="13"/>
        <v>0.1375664212492421</v>
      </c>
      <c r="U25" s="60">
        <f t="shared" si="13"/>
        <v>-0.0011340743040375348</v>
      </c>
      <c r="V25" s="60">
        <f t="shared" si="13"/>
        <v>1530.142935565164</v>
      </c>
      <c r="W25" s="60">
        <f t="shared" si="13"/>
        <v>31.518429089041362</v>
      </c>
      <c r="X25" s="60">
        <f t="shared" si="13"/>
        <v>13.50428341590549</v>
      </c>
      <c r="Y25" s="60">
        <f t="shared" si="13"/>
        <v>0.0448175606851589</v>
      </c>
      <c r="Z25" s="60">
        <f t="shared" si="13"/>
        <v>-1.9061732240189953E-05</v>
      </c>
      <c r="AA25" s="60">
        <f t="shared" si="13"/>
        <v>-8.23407737586406E-06</v>
      </c>
      <c r="AB25" s="60">
        <f t="shared" si="13"/>
        <v>9434.0066169215</v>
      </c>
    </row>
    <row r="26" spans="1:28" ht="12.75">
      <c r="A26" s="12" t="s">
        <v>74</v>
      </c>
      <c r="B26" s="1">
        <f>'DATOS MENSUALES'!E582</f>
        <v>0.095696</v>
      </c>
      <c r="C26" s="1">
        <f>'DATOS MENSUALES'!E583</f>
        <v>0.070938</v>
      </c>
      <c r="D26" s="1">
        <f>'DATOS MENSUALES'!E584</f>
        <v>0.059104</v>
      </c>
      <c r="E26" s="1">
        <f>'DATOS MENSUALES'!E585</f>
        <v>0.034272</v>
      </c>
      <c r="F26" s="1">
        <f>'DATOS MENSUALES'!E586</f>
        <v>0.101137</v>
      </c>
      <c r="G26" s="1">
        <f>'DATOS MENSUALES'!E587</f>
        <v>0.021966</v>
      </c>
      <c r="H26" s="1">
        <f>'DATOS MENSUALES'!E588</f>
        <v>0.665</v>
      </c>
      <c r="I26" s="1">
        <f>'DATOS MENSUALES'!E589</f>
        <v>0.739508</v>
      </c>
      <c r="J26" s="1">
        <f>'DATOS MENSUALES'!E590</f>
        <v>0.013728</v>
      </c>
      <c r="K26" s="1">
        <f>'DATOS MENSUALES'!E591</f>
        <v>0.08119</v>
      </c>
      <c r="L26" s="1">
        <f>'DATOS MENSUALES'!E592</f>
        <v>0.046702</v>
      </c>
      <c r="M26" s="1">
        <f>'DATOS MENSUALES'!E593</f>
        <v>0.08085</v>
      </c>
      <c r="N26" s="1">
        <f t="shared" si="11"/>
        <v>2.010091</v>
      </c>
      <c r="O26" s="10"/>
      <c r="P26" s="60">
        <f t="shared" si="12"/>
        <v>-0.04544078959036039</v>
      </c>
      <c r="Q26" s="60">
        <f t="shared" si="13"/>
        <v>-0.40360547428828986</v>
      </c>
      <c r="R26" s="60">
        <f t="shared" si="13"/>
        <v>-3.964102380853018</v>
      </c>
      <c r="S26" s="60">
        <f t="shared" si="13"/>
        <v>-4.213052948552969</v>
      </c>
      <c r="T26" s="60">
        <f t="shared" si="13"/>
        <v>-2.0667854410546886</v>
      </c>
      <c r="U26" s="60">
        <f t="shared" si="13"/>
        <v>-1.9775877244799798</v>
      </c>
      <c r="V26" s="60">
        <f t="shared" si="13"/>
        <v>-2.2101608071878074</v>
      </c>
      <c r="W26" s="60">
        <f t="shared" si="13"/>
        <v>-0.40349892317505637</v>
      </c>
      <c r="X26" s="60">
        <f t="shared" si="13"/>
        <v>-0.43044517516249176</v>
      </c>
      <c r="Y26" s="60">
        <f t="shared" si="13"/>
        <v>-0.0008162993462279127</v>
      </c>
      <c r="Z26" s="60">
        <f t="shared" si="13"/>
        <v>-0.0021112845804952813</v>
      </c>
      <c r="AA26" s="60">
        <f t="shared" si="13"/>
        <v>-2.596902717370299E-05</v>
      </c>
      <c r="AB26" s="60">
        <f t="shared" si="13"/>
        <v>-961.6589847251771</v>
      </c>
    </row>
    <row r="27" spans="1:28" ht="12.75">
      <c r="A27" s="12" t="s">
        <v>75</v>
      </c>
      <c r="B27" s="1">
        <f>'DATOS MENSUALES'!E594</f>
        <v>0.052255</v>
      </c>
      <c r="C27" s="1">
        <f>'DATOS MENSUALES'!E595</f>
        <v>0.32646</v>
      </c>
      <c r="D27" s="1">
        <f>'DATOS MENSUALES'!E596</f>
        <v>2.692492</v>
      </c>
      <c r="E27" s="1">
        <f>'DATOS MENSUALES'!E597</f>
        <v>1.04951</v>
      </c>
      <c r="F27" s="1">
        <f>'DATOS MENSUALES'!E598</f>
        <v>0.262008</v>
      </c>
      <c r="G27" s="1">
        <f>'DATOS MENSUALES'!E599</f>
        <v>0.063687</v>
      </c>
      <c r="H27" s="1">
        <f>'DATOS MENSUALES'!E600</f>
        <v>0.742755</v>
      </c>
      <c r="I27" s="1">
        <f>'DATOS MENSUALES'!E601</f>
        <v>0.630441</v>
      </c>
      <c r="J27" s="1">
        <f>'DATOS MENSUALES'!E602</f>
        <v>0.30015</v>
      </c>
      <c r="K27" s="1">
        <f>'DATOS MENSUALES'!E603</f>
        <v>0.076647</v>
      </c>
      <c r="L27" s="1">
        <f>'DATOS MENSUALES'!E604</f>
        <v>0.048216</v>
      </c>
      <c r="M27" s="1">
        <f>'DATOS MENSUALES'!E605</f>
        <v>0.027531</v>
      </c>
      <c r="N27" s="1">
        <f t="shared" si="11"/>
        <v>6.272152</v>
      </c>
      <c r="O27" s="10"/>
      <c r="P27" s="60">
        <f t="shared" si="12"/>
        <v>-0.06413830258042974</v>
      </c>
      <c r="Q27" s="60">
        <f t="shared" si="13"/>
        <v>-0.11302289481465234</v>
      </c>
      <c r="R27" s="60">
        <f t="shared" si="13"/>
        <v>1.1601070151169146</v>
      </c>
      <c r="S27" s="60">
        <f t="shared" si="13"/>
        <v>-0.215849208949184</v>
      </c>
      <c r="T27" s="60">
        <f t="shared" si="13"/>
        <v>-1.378455757926908</v>
      </c>
      <c r="U27" s="60">
        <f t="shared" si="13"/>
        <v>-1.7868728763631685</v>
      </c>
      <c r="V27" s="60">
        <f t="shared" si="13"/>
        <v>-1.837525858414709</v>
      </c>
      <c r="W27" s="60">
        <f t="shared" si="13"/>
        <v>-0.6098334649940712</v>
      </c>
      <c r="X27" s="60">
        <f t="shared" si="13"/>
        <v>-0.10291287963784074</v>
      </c>
      <c r="Y27" s="60">
        <f t="shared" si="13"/>
        <v>-0.0009412208122940016</v>
      </c>
      <c r="Z27" s="60">
        <f t="shared" si="13"/>
        <v>-0.002037413208682294</v>
      </c>
      <c r="AA27" s="60">
        <f t="shared" si="13"/>
        <v>-0.0005703867629842055</v>
      </c>
      <c r="AB27" s="60">
        <f t="shared" si="13"/>
        <v>-176.41373680755743</v>
      </c>
    </row>
    <row r="28" spans="1:28" ht="12.75">
      <c r="A28" s="12" t="s">
        <v>76</v>
      </c>
      <c r="B28" s="1">
        <f>'DATOS MENSUALES'!E606</f>
        <v>0.135486</v>
      </c>
      <c r="C28" s="1">
        <f>'DATOS MENSUALES'!E607</f>
        <v>0.13345</v>
      </c>
      <c r="D28" s="1">
        <f>'DATOS MENSUALES'!E608</f>
        <v>0.105624</v>
      </c>
      <c r="E28" s="1">
        <f>'DATOS MENSUALES'!E609</f>
        <v>0.24264</v>
      </c>
      <c r="F28" s="1">
        <f>'DATOS MENSUALES'!E610</f>
        <v>1.45545</v>
      </c>
      <c r="G28" s="1">
        <f>'DATOS MENSUALES'!E611</f>
        <v>3.170011</v>
      </c>
      <c r="H28" s="1">
        <f>'DATOS MENSUALES'!E612</f>
        <v>2.5936</v>
      </c>
      <c r="I28" s="1">
        <f>'DATOS MENSUALES'!E613</f>
        <v>0.74522</v>
      </c>
      <c r="J28" s="1">
        <f>'DATOS MENSUALES'!E614</f>
        <v>0.114992</v>
      </c>
      <c r="K28" s="1">
        <f>'DATOS MENSUALES'!E615</f>
        <v>0.062849</v>
      </c>
      <c r="L28" s="1">
        <f>'DATOS MENSUALES'!E616</f>
        <v>0.074524</v>
      </c>
      <c r="M28" s="1">
        <f>'DATOS MENSUALES'!E617</f>
        <v>0.148701</v>
      </c>
      <c r="N28" s="1">
        <f t="shared" si="11"/>
        <v>8.982547000000002</v>
      </c>
      <c r="O28" s="10"/>
      <c r="P28" s="60">
        <f t="shared" si="12"/>
        <v>-0.03187217651088033</v>
      </c>
      <c r="Q28" s="60">
        <f t="shared" si="13"/>
        <v>-0.30960375375843124</v>
      </c>
      <c r="R28" s="60">
        <f t="shared" si="13"/>
        <v>-3.624714727752366</v>
      </c>
      <c r="S28" s="60">
        <f t="shared" si="13"/>
        <v>-2.7837649900021404</v>
      </c>
      <c r="T28" s="60">
        <f t="shared" si="13"/>
        <v>0.000522071479711751</v>
      </c>
      <c r="U28" s="60">
        <f t="shared" si="13"/>
        <v>6.781834208643162</v>
      </c>
      <c r="V28" s="60">
        <f t="shared" si="13"/>
        <v>0.24532536376419897</v>
      </c>
      <c r="W28" s="60">
        <f t="shared" si="13"/>
        <v>-0.39421404248396674</v>
      </c>
      <c r="X28" s="60">
        <f t="shared" si="13"/>
        <v>-0.2794448554892738</v>
      </c>
      <c r="Y28" s="60">
        <f t="shared" si="13"/>
        <v>-0.0013973775346154</v>
      </c>
      <c r="Z28" s="60">
        <f t="shared" si="13"/>
        <v>-0.0010140114742430194</v>
      </c>
      <c r="AA28" s="60">
        <f t="shared" si="13"/>
        <v>5.5908643356527524E-05</v>
      </c>
      <c r="AB28" s="60">
        <f t="shared" si="13"/>
        <v>-24.340377263198665</v>
      </c>
    </row>
    <row r="29" spans="1:28" ht="12.75">
      <c r="A29" s="12" t="s">
        <v>77</v>
      </c>
      <c r="B29" s="1">
        <f>'DATOS MENSUALES'!E618</f>
        <v>0.15312</v>
      </c>
      <c r="C29" s="1">
        <f>'DATOS MENSUALES'!E619</f>
        <v>0.2254</v>
      </c>
      <c r="D29" s="1">
        <f>'DATOS MENSUALES'!E620</f>
        <v>0.028911</v>
      </c>
      <c r="E29" s="1">
        <f>'DATOS MENSUALES'!E621</f>
        <v>0.03487</v>
      </c>
      <c r="F29" s="1">
        <f>'DATOS MENSUALES'!E622</f>
        <v>0.179168</v>
      </c>
      <c r="G29" s="1">
        <f>'DATOS MENSUALES'!E623</f>
        <v>1.77455</v>
      </c>
      <c r="H29" s="1">
        <f>'DATOS MENSUALES'!E624</f>
        <v>0.736819</v>
      </c>
      <c r="I29" s="1">
        <f>'DATOS MENSUALES'!E625</f>
        <v>1.1809</v>
      </c>
      <c r="J29" s="1">
        <f>'DATOS MENSUALES'!E626</f>
        <v>7.362972</v>
      </c>
      <c r="K29" s="1">
        <f>'DATOS MENSUALES'!E627</f>
        <v>0.4978</v>
      </c>
      <c r="L29" s="1">
        <f>'DATOS MENSUALES'!E628</f>
        <v>0.261957</v>
      </c>
      <c r="M29" s="1">
        <f>'DATOS MENSUALES'!E629</f>
        <v>0.124</v>
      </c>
      <c r="N29" s="1">
        <f t="shared" si="11"/>
        <v>12.560467000000001</v>
      </c>
      <c r="O29" s="10"/>
      <c r="P29" s="60">
        <f t="shared" si="12"/>
        <v>-0.026844488754590022</v>
      </c>
      <c r="Q29" s="60">
        <f t="shared" si="13"/>
        <v>-0.1997414747675088</v>
      </c>
      <c r="R29" s="60">
        <f t="shared" si="13"/>
        <v>-4.195335338742553</v>
      </c>
      <c r="S29" s="60">
        <f t="shared" si="13"/>
        <v>-4.2083749554900685</v>
      </c>
      <c r="T29" s="60">
        <f t="shared" si="13"/>
        <v>-1.709751472736412</v>
      </c>
      <c r="U29" s="60">
        <f t="shared" si="13"/>
        <v>0.12305041672166488</v>
      </c>
      <c r="V29" s="60">
        <f t="shared" si="13"/>
        <v>-1.8643715029802588</v>
      </c>
      <c r="W29" s="60">
        <f t="shared" si="13"/>
        <v>-0.02634559360136589</v>
      </c>
      <c r="X29" s="60">
        <f t="shared" si="13"/>
        <v>286.7386415997134</v>
      </c>
      <c r="Y29" s="60">
        <f t="shared" si="13"/>
        <v>0.033745863415287805</v>
      </c>
      <c r="Z29" s="60">
        <f t="shared" si="13"/>
        <v>0.0006577792613461381</v>
      </c>
      <c r="AA29" s="60">
        <f t="shared" si="13"/>
        <v>2.4805545252881573E-06</v>
      </c>
      <c r="AB29" s="60">
        <f t="shared" si="13"/>
        <v>0.3142218326890419</v>
      </c>
    </row>
    <row r="30" spans="1:28" ht="12.75">
      <c r="A30" s="12" t="s">
        <v>78</v>
      </c>
      <c r="B30" s="1">
        <f>'DATOS MENSUALES'!E630</f>
        <v>2.293542</v>
      </c>
      <c r="C30" s="1">
        <f>'DATOS MENSUALES'!E631</f>
        <v>0.241018</v>
      </c>
      <c r="D30" s="1">
        <f>'DATOS MENSUALES'!E632</f>
        <v>1.388868</v>
      </c>
      <c r="E30" s="1">
        <f>'DATOS MENSUALES'!E633</f>
        <v>0.206894</v>
      </c>
      <c r="F30" s="1">
        <f>'DATOS MENSUALES'!E634</f>
        <v>1.173888</v>
      </c>
      <c r="G30" s="1">
        <f>'DATOS MENSUALES'!E635</f>
        <v>1.225314</v>
      </c>
      <c r="H30" s="1">
        <f>'DATOS MENSUALES'!E636</f>
        <v>2.666022</v>
      </c>
      <c r="I30" s="1">
        <f>'DATOS MENSUALES'!E637</f>
        <v>4.364604</v>
      </c>
      <c r="J30" s="1">
        <f>'DATOS MENSUALES'!E638</f>
        <v>2.237176</v>
      </c>
      <c r="K30" s="1">
        <f>'DATOS MENSUALES'!E639</f>
        <v>0.243941</v>
      </c>
      <c r="L30" s="1">
        <f>'DATOS MENSUALES'!E640</f>
        <v>0.089953</v>
      </c>
      <c r="M30" s="1">
        <f>'DATOS MENSUALES'!E641</f>
        <v>0.177004</v>
      </c>
      <c r="N30" s="1">
        <f t="shared" si="11"/>
        <v>16.308224000000003</v>
      </c>
      <c r="O30" s="10"/>
      <c r="P30" s="60">
        <f t="shared" si="12"/>
        <v>6.239656935303475</v>
      </c>
      <c r="Q30" s="60">
        <f t="shared" si="13"/>
        <v>-0.184155388880682</v>
      </c>
      <c r="R30" s="60">
        <f t="shared" si="13"/>
        <v>-0.01617011578079139</v>
      </c>
      <c r="S30" s="60">
        <f t="shared" si="13"/>
        <v>-3.0014153608335</v>
      </c>
      <c r="T30" s="60">
        <f t="shared" si="13"/>
        <v>-0.008125552682502993</v>
      </c>
      <c r="U30" s="60">
        <f t="shared" si="13"/>
        <v>-0.000139387261895234</v>
      </c>
      <c r="V30" s="60">
        <f t="shared" si="13"/>
        <v>0.3406992424034736</v>
      </c>
      <c r="W30" s="60">
        <f t="shared" si="13"/>
        <v>24.041170147371343</v>
      </c>
      <c r="X30" s="60">
        <f t="shared" si="13"/>
        <v>3.166183859262916</v>
      </c>
      <c r="Y30" s="60">
        <f t="shared" si="13"/>
        <v>0.0003327117148967565</v>
      </c>
      <c r="Z30" s="60">
        <f t="shared" si="13"/>
        <v>-0.0006149031274496025</v>
      </c>
      <c r="AA30" s="60">
        <f t="shared" si="13"/>
        <v>0.0002946213427407954</v>
      </c>
      <c r="AB30" s="60">
        <f t="shared" si="13"/>
        <v>86.79740545510273</v>
      </c>
    </row>
    <row r="31" spans="1:28" ht="12.75">
      <c r="A31" s="12" t="s">
        <v>79</v>
      </c>
      <c r="B31" s="1">
        <f>'DATOS MENSUALES'!E642</f>
        <v>1.744556</v>
      </c>
      <c r="C31" s="1">
        <f>'DATOS MENSUALES'!E643</f>
        <v>0.59106</v>
      </c>
      <c r="D31" s="1">
        <f>'DATOS MENSUALES'!E644</f>
        <v>1.1617</v>
      </c>
      <c r="E31" s="1">
        <f>'DATOS MENSUALES'!E645</f>
        <v>2.744061</v>
      </c>
      <c r="F31" s="1">
        <f>'DATOS MENSUALES'!E646</f>
        <v>4.401664</v>
      </c>
      <c r="G31" s="1">
        <f>'DATOS MENSUALES'!E647</f>
        <v>0.527398</v>
      </c>
      <c r="H31" s="1">
        <f>'DATOS MENSUALES'!E648</f>
        <v>0.408425</v>
      </c>
      <c r="I31" s="1">
        <f>'DATOS MENSUALES'!E649</f>
        <v>2.63004</v>
      </c>
      <c r="J31" s="1">
        <f>'DATOS MENSUALES'!E650</f>
        <v>0.591223</v>
      </c>
      <c r="K31" s="1">
        <f>'DATOS MENSUALES'!E651</f>
        <v>0.161262</v>
      </c>
      <c r="L31" s="1">
        <f>'DATOS MENSUALES'!E652</f>
        <v>0.152724</v>
      </c>
      <c r="M31" s="1">
        <f>'DATOS MENSUALES'!E653</f>
        <v>0.13008</v>
      </c>
      <c r="N31" s="1">
        <f t="shared" si="11"/>
        <v>15.244193</v>
      </c>
      <c r="O31" s="10"/>
      <c r="P31" s="60">
        <f t="shared" si="12"/>
        <v>2.1567545751735904</v>
      </c>
      <c r="Q31" s="60">
        <f t="shared" si="13"/>
        <v>-0.010487849899112438</v>
      </c>
      <c r="R31" s="60">
        <f t="shared" si="13"/>
        <v>-0.11062111270805702</v>
      </c>
      <c r="S31" s="60">
        <f t="shared" si="13"/>
        <v>1.3118199480122674</v>
      </c>
      <c r="T31" s="60">
        <f t="shared" si="13"/>
        <v>27.72830117935126</v>
      </c>
      <c r="U31" s="60">
        <f t="shared" si="13"/>
        <v>-0.4214786914696449</v>
      </c>
      <c r="V31" s="60">
        <f t="shared" si="13"/>
        <v>-3.7903278629239843</v>
      </c>
      <c r="W31" s="60">
        <f t="shared" si="13"/>
        <v>1.5271664970332253</v>
      </c>
      <c r="X31" s="60">
        <f t="shared" si="13"/>
        <v>-0.005597050270104782</v>
      </c>
      <c r="Y31" s="60">
        <f t="shared" si="13"/>
        <v>-2.39857035645602E-06</v>
      </c>
      <c r="Z31" s="60">
        <f t="shared" si="13"/>
        <v>-1.1037261861590162E-05</v>
      </c>
      <c r="AA31" s="60">
        <f t="shared" si="13"/>
        <v>7.548923144891957E-06</v>
      </c>
      <c r="AB31" s="60">
        <f t="shared" si="13"/>
        <v>38.05424755851883</v>
      </c>
    </row>
    <row r="32" spans="1:28" ht="12.75">
      <c r="A32" s="12" t="s">
        <v>80</v>
      </c>
      <c r="B32" s="1">
        <f>'DATOS MENSUALES'!E654</f>
        <v>0.346128</v>
      </c>
      <c r="C32" s="1">
        <f>'DATOS MENSUALES'!E655</f>
        <v>0.796452</v>
      </c>
      <c r="D32" s="1">
        <f>'DATOS MENSUALES'!E656</f>
        <v>2.093958</v>
      </c>
      <c r="E32" s="1">
        <f>'DATOS MENSUALES'!E657</f>
        <v>1.217367</v>
      </c>
      <c r="F32" s="1">
        <f>'DATOS MENSUALES'!E658</f>
        <v>3.453484</v>
      </c>
      <c r="G32" s="1">
        <f>'DATOS MENSUALES'!E659</f>
        <v>0.54384</v>
      </c>
      <c r="H32" s="1">
        <f>'DATOS MENSUALES'!E660</f>
        <v>0.236778</v>
      </c>
      <c r="I32" s="1">
        <f>'DATOS MENSUALES'!E661</f>
        <v>0.778596</v>
      </c>
      <c r="J32" s="1">
        <f>'DATOS MENSUALES'!E662</f>
        <v>0.483841</v>
      </c>
      <c r="K32" s="1">
        <f>'DATOS MENSUALES'!E663</f>
        <v>0.106081</v>
      </c>
      <c r="L32" s="1">
        <f>'DATOS MENSUALES'!E664</f>
        <v>0.11475</v>
      </c>
      <c r="M32" s="1">
        <f>'DATOS MENSUALES'!E665</f>
        <v>0.083974</v>
      </c>
      <c r="N32" s="1">
        <f t="shared" si="11"/>
        <v>10.255249</v>
      </c>
      <c r="O32" s="10"/>
      <c r="P32" s="60">
        <f t="shared" si="12"/>
        <v>-0.0012050570457593696</v>
      </c>
      <c r="Q32" s="60">
        <f t="shared" si="13"/>
        <v>-2.4600806078962053E-06</v>
      </c>
      <c r="R32" s="60">
        <f t="shared" si="13"/>
        <v>0.09247778947940892</v>
      </c>
      <c r="S32" s="60">
        <f t="shared" si="13"/>
        <v>-0.08062344143235693</v>
      </c>
      <c r="T32" s="60">
        <f t="shared" si="13"/>
        <v>8.980172076285507</v>
      </c>
      <c r="U32" s="60">
        <f t="shared" si="13"/>
        <v>-0.39435382359324955</v>
      </c>
      <c r="V32" s="60">
        <f t="shared" si="13"/>
        <v>-5.185017003133704</v>
      </c>
      <c r="W32" s="60">
        <f t="shared" si="13"/>
        <v>-0.34279486283196436</v>
      </c>
      <c r="X32" s="60">
        <f t="shared" si="13"/>
        <v>-0.023132465376895988</v>
      </c>
      <c r="Y32" s="60">
        <f t="shared" si="13"/>
        <v>-0.0003223631900402634</v>
      </c>
      <c r="Z32" s="60">
        <f t="shared" si="13"/>
        <v>-0.0002185902393330132</v>
      </c>
      <c r="AA32" s="60">
        <f t="shared" si="13"/>
        <v>-1.8586865179062278E-05</v>
      </c>
      <c r="AB32" s="60">
        <f t="shared" si="13"/>
        <v>-4.29394372827401</v>
      </c>
    </row>
    <row r="33" spans="1:28" ht="12.75">
      <c r="A33" s="12" t="s">
        <v>81</v>
      </c>
      <c r="B33" s="1">
        <f>'DATOS MENSUALES'!E666</f>
        <v>0.062304</v>
      </c>
      <c r="C33" s="1">
        <f>'DATOS MENSUALES'!E667</f>
        <v>0.43304</v>
      </c>
      <c r="D33" s="1">
        <f>'DATOS MENSUALES'!E668</f>
        <v>7.230825</v>
      </c>
      <c r="E33" s="1">
        <f>'DATOS MENSUALES'!E669</f>
        <v>3.5737</v>
      </c>
      <c r="F33" s="1">
        <f>'DATOS MENSUALES'!E670</f>
        <v>2.174368</v>
      </c>
      <c r="G33" s="1">
        <f>'DATOS MENSUALES'!E671</f>
        <v>2.708985</v>
      </c>
      <c r="H33" s="1">
        <f>'DATOS MENSUALES'!E672</f>
        <v>1.38864</v>
      </c>
      <c r="I33" s="1">
        <f>'DATOS MENSUALES'!E673</f>
        <v>0.826695</v>
      </c>
      <c r="J33" s="1">
        <f>'DATOS MENSUALES'!E674</f>
        <v>0.204654</v>
      </c>
      <c r="K33" s="1">
        <f>'DATOS MENSUALES'!E675</f>
        <v>0.076912</v>
      </c>
      <c r="L33" s="1">
        <f>'DATOS MENSUALES'!E676</f>
        <v>0.077742</v>
      </c>
      <c r="M33" s="1">
        <f>'DATOS MENSUALES'!E677</f>
        <v>0.064736</v>
      </c>
      <c r="N33" s="1">
        <f t="shared" si="11"/>
        <v>18.822601000000002</v>
      </c>
      <c r="O33" s="10"/>
      <c r="P33" s="60">
        <f t="shared" si="12"/>
        <v>-0.059428087402195726</v>
      </c>
      <c r="Q33" s="60">
        <f t="shared" si="13"/>
        <v>-0.053544890216281824</v>
      </c>
      <c r="R33" s="60">
        <f t="shared" si="13"/>
        <v>174.5909187647362</v>
      </c>
      <c r="S33" s="60">
        <f t="shared" si="13"/>
        <v>7.125878565376641</v>
      </c>
      <c r="T33" s="60">
        <f t="shared" si="13"/>
        <v>0.5109239301243811</v>
      </c>
      <c r="U33" s="60">
        <f t="shared" si="13"/>
        <v>2.9353981977895622</v>
      </c>
      <c r="V33" s="60">
        <f t="shared" si="13"/>
        <v>-0.1940549146676646</v>
      </c>
      <c r="W33" s="60">
        <f t="shared" si="13"/>
        <v>-0.2768636593069601</v>
      </c>
      <c r="X33" s="60">
        <f t="shared" si="13"/>
        <v>-0.17951936104560223</v>
      </c>
      <c r="Y33" s="60">
        <f t="shared" si="13"/>
        <v>-0.000933606104224257</v>
      </c>
      <c r="Z33" s="60">
        <f t="shared" si="13"/>
        <v>-0.0009196595641224485</v>
      </c>
      <c r="AA33" s="60">
        <f t="shared" si="13"/>
        <v>-9.56144669828844E-05</v>
      </c>
      <c r="AB33" s="60">
        <f t="shared" si="13"/>
        <v>334.5419132872543</v>
      </c>
    </row>
    <row r="34" spans="1:28" s="24" customFormat="1" ht="12.75">
      <c r="A34" s="21" t="s">
        <v>82</v>
      </c>
      <c r="B34" s="22">
        <f>'DATOS MENSUALES'!E678</f>
        <v>0.039435</v>
      </c>
      <c r="C34" s="22">
        <f>'DATOS MENSUALES'!E679</f>
        <v>0.51876</v>
      </c>
      <c r="D34" s="22">
        <f>'DATOS MENSUALES'!E680</f>
        <v>3.86983</v>
      </c>
      <c r="E34" s="22">
        <f>'DATOS MENSUALES'!E681</f>
        <v>5.0176</v>
      </c>
      <c r="F34" s="22">
        <f>'DATOS MENSUALES'!E682</f>
        <v>0.866576</v>
      </c>
      <c r="G34" s="22">
        <f>'DATOS MENSUALES'!E683</f>
        <v>0.15333</v>
      </c>
      <c r="H34" s="22">
        <f>'DATOS MENSUALES'!E684</f>
        <v>0.248</v>
      </c>
      <c r="I34" s="22">
        <f>'DATOS MENSUALES'!E685</f>
        <v>4.97471</v>
      </c>
      <c r="J34" s="22">
        <f>'DATOS MENSUALES'!E686</f>
        <v>1.170048</v>
      </c>
      <c r="K34" s="22">
        <f>'DATOS MENSUALES'!E687</f>
        <v>0.9135</v>
      </c>
      <c r="L34" s="22">
        <f>'DATOS MENSUALES'!E688</f>
        <v>1.187365</v>
      </c>
      <c r="M34" s="22">
        <f>'DATOS MENSUALES'!E689</f>
        <v>0.16722</v>
      </c>
      <c r="N34" s="22">
        <f t="shared" si="11"/>
        <v>19.126374</v>
      </c>
      <c r="O34" s="23"/>
      <c r="P34" s="60">
        <f t="shared" si="12"/>
        <v>-0.07050023642629702</v>
      </c>
      <c r="Q34" s="60">
        <f aca="true" t="shared" si="14" ref="Q34:Q43">(C34-C$6)^3</f>
        <v>-0.02469084247264944</v>
      </c>
      <c r="R34" s="60">
        <f aca="true" t="shared" si="15" ref="R34:R43">(D34-D$6)^3</f>
        <v>11.061065177099769</v>
      </c>
      <c r="S34" s="60">
        <f aca="true" t="shared" si="16" ref="S34:S43">(E34-E$6)^3</f>
        <v>38.21246774775652</v>
      </c>
      <c r="T34" s="60">
        <f aca="true" t="shared" si="17" ref="T34:T43">(F34-F$6)^3</f>
        <v>-0.13136987245209042</v>
      </c>
      <c r="U34" s="60">
        <f aca="true" t="shared" si="18" ref="U34:U43">(G34-G$6)^3</f>
        <v>-1.4194020581227516</v>
      </c>
      <c r="V34" s="60">
        <f aca="true" t="shared" si="19" ref="V34:V43">(H34-H$6)^3</f>
        <v>-5.0848158355784445</v>
      </c>
      <c r="W34" s="60">
        <f aca="true" t="shared" si="20" ref="W34:W43">(I34-I$6)^3</f>
        <v>42.7374662740411</v>
      </c>
      <c r="X34" s="60">
        <f aca="true" t="shared" si="21" ref="X34:X43">(J34-J$6)^3</f>
        <v>0.06461413861703319</v>
      </c>
      <c r="Y34" s="60">
        <f aca="true" t="shared" si="22" ref="Y34:Y43">(K34-K$6)^3</f>
        <v>0.40334098983392613</v>
      </c>
      <c r="Z34" s="60">
        <f aca="true" t="shared" si="23" ref="Z34:Z43">(L34-L$6)^3</f>
        <v>1.0375897464775987</v>
      </c>
      <c r="AA34" s="60">
        <f aca="true" t="shared" si="24" ref="AA34:AA43">(M34-M$6)^3</f>
        <v>0.00018283270356116965</v>
      </c>
      <c r="AB34" s="60">
        <f aca="true" t="shared" si="25" ref="AB34:AB43">(N34-N$6)^3</f>
        <v>380.40920611519766</v>
      </c>
    </row>
    <row r="35" spans="1:28" s="24" customFormat="1" ht="12.75">
      <c r="A35" s="21" t="s">
        <v>83</v>
      </c>
      <c r="B35" s="22">
        <f>'DATOS MENSUALES'!E690</f>
        <v>0.2647</v>
      </c>
      <c r="C35" s="22">
        <f>'DATOS MENSUALES'!E691</f>
        <v>6.38411</v>
      </c>
      <c r="D35" s="22">
        <f>'DATOS MENSUALES'!E692</f>
        <v>7.82752</v>
      </c>
      <c r="E35" s="22">
        <f>'DATOS MENSUALES'!E693</f>
        <v>2.0398</v>
      </c>
      <c r="F35" s="22">
        <f>'DATOS MENSUALES'!E694</f>
        <v>0.85057</v>
      </c>
      <c r="G35" s="22">
        <f>'DATOS MENSUALES'!E695</f>
        <v>0.633664</v>
      </c>
      <c r="H35" s="22">
        <f>'DATOS MENSUALES'!E696</f>
        <v>3.81967</v>
      </c>
      <c r="I35" s="22">
        <f>'DATOS MENSUALES'!E697</f>
        <v>2.949594</v>
      </c>
      <c r="J35" s="22">
        <f>'DATOS MENSUALES'!E698</f>
        <v>0.457498</v>
      </c>
      <c r="K35" s="22">
        <f>'DATOS MENSUALES'!E699</f>
        <v>0.114393</v>
      </c>
      <c r="L35" s="22">
        <f>'DATOS MENSUALES'!E700</f>
        <v>0.10778</v>
      </c>
      <c r="M35" s="22">
        <f>'DATOS MENSUALES'!E701</f>
        <v>0.324116</v>
      </c>
      <c r="N35" s="22">
        <f t="shared" si="11"/>
        <v>25.773415000000004</v>
      </c>
      <c r="O35" s="23"/>
      <c r="P35" s="60">
        <f t="shared" si="12"/>
        <v>-0.006628030731478842</v>
      </c>
      <c r="Q35" s="60">
        <f t="shared" si="14"/>
        <v>173.19603676507967</v>
      </c>
      <c r="R35" s="60">
        <f t="shared" si="15"/>
        <v>236.69166497248708</v>
      </c>
      <c r="S35" s="60">
        <f t="shared" si="16"/>
        <v>0.059515267114155515</v>
      </c>
      <c r="T35" s="60">
        <f t="shared" si="17"/>
        <v>-0.14417361809814808</v>
      </c>
      <c r="U35" s="60">
        <f t="shared" si="18"/>
        <v>-0.26646721615964536</v>
      </c>
      <c r="V35" s="60">
        <f t="shared" si="19"/>
        <v>6.352998692051416</v>
      </c>
      <c r="W35" s="60">
        <f t="shared" si="20"/>
        <v>3.1839032782896854</v>
      </c>
      <c r="X35" s="60">
        <f t="shared" si="21"/>
        <v>-0.030159984605453615</v>
      </c>
      <c r="Y35" s="60">
        <f t="shared" si="22"/>
        <v>-0.00021876572108137533</v>
      </c>
      <c r="Z35" s="60">
        <f t="shared" si="23"/>
        <v>-0.00030358482841889227</v>
      </c>
      <c r="AA35" s="60">
        <f t="shared" si="24"/>
        <v>0.009752721289663393</v>
      </c>
      <c r="AB35" s="60">
        <f t="shared" si="25"/>
        <v>2681.4457764810395</v>
      </c>
    </row>
    <row r="36" spans="1:28" s="24" customFormat="1" ht="12.75">
      <c r="A36" s="21" t="s">
        <v>84</v>
      </c>
      <c r="B36" s="22">
        <f>'DATOS MENSUALES'!E702</f>
        <v>0.156324</v>
      </c>
      <c r="C36" s="22">
        <f>'DATOS MENSUALES'!E703</f>
        <v>0.182682</v>
      </c>
      <c r="D36" s="22">
        <f>'DATOS MENSUALES'!E704</f>
        <v>0.211596</v>
      </c>
      <c r="E36" s="22">
        <f>'DATOS MENSUALES'!E705</f>
        <v>0.370044</v>
      </c>
      <c r="F36" s="22">
        <f>'DATOS MENSUALES'!E706</f>
        <v>0.340017</v>
      </c>
      <c r="G36" s="22">
        <f>'DATOS MENSUALES'!E707</f>
        <v>0.195194</v>
      </c>
      <c r="H36" s="22">
        <f>'DATOS MENSUALES'!E708</f>
        <v>0.47276</v>
      </c>
      <c r="I36" s="22">
        <f>'DATOS MENSUALES'!E709</f>
        <v>0.353694</v>
      </c>
      <c r="J36" s="22">
        <f>'DATOS MENSUALES'!E710</f>
        <v>0.080608</v>
      </c>
      <c r="K36" s="22">
        <f>'DATOS MENSUALES'!E711</f>
        <v>0.231264</v>
      </c>
      <c r="L36" s="22">
        <f>'DATOS MENSUALES'!E712</f>
        <v>0.067715</v>
      </c>
      <c r="M36" s="22">
        <f>'DATOS MENSUALES'!E713</f>
        <v>0.142569</v>
      </c>
      <c r="N36" s="22">
        <f t="shared" si="11"/>
        <v>2.8044670000000003</v>
      </c>
      <c r="O36" s="23"/>
      <c r="P36" s="60">
        <f t="shared" si="12"/>
        <v>-0.025991922062869995</v>
      </c>
      <c r="Q36" s="60">
        <f t="shared" si="14"/>
        <v>-0.2468098190335353</v>
      </c>
      <c r="R36" s="60">
        <f t="shared" si="15"/>
        <v>-2.925103465643356</v>
      </c>
      <c r="S36" s="60">
        <f t="shared" si="16"/>
        <v>-2.0938425989381693</v>
      </c>
      <c r="T36" s="60">
        <f t="shared" si="17"/>
        <v>-1.1084346013170447</v>
      </c>
      <c r="U36" s="60">
        <f t="shared" si="18"/>
        <v>-1.2666147639389926</v>
      </c>
      <c r="V36" s="60">
        <f t="shared" si="19"/>
        <v>-3.34022702495401</v>
      </c>
      <c r="W36" s="60">
        <f t="shared" si="20"/>
        <v>-1.4229262656012138</v>
      </c>
      <c r="X36" s="60">
        <f t="shared" si="21"/>
        <v>-0.3258944870490435</v>
      </c>
      <c r="Y36" s="60">
        <f t="shared" si="22"/>
        <v>0.00018147531035289573</v>
      </c>
      <c r="Z36" s="60">
        <f t="shared" si="23"/>
        <v>-0.0012344742145326574</v>
      </c>
      <c r="AA36" s="60">
        <f t="shared" si="24"/>
        <v>3.309411716101888E-05</v>
      </c>
      <c r="AB36" s="60">
        <f t="shared" si="25"/>
        <v>-747.661839987123</v>
      </c>
    </row>
    <row r="37" spans="1:28" s="24" customFormat="1" ht="12.75">
      <c r="A37" s="21" t="s">
        <v>85</v>
      </c>
      <c r="B37" s="22">
        <f>'DATOS MENSUALES'!E714</f>
        <v>0.54128</v>
      </c>
      <c r="C37" s="22">
        <f>'DATOS MENSUALES'!E715</f>
        <v>0.45932</v>
      </c>
      <c r="D37" s="22">
        <f>'DATOS MENSUALES'!E716</f>
        <v>0.676416</v>
      </c>
      <c r="E37" s="22">
        <f>'DATOS MENSUALES'!E717</f>
        <v>0.02142</v>
      </c>
      <c r="F37" s="22">
        <f>'DATOS MENSUALES'!E718</f>
        <v>0.10626</v>
      </c>
      <c r="G37" s="22">
        <f>'DATOS MENSUALES'!E719</f>
        <v>0.151386</v>
      </c>
      <c r="H37" s="22">
        <f>'DATOS MENSUALES'!E720</f>
        <v>2.92313</v>
      </c>
      <c r="I37" s="22">
        <f>'DATOS MENSUALES'!E721</f>
        <v>0.54296</v>
      </c>
      <c r="J37" s="22">
        <f>'DATOS MENSUALES'!E722</f>
        <v>0.121863</v>
      </c>
      <c r="K37" s="22">
        <f>'DATOS MENSUALES'!E723</f>
        <v>0.072371</v>
      </c>
      <c r="L37" s="22">
        <f>'DATOS MENSUALES'!E724</f>
        <v>0.047768</v>
      </c>
      <c r="M37" s="22">
        <f>'DATOS MENSUALES'!E725</f>
        <v>0.041328</v>
      </c>
      <c r="N37" s="22">
        <f t="shared" si="11"/>
        <v>5.705502</v>
      </c>
      <c r="O37" s="23"/>
      <c r="P37" s="60">
        <f t="shared" si="12"/>
        <v>0.0006987395980689337</v>
      </c>
      <c r="Q37" s="60">
        <f t="shared" si="14"/>
        <v>-0.04310748104803415</v>
      </c>
      <c r="R37" s="60">
        <f t="shared" si="15"/>
        <v>-0.8995434933186499</v>
      </c>
      <c r="S37" s="60">
        <f t="shared" si="16"/>
        <v>-4.314430358763245</v>
      </c>
      <c r="T37" s="60">
        <f t="shared" si="17"/>
        <v>-2.041948694733693</v>
      </c>
      <c r="U37" s="60">
        <f t="shared" si="18"/>
        <v>-1.4267806274003831</v>
      </c>
      <c r="V37" s="60">
        <f t="shared" si="19"/>
        <v>0.8724604000968714</v>
      </c>
      <c r="W37" s="60">
        <f t="shared" si="20"/>
        <v>-0.8187030227682246</v>
      </c>
      <c r="X37" s="60">
        <f t="shared" si="21"/>
        <v>-0.2707265314156414</v>
      </c>
      <c r="Y37" s="60">
        <f t="shared" si="22"/>
        <v>-0.0010698772243279337</v>
      </c>
      <c r="Z37" s="60">
        <f t="shared" si="23"/>
        <v>-0.002059089543656648</v>
      </c>
      <c r="AA37" s="60">
        <f t="shared" si="24"/>
        <v>-0.0003304437375324058</v>
      </c>
      <c r="AB37" s="60">
        <f t="shared" si="25"/>
        <v>-235.46994067971855</v>
      </c>
    </row>
    <row r="38" spans="1:28" s="24" customFormat="1" ht="12.75">
      <c r="A38" s="21" t="s">
        <v>86</v>
      </c>
      <c r="B38" s="22">
        <f>'DATOS MENSUALES'!E726</f>
        <v>0.101745</v>
      </c>
      <c r="C38" s="22">
        <f>'DATOS MENSUALES'!E727</f>
        <v>1.037544</v>
      </c>
      <c r="D38" s="22">
        <f>'DATOS MENSUALES'!E728</f>
        <v>1.762748</v>
      </c>
      <c r="E38" s="22">
        <f>'DATOS MENSUALES'!E729</f>
        <v>9.011736</v>
      </c>
      <c r="F38" s="22">
        <f>'DATOS MENSUALES'!E730</f>
        <v>1.7168</v>
      </c>
      <c r="G38" s="22">
        <f>'DATOS MENSUALES'!E731</f>
        <v>9.194185</v>
      </c>
      <c r="H38" s="22">
        <f>'DATOS MENSUALES'!E732</f>
        <v>1.073732</v>
      </c>
      <c r="I38" s="22">
        <f>'DATOS MENSUALES'!E733</f>
        <v>0.312994</v>
      </c>
      <c r="J38" s="22">
        <f>'DATOS MENSUALES'!E734</f>
        <v>0.103215</v>
      </c>
      <c r="K38" s="22">
        <f>'DATOS MENSUALES'!E735</f>
        <v>0.08586</v>
      </c>
      <c r="L38" s="22">
        <f>'DATOS MENSUALES'!E736</f>
        <v>0.098852</v>
      </c>
      <c r="M38" s="22">
        <f>'DATOS MENSUALES'!E737</f>
        <v>0.059774</v>
      </c>
      <c r="N38" s="22">
        <f t="shared" si="11"/>
        <v>24.559185000000003</v>
      </c>
      <c r="O38" s="23"/>
      <c r="P38" s="60">
        <f t="shared" si="12"/>
        <v>-0.04316890575409043</v>
      </c>
      <c r="Q38" s="60">
        <f t="shared" si="14"/>
        <v>0.011788921051540346</v>
      </c>
      <c r="R38" s="60">
        <f t="shared" si="15"/>
        <v>0.001771819482531956</v>
      </c>
      <c r="S38" s="60">
        <f t="shared" si="16"/>
        <v>399.072819147697</v>
      </c>
      <c r="T38" s="60">
        <f t="shared" si="17"/>
        <v>0.0399564939462115</v>
      </c>
      <c r="U38" s="60">
        <f t="shared" si="18"/>
        <v>496.23288656673</v>
      </c>
      <c r="V38" s="60">
        <f t="shared" si="19"/>
        <v>-0.7141781307762979</v>
      </c>
      <c r="W38" s="60">
        <f t="shared" si="20"/>
        <v>-1.5830507089342947</v>
      </c>
      <c r="X38" s="60">
        <f t="shared" si="21"/>
        <v>-0.2948200198789268</v>
      </c>
      <c r="Y38" s="60">
        <f t="shared" si="22"/>
        <v>-0.0006999432345198725</v>
      </c>
      <c r="Z38" s="60">
        <f t="shared" si="23"/>
        <v>-0.0004413522113069731</v>
      </c>
      <c r="AA38" s="60">
        <f t="shared" si="24"/>
        <v>-0.00013024051756996245</v>
      </c>
      <c r="AB38" s="60">
        <f t="shared" si="25"/>
        <v>2038.0294469074772</v>
      </c>
    </row>
    <row r="39" spans="1:28" s="24" customFormat="1" ht="12.75">
      <c r="A39" s="21" t="s">
        <v>87</v>
      </c>
      <c r="B39" s="22">
        <f>'DATOS MENSUALES'!E738</f>
        <v>0.118456</v>
      </c>
      <c r="C39" s="22">
        <f>'DATOS MENSUALES'!E739</f>
        <v>0.14725</v>
      </c>
      <c r="D39" s="22">
        <f>'DATOS MENSUALES'!E740</f>
        <v>0.02768</v>
      </c>
      <c r="E39" s="22">
        <f>'DATOS MENSUALES'!E741</f>
        <v>0.088383</v>
      </c>
      <c r="F39" s="22">
        <f>'DATOS MENSUALES'!E742</f>
        <v>0.09955</v>
      </c>
      <c r="G39" s="22">
        <f>'DATOS MENSUALES'!E743</f>
        <v>0.030093</v>
      </c>
      <c r="H39" s="22">
        <f>'DATOS MENSUALES'!E744</f>
        <v>0.404025</v>
      </c>
      <c r="I39" s="22">
        <f>'DATOS MENSUALES'!E745</f>
        <v>0.450015</v>
      </c>
      <c r="J39" s="22">
        <f>'DATOS MENSUALES'!E746</f>
        <v>0.1368</v>
      </c>
      <c r="K39" s="22">
        <f>'DATOS MENSUALES'!E747</f>
        <v>0.040166</v>
      </c>
      <c r="L39" s="22">
        <f>'DATOS MENSUALES'!E748</f>
        <v>0.063085</v>
      </c>
      <c r="M39" s="22">
        <f>'DATOS MENSUALES'!E749</f>
        <v>0.06156</v>
      </c>
      <c r="N39" s="22">
        <f t="shared" si="11"/>
        <v>1.6670630000000002</v>
      </c>
      <c r="O39" s="23"/>
      <c r="P39" s="60">
        <f t="shared" si="12"/>
        <v>-0.03728880194369703</v>
      </c>
      <c r="Q39" s="60">
        <f t="shared" si="14"/>
        <v>-0.29104073948444126</v>
      </c>
      <c r="R39" s="60">
        <f t="shared" si="15"/>
        <v>-4.204948993667616</v>
      </c>
      <c r="S39" s="60">
        <f t="shared" si="16"/>
        <v>-3.8036289800718746</v>
      </c>
      <c r="T39" s="60">
        <f t="shared" si="17"/>
        <v>-2.074520009371775</v>
      </c>
      <c r="U39" s="60">
        <f t="shared" si="18"/>
        <v>-1.9394231521097869</v>
      </c>
      <c r="V39" s="60">
        <f t="shared" si="19"/>
        <v>-3.8225076719261213</v>
      </c>
      <c r="W39" s="60">
        <f t="shared" si="20"/>
        <v>-1.0877740195515446</v>
      </c>
      <c r="X39" s="60">
        <f t="shared" si="21"/>
        <v>-0.2524031552039766</v>
      </c>
      <c r="Y39" s="60">
        <f t="shared" si="22"/>
        <v>-0.002432161882228169</v>
      </c>
      <c r="Z39" s="60">
        <f t="shared" si="23"/>
        <v>-0.0014013140889823875</v>
      </c>
      <c r="AA39" s="60">
        <f t="shared" si="24"/>
        <v>-0.00011695307092925774</v>
      </c>
      <c r="AB39" s="60">
        <f t="shared" si="25"/>
        <v>-1065.4445799857442</v>
      </c>
    </row>
    <row r="40" spans="1:28" s="24" customFormat="1" ht="12.75">
      <c r="A40" s="21" t="s">
        <v>88</v>
      </c>
      <c r="B40" s="22">
        <f>'DATOS MENSUALES'!E750</f>
        <v>0.965712</v>
      </c>
      <c r="C40" s="22">
        <f>'DATOS MENSUALES'!E751</f>
        <v>0.982908</v>
      </c>
      <c r="D40" s="22">
        <f>'DATOS MENSUALES'!E752</f>
        <v>1.363598</v>
      </c>
      <c r="E40" s="22">
        <f>'DATOS MENSUALES'!E753</f>
        <v>4.830525</v>
      </c>
      <c r="F40" s="22">
        <f>'DATOS MENSUALES'!E754</f>
        <v>2.192645</v>
      </c>
      <c r="G40" s="22">
        <f>'DATOS MENSUALES'!E755</f>
        <v>0.724374</v>
      </c>
      <c r="H40" s="22">
        <f>'DATOS MENSUALES'!E756</f>
        <v>2.503522</v>
      </c>
      <c r="I40" s="22">
        <f>'DATOS MENSUALES'!E757</f>
        <v>1.31287</v>
      </c>
      <c r="J40" s="22">
        <f>'DATOS MENSUALES'!E758</f>
        <v>0.157584</v>
      </c>
      <c r="K40" s="22">
        <f>'DATOS MENSUALES'!E759</f>
        <v>0.06124</v>
      </c>
      <c r="L40" s="22">
        <f>'DATOS MENSUALES'!E760</f>
        <v>0.068134</v>
      </c>
      <c r="M40" s="22">
        <f>'DATOS MENSUALES'!E761</f>
        <v>0.06132</v>
      </c>
      <c r="N40" s="22">
        <f t="shared" si="11"/>
        <v>15.224432</v>
      </c>
      <c r="O40" s="23"/>
      <c r="P40" s="60">
        <f t="shared" si="12"/>
        <v>0.1351392284145431</v>
      </c>
      <c r="Q40" s="60">
        <f t="shared" si="14"/>
        <v>0.005173815699105934</v>
      </c>
      <c r="R40" s="60">
        <f t="shared" si="15"/>
        <v>-0.021518382764696573</v>
      </c>
      <c r="S40" s="60">
        <f t="shared" si="16"/>
        <v>32.19247368517227</v>
      </c>
      <c r="T40" s="60">
        <f t="shared" si="17"/>
        <v>0.5467738448710324</v>
      </c>
      <c r="U40" s="60">
        <f t="shared" si="18"/>
        <v>-0.1689189442714195</v>
      </c>
      <c r="V40" s="60">
        <f t="shared" si="19"/>
        <v>0.15393149165259015</v>
      </c>
      <c r="W40" s="60">
        <f t="shared" si="20"/>
        <v>-0.004540191533026359</v>
      </c>
      <c r="X40" s="60">
        <f t="shared" si="21"/>
        <v>-0.22831043846908472</v>
      </c>
      <c r="Y40" s="60">
        <f t="shared" si="22"/>
        <v>-0.0014585827552133128</v>
      </c>
      <c r="Z40" s="60">
        <f t="shared" si="23"/>
        <v>-0.0012200654785991323</v>
      </c>
      <c r="AA40" s="60">
        <f t="shared" si="24"/>
        <v>-0.00011868343122176434</v>
      </c>
      <c r="AB40" s="60">
        <f t="shared" si="25"/>
        <v>37.38747412581144</v>
      </c>
    </row>
    <row r="41" spans="1:28" s="24" customFormat="1" ht="12.75">
      <c r="A41" s="21" t="s">
        <v>89</v>
      </c>
      <c r="B41" s="22">
        <f>'DATOS MENSUALES'!E762</f>
        <v>1.407508</v>
      </c>
      <c r="C41" s="22">
        <f>'DATOS MENSUALES'!E763</f>
        <v>0.590988</v>
      </c>
      <c r="D41" s="22">
        <f>'DATOS MENSUALES'!E764</f>
        <v>0.27925</v>
      </c>
      <c r="E41" s="22">
        <f>'DATOS MENSUALES'!E765</f>
        <v>1.569902</v>
      </c>
      <c r="F41" s="22">
        <f>'DATOS MENSUALES'!E766</f>
        <v>1.488405</v>
      </c>
      <c r="G41" s="22">
        <f>'DATOS MENSUALES'!E767</f>
        <v>2.426812</v>
      </c>
      <c r="H41" s="22">
        <f>'DATOS MENSUALES'!E768</f>
        <v>1.661286</v>
      </c>
      <c r="I41" s="22">
        <f>'DATOS MENSUALES'!E769</f>
        <v>1.169</v>
      </c>
      <c r="J41" s="22">
        <f>'DATOS MENSUALES'!E770</f>
        <v>0.297406</v>
      </c>
      <c r="K41" s="22">
        <f>'DATOS MENSUALES'!E771</f>
        <v>0.079164</v>
      </c>
      <c r="L41" s="22">
        <f>'DATOS MENSUALES'!E772</f>
        <v>0.12901</v>
      </c>
      <c r="M41" s="22">
        <f>'DATOS MENSUALES'!E773</f>
        <v>0.05489</v>
      </c>
      <c r="N41" s="22">
        <f t="shared" si="11"/>
        <v>11.153621000000001</v>
      </c>
      <c r="O41" s="23"/>
      <c r="P41" s="60">
        <f t="shared" si="12"/>
        <v>0.87088832633648</v>
      </c>
      <c r="Q41" s="60">
        <f t="shared" si="14"/>
        <v>-0.010498202613623546</v>
      </c>
      <c r="R41" s="60">
        <f t="shared" si="15"/>
        <v>-2.5293096047312718</v>
      </c>
      <c r="S41" s="60">
        <f t="shared" si="16"/>
        <v>-0.000501859933273703</v>
      </c>
      <c r="T41" s="60">
        <f t="shared" si="17"/>
        <v>0.0014612139922618708</v>
      </c>
      <c r="U41" s="60">
        <f t="shared" si="18"/>
        <v>1.5194825274941892</v>
      </c>
      <c r="V41" s="60">
        <f t="shared" si="19"/>
        <v>-0.02873828093411227</v>
      </c>
      <c r="W41" s="60">
        <f t="shared" si="20"/>
        <v>-0.02963456140502335</v>
      </c>
      <c r="X41" s="60">
        <f t="shared" si="21"/>
        <v>-0.10473129193675647</v>
      </c>
      <c r="Y41" s="60">
        <f t="shared" si="22"/>
        <v>-0.0008705461763399046</v>
      </c>
      <c r="Z41" s="60">
        <f t="shared" si="23"/>
        <v>-9.720202105765312E-05</v>
      </c>
      <c r="AA41" s="60">
        <f t="shared" si="24"/>
        <v>-0.00017163111916887228</v>
      </c>
      <c r="AB41" s="60">
        <f t="shared" si="25"/>
        <v>-0.38423668002982886</v>
      </c>
    </row>
    <row r="42" spans="1:28" s="24" customFormat="1" ht="12.75">
      <c r="A42" s="21" t="s">
        <v>90</v>
      </c>
      <c r="B42" s="22">
        <f>'DATOS MENSUALES'!E774</f>
        <v>0.20213</v>
      </c>
      <c r="C42" s="22">
        <f>'DATOS MENSUALES'!E775</f>
        <v>0.120435</v>
      </c>
      <c r="D42" s="22">
        <f>'DATOS MENSUALES'!E776</f>
        <v>1.30296</v>
      </c>
      <c r="E42" s="22">
        <f>'DATOS MENSUALES'!E777</f>
        <v>0.277656</v>
      </c>
      <c r="F42" s="22">
        <f>'DATOS MENSUALES'!E778</f>
        <v>0.096932</v>
      </c>
      <c r="G42" s="22">
        <f>'DATOS MENSUALES'!E779</f>
        <v>0.13302</v>
      </c>
      <c r="H42" s="22">
        <f>'DATOS MENSUALES'!E780</f>
        <v>0.615485</v>
      </c>
      <c r="I42" s="22">
        <f>'DATOS MENSUALES'!E781</f>
        <v>0.252648</v>
      </c>
      <c r="J42" s="22">
        <f>'DATOS MENSUALES'!E782</f>
        <v>0.052768</v>
      </c>
      <c r="K42" s="22">
        <f>'DATOS MENSUALES'!E783</f>
        <v>0.038786</v>
      </c>
      <c r="L42" s="22">
        <f>'DATOS MENSUALES'!E784</f>
        <v>0.047916</v>
      </c>
      <c r="M42" s="22">
        <f>'DATOS MENSUALES'!E785</f>
        <v>0.03404</v>
      </c>
      <c r="N42" s="22">
        <f>SUM(B42:M42)</f>
        <v>3.174776</v>
      </c>
      <c r="O42" s="23"/>
      <c r="P42" s="60">
        <f t="shared" si="12"/>
        <v>-0.015702551026429333</v>
      </c>
      <c r="Q42" s="60">
        <f t="shared" si="14"/>
        <v>-0.3278188458878773</v>
      </c>
      <c r="R42" s="60">
        <f t="shared" si="15"/>
        <v>-0.03888314871676104</v>
      </c>
      <c r="S42" s="60">
        <f t="shared" si="16"/>
        <v>-2.5810180531459355</v>
      </c>
      <c r="T42" s="60">
        <f t="shared" si="17"/>
        <v>-2.0873214986587527</v>
      </c>
      <c r="U42" s="60">
        <f t="shared" si="18"/>
        <v>-1.497755804019423</v>
      </c>
      <c r="V42" s="60">
        <f t="shared" si="19"/>
        <v>-2.471905628541234</v>
      </c>
      <c r="W42" s="60">
        <f t="shared" si="20"/>
        <v>-1.8419074469561934</v>
      </c>
      <c r="X42" s="60">
        <f t="shared" si="21"/>
        <v>-0.36706879435960293</v>
      </c>
      <c r="Y42" s="60">
        <f t="shared" si="22"/>
        <v>-0.00250780642332393</v>
      </c>
      <c r="Z42" s="60">
        <f t="shared" si="23"/>
        <v>-0.0020519116922074762</v>
      </c>
      <c r="AA42" s="60">
        <f t="shared" si="24"/>
        <v>-0.00044634998501221233</v>
      </c>
      <c r="AB42" s="60">
        <f t="shared" si="25"/>
        <v>-659.8305563380713</v>
      </c>
    </row>
    <row r="43" spans="1:28" s="24" customFormat="1" ht="12.75">
      <c r="A43" s="21" t="s">
        <v>91</v>
      </c>
      <c r="B43" s="22">
        <f>'DATOS MENSUALES'!E786</f>
        <v>1.48885</v>
      </c>
      <c r="C43" s="22">
        <f>'DATOS MENSUALES'!E787</f>
        <v>1.66952</v>
      </c>
      <c r="D43" s="22">
        <f>'DATOS MENSUALES'!E788</f>
        <v>0.78456</v>
      </c>
      <c r="E43" s="22">
        <f>'DATOS MENSUALES'!E789</f>
        <v>0.058004</v>
      </c>
      <c r="F43" s="22">
        <f>'DATOS MENSUALES'!E790</f>
        <v>1.255884</v>
      </c>
      <c r="G43" s="22">
        <f>'DATOS MENSUALES'!E791</f>
        <v>0.632926</v>
      </c>
      <c r="H43" s="22">
        <f>'DATOS MENSUALES'!E792</f>
        <v>1.25504</v>
      </c>
      <c r="I43" s="22">
        <f>'DATOS MENSUALES'!E793</f>
        <v>0.159264</v>
      </c>
      <c r="J43" s="22">
        <f>'DATOS MENSUALES'!E794</f>
        <v>0.179235</v>
      </c>
      <c r="K43" s="22">
        <f>'DATOS MENSUALES'!E795</f>
        <v>0.071181</v>
      </c>
      <c r="L43" s="22">
        <f>'DATOS MENSUALES'!E796</f>
        <v>0.042997</v>
      </c>
      <c r="M43" s="22">
        <f>'DATOS MENSUALES'!E797</f>
        <v>0.046699</v>
      </c>
      <c r="N43" s="22">
        <f>SUM(B43:M43)</f>
        <v>7.644160000000001</v>
      </c>
      <c r="O43" s="23"/>
      <c r="P43" s="60">
        <f t="shared" si="12"/>
        <v>1.1129237024013519</v>
      </c>
      <c r="Q43" s="60">
        <f t="shared" si="14"/>
        <v>0.6350991533485137</v>
      </c>
      <c r="R43" s="60">
        <f t="shared" si="15"/>
        <v>-0.6298241416622066</v>
      </c>
      <c r="S43" s="60">
        <f t="shared" si="16"/>
        <v>-4.030050686807091</v>
      </c>
      <c r="T43" s="60">
        <f t="shared" si="17"/>
        <v>-0.001687064917234426</v>
      </c>
      <c r="U43" s="60">
        <f t="shared" si="18"/>
        <v>-0.2673850656065963</v>
      </c>
      <c r="V43" s="60">
        <f t="shared" si="19"/>
        <v>-0.3617822278343131</v>
      </c>
      <c r="W43" s="60">
        <f t="shared" si="20"/>
        <v>-2.295749216015733</v>
      </c>
      <c r="X43" s="60">
        <f t="shared" si="21"/>
        <v>-0.20489651007246915</v>
      </c>
      <c r="Y43" s="60">
        <f t="shared" si="22"/>
        <v>-0.001107657700348564</v>
      </c>
      <c r="Z43" s="60">
        <f t="shared" si="23"/>
        <v>-0.0022995438186951957</v>
      </c>
      <c r="AA43" s="60">
        <f t="shared" si="24"/>
        <v>-0.00025925705817618125</v>
      </c>
      <c r="AB43" s="60">
        <f t="shared" si="25"/>
        <v>-76.0341825523234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9.814290936542584</v>
      </c>
      <c r="Q44" s="61">
        <f aca="true" t="shared" si="26" ref="Q44:AB44">SUM(Q18:Q43)</f>
        <v>183.83788695477605</v>
      </c>
      <c r="R44" s="61">
        <f t="shared" si="26"/>
        <v>398.046780122887</v>
      </c>
      <c r="S44" s="61">
        <f t="shared" si="26"/>
        <v>504.712758616704</v>
      </c>
      <c r="T44" s="61">
        <f t="shared" si="26"/>
        <v>37.262202668620695</v>
      </c>
      <c r="U44" s="61">
        <f t="shared" si="26"/>
        <v>493.21743319347974</v>
      </c>
      <c r="V44" s="61">
        <f t="shared" si="26"/>
        <v>1526.6266335330054</v>
      </c>
      <c r="W44" s="61">
        <f t="shared" si="26"/>
        <v>100.22641336910807</v>
      </c>
      <c r="X44" s="61">
        <f t="shared" si="26"/>
        <v>299.50087220245985</v>
      </c>
      <c r="Y44" s="61">
        <f t="shared" si="26"/>
        <v>0.4616078197868576</v>
      </c>
      <c r="Z44" s="61">
        <f t="shared" si="26"/>
        <v>3.2118780076264892</v>
      </c>
      <c r="AA44" s="61">
        <f t="shared" si="26"/>
        <v>0.015062843140713864</v>
      </c>
      <c r="AB44" s="61">
        <f t="shared" si="26"/>
        <v>10346.374263694514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2009-04-14T09:52:53Z</dcterms:modified>
  <cp:category/>
  <cp:version/>
  <cp:contentType/>
  <cp:contentStatus/>
</cp:coreProperties>
</file>