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<sst xmlns="http://schemas.openxmlformats.org/spreadsheetml/2006/main" count="1362" uniqueCount="135">
  <si>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</si>
  <si>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</si>
  <si>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</si>
  <si>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</si>
  <si>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</si>
  <si>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</si>
  <si>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</si>
  <si>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</si>
  <si>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</si>
  <si>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</si>
  <si>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</si>
  <si>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</si>
  <si>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</si>
  <si>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</si>
  <si>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</si>
  <si>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</si>
  <si>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</si>
  <si>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</si>
  <si>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</si>
  <si>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</si>
  <si>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</si>
  <si>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</si>
  <si>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</si>
  <si>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</si>
  <si>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</si>
  <si>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</si>
  <si>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</si>
  <si>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</si>
  <si>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</si>
  <si>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</si>
  <si>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</si>
  <si>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</si>
  <si>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</si>
  <si>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</si>
  <si>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</si>
  <si>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</si>
  <si>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</si>
  <si>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</si>
  <si>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</si>
  <si>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</si>
  <si>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</si>
  <si>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</si>
  <si>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</si>
  <si>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</si>
  <si>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</si>
  <si>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</si>
  <si>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</si>
  <si>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</si>
  <si>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</si>
  <si>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</si>
  <si>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</si>
  <si>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</si>
  <si>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</si>
  <si>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</si>
  <si>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</si>
  <si>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</si>
  <si>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</si>
  <si>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</si>
  <si>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</si>
  <si>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</si>
  <si>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</si>
  <si>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</si>
  <si>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</si>
  <si>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</si>
  <si>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</si>
  <si>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</si>
  <si>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</si>
  <si>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</si>
  <si>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</si>
  <si>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</si>
  <si>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</si>
  <si>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</si>
  <si>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</si>
  <si>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</si>
  <si>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</si>
  <si>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</si>
  <si>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</si>
  <si>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</si>
  <si>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</si>
  <si>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</si>
  <si>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</si>
  <si>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</si>
  <si>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</si>
  <si>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</si>
  <si>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</si>
  <si>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</si>
  <si>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</si>
  <si>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</si>
  <si>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</si>
  <si>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</si>
  <si>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</si>
  <si>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</si>
  <si>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</si>
  <si>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</si>
  <si>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</si>
  <si>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</si>
  <si>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</si>
  <si>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</si>
  <si>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</si>
  <si>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</si>
  <si>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</si>
  <si>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</si>
  <si>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</si>
  <si>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</si>
  <si>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</si>
  <si>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</si>
  <si>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</si>
  <si>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</si>
  <si>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</si>
  <si>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</si>
  <si>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</si>
  <si>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</si>
  <si>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</si>
  <si>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</si>
  <si>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</si>
  <si>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</si>
  <si>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</si>
  <si>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</si>
  <si>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</si>
  <si>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</si>
  <si>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</si>
  <si>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</si>
  <si>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</si>
  <si>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</si>
  <si>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</si>
  <si>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</si>
  <si>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</si>
  <si>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</si>
  <si>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</si>
  <si>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</si>
  <si>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</si>
  <si>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</si>
  <si>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</si>
  <si>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137</t>
  </si>
  <si>
    <t xml:space="preserve"> Arroyo de la Oncina desde cabecera hasta confluencia con río Esla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</si>
</sst>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4413307"/>
        <c:axId val="64175444"/>
      </c:lineChart>
      <c:dateAx>
        <c:axId val="44413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175444"/>
        <c:crosses val="autoZero"/>
        <c:auto val="0"/>
        <c:majorUnit val="1"/>
        <c:majorTimeUnit val="years"/>
        <c:noMultiLvlLbl val="0"/>
      </c:dateAx>
      <c:valAx>
        <c:axId val="64175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13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7803717"/>
        <c:axId val="48906862"/>
      </c:lineChart>
      <c:catAx>
        <c:axId val="27803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06862"/>
        <c:crosses val="autoZero"/>
        <c:auto val="1"/>
        <c:lblOffset val="100"/>
        <c:noMultiLvlLbl val="0"/>
      </c:catAx>
      <c:valAx>
        <c:axId val="489068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8037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7508575"/>
        <c:axId val="2032856"/>
      </c:lineChart>
      <c:catAx>
        <c:axId val="37508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2856"/>
        <c:crosses val="autoZero"/>
        <c:auto val="1"/>
        <c:lblOffset val="100"/>
        <c:noMultiLvlLbl val="0"/>
      </c:catAx>
      <c:valAx>
        <c:axId val="20328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5085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0708085"/>
        <c:axId val="30828446"/>
      </c:lineChart>
      <c:catAx>
        <c:axId val="40708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28446"/>
        <c:crosses val="autoZero"/>
        <c:auto val="1"/>
        <c:lblOffset val="100"/>
        <c:noMultiLvlLbl val="0"/>
      </c:catAx>
      <c:valAx>
        <c:axId val="3082844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08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9020559"/>
        <c:axId val="14076168"/>
      </c:lineChart>
      <c:dateAx>
        <c:axId val="9020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076168"/>
        <c:crosses val="autoZero"/>
        <c:auto val="0"/>
        <c:majorUnit val="1"/>
        <c:majorTimeUnit val="years"/>
        <c:noMultiLvlLbl val="0"/>
      </c:dateAx>
      <c:valAx>
        <c:axId val="14076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20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9576649"/>
        <c:axId val="66427794"/>
      </c:barChart>
      <c:catAx>
        <c:axId val="59576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27794"/>
        <c:crosses val="autoZero"/>
        <c:auto val="1"/>
        <c:lblOffset val="100"/>
        <c:tickLblSkip val="1"/>
        <c:noMultiLvlLbl val="0"/>
      </c:catAx>
      <c:valAx>
        <c:axId val="66427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576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0979235"/>
        <c:axId val="11942204"/>
      </c:barChart>
      <c:catAx>
        <c:axId val="60979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42204"/>
        <c:crosses val="autoZero"/>
        <c:auto val="1"/>
        <c:lblOffset val="100"/>
        <c:tickLblSkip val="1"/>
        <c:noMultiLvlLbl val="0"/>
      </c:catAx>
      <c:valAx>
        <c:axId val="11942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979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0370973"/>
        <c:axId val="27794438"/>
      </c:barChart>
      <c:catAx>
        <c:axId val="40370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794438"/>
        <c:crosses val="autoZero"/>
        <c:auto val="1"/>
        <c:lblOffset val="100"/>
        <c:tickLblSkip val="1"/>
        <c:noMultiLvlLbl val="0"/>
      </c:catAx>
      <c:valAx>
        <c:axId val="27794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370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8823351"/>
        <c:axId val="36756976"/>
      </c:barChart>
      <c:catAx>
        <c:axId val="48823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56976"/>
        <c:crosses val="autoZero"/>
        <c:auto val="1"/>
        <c:lblOffset val="100"/>
        <c:tickLblSkip val="1"/>
        <c:noMultiLvlLbl val="0"/>
      </c:catAx>
      <c:valAx>
        <c:axId val="36756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823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2377329"/>
        <c:axId val="24525050"/>
      </c:lineChart>
      <c:catAx>
        <c:axId val="62377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25050"/>
        <c:crosses val="autoZero"/>
        <c:auto val="1"/>
        <c:lblOffset val="100"/>
        <c:noMultiLvlLbl val="0"/>
      </c:catAx>
      <c:valAx>
        <c:axId val="245250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3773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9398859"/>
        <c:axId val="40372004"/>
      </c:lineChart>
      <c:catAx>
        <c:axId val="19398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72004"/>
        <c:crosses val="autoZero"/>
        <c:auto val="1"/>
        <c:lblOffset val="100"/>
        <c:noMultiLvlLbl val="0"/>
      </c:catAx>
      <c:valAx>
        <c:axId val="403720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3988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0.48</v>
      </c>
      <c r="F2" s="28">
        <v>0.48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0.441</v>
      </c>
      <c r="F3" s="28">
        <v>0.441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0.377</v>
      </c>
      <c r="F4" s="28">
        <v>0.377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1.171</v>
      </c>
      <c r="F5" s="28">
        <v>1.171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0.991</v>
      </c>
      <c r="F6" s="28">
        <v>0.991</v>
      </c>
      <c r="I6" s="26"/>
      <c r="J6" s="36">
        <f>AVERAGE(E2:E793)*12</f>
        <v>10.026666666666669</v>
      </c>
      <c r="K6" s="36">
        <f>AVERAGE(F2:F793)*12</f>
        <v>10.026666666666669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1.01</v>
      </c>
      <c r="F7" s="28">
        <v>1.01</v>
      </c>
      <c r="J7" s="36">
        <f>AVERAGE(E482:E793)*12</f>
        <v>8.917769230769235</v>
      </c>
      <c r="K7" s="36">
        <f>AVERAGE(F482:F793)*12</f>
        <v>8.917769230769235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1.08</v>
      </c>
      <c r="F8" s="28">
        <v>1.08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2.031</v>
      </c>
      <c r="F9" s="28">
        <v>2.031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1.25</v>
      </c>
      <c r="F10" s="28">
        <v>1.25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1.063</v>
      </c>
      <c r="F11" s="28">
        <v>1.063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0.883</v>
      </c>
      <c r="F12" s="28">
        <v>0.883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0.727</v>
      </c>
      <c r="F13" s="28">
        <v>0.727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0.601</v>
      </c>
      <c r="F14" s="28">
        <v>0.601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0.568</v>
      </c>
      <c r="F15" s="28">
        <v>0.568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0.465</v>
      </c>
      <c r="F16" s="28">
        <v>0.465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0.394</v>
      </c>
      <c r="F17" s="28">
        <v>0.394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0.344</v>
      </c>
      <c r="F18" s="28">
        <v>0.344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0.414</v>
      </c>
      <c r="F19" s="28">
        <v>0.414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0.49</v>
      </c>
      <c r="F20" s="28">
        <v>0.49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0.507</v>
      </c>
      <c r="F21" s="28">
        <v>0.507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0.466</v>
      </c>
      <c r="F22" s="28">
        <v>0.466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0.397</v>
      </c>
      <c r="F23" s="28">
        <v>0.397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0.353</v>
      </c>
      <c r="F24" s="28">
        <v>0.353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0.314</v>
      </c>
      <c r="F25" s="28">
        <v>0.314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0.386</v>
      </c>
      <c r="F26" s="28">
        <v>0.386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0.271</v>
      </c>
      <c r="F27" s="28">
        <v>0.271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0.426</v>
      </c>
      <c r="F28" s="28">
        <v>0.426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1.111</v>
      </c>
      <c r="F29" s="28">
        <v>1.111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0.539</v>
      </c>
      <c r="F30" s="28">
        <v>0.539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0.634</v>
      </c>
      <c r="F31" s="28">
        <v>0.634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0.66</v>
      </c>
      <c r="F32" s="28">
        <v>0.66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0.519</v>
      </c>
      <c r="F33" s="28">
        <v>0.519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0.436</v>
      </c>
      <c r="F34" s="28">
        <v>0.436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0.369</v>
      </c>
      <c r="F35" s="28">
        <v>0.369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0.325</v>
      </c>
      <c r="F36" s="28">
        <v>0.325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0.377</v>
      </c>
      <c r="F37" s="28">
        <v>0.377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0.42</v>
      </c>
      <c r="F38" s="28">
        <v>0.42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0.359</v>
      </c>
      <c r="F39" s="28">
        <v>0.359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0.405</v>
      </c>
      <c r="F40" s="28">
        <v>0.405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0.338</v>
      </c>
      <c r="F41" s="28">
        <v>0.338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0.298</v>
      </c>
      <c r="F42" s="28">
        <v>0.298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0.268</v>
      </c>
      <c r="F43" s="28">
        <v>0.268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0.276</v>
      </c>
      <c r="F44" s="28">
        <v>0.276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0.273</v>
      </c>
      <c r="F45" s="28">
        <v>0.273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0.248</v>
      </c>
      <c r="F46" s="28">
        <v>0.248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0.223</v>
      </c>
      <c r="F47" s="28">
        <v>0.223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0.208</v>
      </c>
      <c r="F48" s="28">
        <v>0.208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0.204</v>
      </c>
      <c r="F49" s="28">
        <v>0.204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0.187</v>
      </c>
      <c r="F50" s="28">
        <v>0.187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0.17</v>
      </c>
      <c r="F51" s="28">
        <v>0.17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0.171</v>
      </c>
      <c r="F52" s="28">
        <v>0.171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0.186</v>
      </c>
      <c r="F53" s="28">
        <v>0.186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0.192</v>
      </c>
      <c r="F54" s="28">
        <v>0.192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0.18</v>
      </c>
      <c r="F55" s="28">
        <v>0.18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0.173</v>
      </c>
      <c r="F56" s="28">
        <v>0.173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0.159</v>
      </c>
      <c r="F57" s="28">
        <v>0.159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0.15</v>
      </c>
      <c r="F58" s="28">
        <v>0.15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0.144</v>
      </c>
      <c r="F59" s="28">
        <v>0.144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0.135</v>
      </c>
      <c r="F60" s="28">
        <v>0.135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0.123</v>
      </c>
      <c r="F61" s="28">
        <v>0.123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0.113</v>
      </c>
      <c r="F62" s="28">
        <v>0.113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0.187</v>
      </c>
      <c r="F63" s="28">
        <v>0.187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0.435</v>
      </c>
      <c r="F64" s="28">
        <v>0.435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0.28</v>
      </c>
      <c r="F65" s="28">
        <v>0.28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0.262</v>
      </c>
      <c r="F66" s="28">
        <v>0.262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0.33</v>
      </c>
      <c r="F67" s="28">
        <v>0.33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1.581</v>
      </c>
      <c r="F68" s="28">
        <v>1.581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1.067</v>
      </c>
      <c r="F69" s="28">
        <v>1.067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0.903</v>
      </c>
      <c r="F70" s="28">
        <v>0.903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0.744</v>
      </c>
      <c r="F71" s="28">
        <v>0.744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0.623</v>
      </c>
      <c r="F72" s="28">
        <v>0.623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0.528</v>
      </c>
      <c r="F73" s="28">
        <v>0.528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0.434</v>
      </c>
      <c r="F74" s="28">
        <v>0.434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0.379</v>
      </c>
      <c r="F75" s="28">
        <v>0.379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0.41</v>
      </c>
      <c r="F76" s="28">
        <v>0.41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0.369</v>
      </c>
      <c r="F77" s="28">
        <v>0.369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1.401</v>
      </c>
      <c r="F78" s="28">
        <v>1.401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2.364</v>
      </c>
      <c r="F79" s="28">
        <v>2.364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1.19</v>
      </c>
      <c r="F80" s="28">
        <v>1.19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1.06</v>
      </c>
      <c r="F81" s="28">
        <v>1.06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0.921</v>
      </c>
      <c r="F82" s="28">
        <v>0.921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0.762</v>
      </c>
      <c r="F83" s="28">
        <v>0.762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0.637</v>
      </c>
      <c r="F84" s="28">
        <v>0.637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0.583</v>
      </c>
      <c r="F85" s="28">
        <v>0.583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0.496</v>
      </c>
      <c r="F86" s="28">
        <v>0.496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0.387</v>
      </c>
      <c r="F87" s="28">
        <v>0.387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0.345</v>
      </c>
      <c r="F88" s="28">
        <v>0.345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1.533</v>
      </c>
      <c r="F89" s="28">
        <v>1.533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0.721</v>
      </c>
      <c r="F90" s="28">
        <v>0.721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0.619</v>
      </c>
      <c r="F91" s="28">
        <v>0.619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0.566</v>
      </c>
      <c r="F92" s="28">
        <v>0.566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0.768</v>
      </c>
      <c r="F93" s="28">
        <v>0.768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0.58</v>
      </c>
      <c r="F94" s="28">
        <v>0.58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0.482</v>
      </c>
      <c r="F95" s="28">
        <v>0.482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0.41</v>
      </c>
      <c r="F96" s="28">
        <v>0.41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0.348</v>
      </c>
      <c r="F97" s="28">
        <v>0.348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0.302</v>
      </c>
      <c r="F98" s="28">
        <v>0.302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0.257</v>
      </c>
      <c r="F99" s="28">
        <v>0.257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0.44</v>
      </c>
      <c r="F100" s="28">
        <v>0.44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0.278</v>
      </c>
      <c r="F101" s="28">
        <v>0.278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0.245</v>
      </c>
      <c r="F102" s="28">
        <v>0.245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0.25</v>
      </c>
      <c r="F103" s="28">
        <v>0.25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0.227</v>
      </c>
      <c r="F104" s="28">
        <v>0.227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0.2</v>
      </c>
      <c r="F105" s="28">
        <v>0.2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0.179</v>
      </c>
      <c r="F106" s="28">
        <v>0.179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0.169</v>
      </c>
      <c r="F107" s="28">
        <v>0.169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0.16</v>
      </c>
      <c r="F108" s="28">
        <v>0.16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0.185</v>
      </c>
      <c r="F109" s="28">
        <v>0.185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0.184</v>
      </c>
      <c r="F110" s="28">
        <v>0.184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0.287</v>
      </c>
      <c r="F111" s="28">
        <v>0.287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0.199</v>
      </c>
      <c r="F112" s="28">
        <v>0.199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0.188</v>
      </c>
      <c r="F113" s="28">
        <v>0.188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0.24</v>
      </c>
      <c r="F114" s="28">
        <v>0.24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0.25</v>
      </c>
      <c r="F115" s="28">
        <v>0.25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0.232</v>
      </c>
      <c r="F116" s="28">
        <v>0.232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0.359</v>
      </c>
      <c r="F117" s="28">
        <v>0.359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0.312</v>
      </c>
      <c r="F118" s="28">
        <v>0.312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0.282</v>
      </c>
      <c r="F119" s="28">
        <v>0.282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0.246</v>
      </c>
      <c r="F120" s="28">
        <v>0.246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0.21</v>
      </c>
      <c r="F121" s="28">
        <v>0.21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0.183</v>
      </c>
      <c r="F122" s="28">
        <v>0.183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0.194</v>
      </c>
      <c r="F123" s="28">
        <v>0.194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0.191</v>
      </c>
      <c r="F124" s="28">
        <v>0.191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0.856</v>
      </c>
      <c r="F125" s="28">
        <v>0.856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0.83</v>
      </c>
      <c r="F126" s="28">
        <v>0.83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0.88</v>
      </c>
      <c r="F127" s="28">
        <v>0.88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0.686</v>
      </c>
      <c r="F128" s="28">
        <v>0.686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0.627</v>
      </c>
      <c r="F129" s="28">
        <v>0.627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0.563</v>
      </c>
      <c r="F130" s="28">
        <v>0.563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0.487</v>
      </c>
      <c r="F131" s="28">
        <v>0.487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0.413</v>
      </c>
      <c r="F132" s="28">
        <v>0.413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0.35</v>
      </c>
      <c r="F133" s="28">
        <v>0.35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0.298</v>
      </c>
      <c r="F134" s="28">
        <v>0.298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0.719</v>
      </c>
      <c r="F135" s="28">
        <v>0.719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0.531</v>
      </c>
      <c r="F136" s="28">
        <v>0.531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0.468</v>
      </c>
      <c r="F137" s="28">
        <v>0.468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0.423</v>
      </c>
      <c r="F138" s="28">
        <v>0.423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0.784</v>
      </c>
      <c r="F139" s="28">
        <v>0.784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0.638</v>
      </c>
      <c r="F140" s="28">
        <v>0.638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0.653</v>
      </c>
      <c r="F141" s="28">
        <v>0.653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0.596</v>
      </c>
      <c r="F142" s="28">
        <v>0.596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0.522</v>
      </c>
      <c r="F143" s="28">
        <v>0.522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0.452</v>
      </c>
      <c r="F144" s="28">
        <v>0.452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0.382</v>
      </c>
      <c r="F145" s="28">
        <v>0.382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0.398</v>
      </c>
      <c r="F146" s="28">
        <v>0.398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0.534</v>
      </c>
      <c r="F147" s="28">
        <v>0.534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0.701</v>
      </c>
      <c r="F148" s="28">
        <v>0.701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0.478</v>
      </c>
      <c r="F149" s="28">
        <v>0.478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0.434</v>
      </c>
      <c r="F150" s="28">
        <v>0.434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0.406</v>
      </c>
      <c r="F151" s="28">
        <v>0.406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0.445</v>
      </c>
      <c r="F152" s="28">
        <v>0.445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0.439</v>
      </c>
      <c r="F153" s="28">
        <v>0.439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0.451</v>
      </c>
      <c r="F154" s="28">
        <v>0.451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0.396</v>
      </c>
      <c r="F155" s="28">
        <v>0.396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0.342</v>
      </c>
      <c r="F156" s="28">
        <v>0.342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0.297</v>
      </c>
      <c r="F157" s="28">
        <v>0.297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0.281</v>
      </c>
      <c r="F158" s="28">
        <v>0.281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0.277</v>
      </c>
      <c r="F159" s="28">
        <v>0.277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0.349</v>
      </c>
      <c r="F160" s="28">
        <v>0.349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0.298</v>
      </c>
      <c r="F161" s="28">
        <v>0.298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0.263</v>
      </c>
      <c r="F162" s="28">
        <v>0.263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0.38</v>
      </c>
      <c r="F163" s="28">
        <v>0.38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0.337</v>
      </c>
      <c r="F164" s="28">
        <v>0.337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0.345</v>
      </c>
      <c r="F165" s="28">
        <v>0.345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0.302</v>
      </c>
      <c r="F166" s="28">
        <v>0.302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0.263</v>
      </c>
      <c r="F167" s="28">
        <v>0.263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0.234</v>
      </c>
      <c r="F168" s="28">
        <v>0.234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0.201</v>
      </c>
      <c r="F169" s="28">
        <v>0.201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0.178</v>
      </c>
      <c r="F170" s="28">
        <v>0.178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0.517</v>
      </c>
      <c r="F171" s="28">
        <v>0.517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0.247</v>
      </c>
      <c r="F172" s="28">
        <v>0.247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1.665</v>
      </c>
      <c r="F173" s="28">
        <v>1.665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1.788</v>
      </c>
      <c r="F174" s="28">
        <v>1.788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1.2</v>
      </c>
      <c r="F175" s="28">
        <v>1.2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0.863</v>
      </c>
      <c r="F176" s="28">
        <v>0.863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0.712</v>
      </c>
      <c r="F177" s="28">
        <v>0.712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0.611</v>
      </c>
      <c r="F178" s="28">
        <v>0.611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0.522</v>
      </c>
      <c r="F179" s="28">
        <v>0.522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0.446</v>
      </c>
      <c r="F180" s="28">
        <v>0.446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0.378</v>
      </c>
      <c r="F181" s="28">
        <v>0.378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0.323</v>
      </c>
      <c r="F182" s="28">
        <v>0.323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1.383</v>
      </c>
      <c r="F183" s="28">
        <v>1.383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1.911</v>
      </c>
      <c r="F184" s="28">
        <v>1.911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2.643</v>
      </c>
      <c r="F185" s="28">
        <v>2.643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1.08</v>
      </c>
      <c r="F186" s="28">
        <v>1.08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5.286</v>
      </c>
      <c r="F187" s="28">
        <v>5.286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3.18</v>
      </c>
      <c r="F188" s="28">
        <v>3.18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2.056</v>
      </c>
      <c r="F189" s="28">
        <v>2.056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1.625</v>
      </c>
      <c r="F190" s="28">
        <v>1.625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1.32</v>
      </c>
      <c r="F191" s="28">
        <v>1.32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1.083</v>
      </c>
      <c r="F192" s="28">
        <v>1.083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0.892</v>
      </c>
      <c r="F193" s="28">
        <v>0.892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0.733</v>
      </c>
      <c r="F194" s="28">
        <v>0.733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0.605</v>
      </c>
      <c r="F195" s="28">
        <v>0.605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0.526</v>
      </c>
      <c r="F196" s="28">
        <v>0.526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0.427</v>
      </c>
      <c r="F197" s="28">
        <v>0.427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0.471</v>
      </c>
      <c r="F198" s="28">
        <v>0.471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0.37</v>
      </c>
      <c r="F199" s="28">
        <v>0.37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0.354</v>
      </c>
      <c r="F200" s="28">
        <v>0.354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0.318</v>
      </c>
      <c r="F201" s="28">
        <v>0.318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0.338</v>
      </c>
      <c r="F202" s="28">
        <v>0.338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0.282</v>
      </c>
      <c r="F203" s="28">
        <v>0.282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0.253</v>
      </c>
      <c r="F204" s="28">
        <v>0.253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0.222</v>
      </c>
      <c r="F205" s="28">
        <v>0.222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0.194</v>
      </c>
      <c r="F206" s="28">
        <v>0.194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0.18</v>
      </c>
      <c r="F207" s="28">
        <v>0.18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0.201</v>
      </c>
      <c r="F208" s="28">
        <v>0.201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0.396</v>
      </c>
      <c r="F209" s="28">
        <v>0.396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0.329</v>
      </c>
      <c r="F210" s="28">
        <v>0.329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0.885</v>
      </c>
      <c r="F211" s="28">
        <v>0.885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0.526</v>
      </c>
      <c r="F212" s="28">
        <v>0.526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0.656</v>
      </c>
      <c r="F213" s="28">
        <v>0.656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0.564</v>
      </c>
      <c r="F214" s="28">
        <v>0.564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0.507</v>
      </c>
      <c r="F215" s="28">
        <v>0.507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0.429</v>
      </c>
      <c r="F216" s="28">
        <v>0.429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0.367</v>
      </c>
      <c r="F217" s="28">
        <v>0.367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0.341</v>
      </c>
      <c r="F218" s="28">
        <v>0.341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0.285</v>
      </c>
      <c r="F219" s="28">
        <v>0.285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1.403</v>
      </c>
      <c r="F220" s="28">
        <v>1.403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0.545</v>
      </c>
      <c r="F221" s="28">
        <v>0.545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0.465</v>
      </c>
      <c r="F222" s="28">
        <v>0.465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0.508</v>
      </c>
      <c r="F223" s="28">
        <v>0.508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0.532</v>
      </c>
      <c r="F224" s="28">
        <v>0.532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0.558</v>
      </c>
      <c r="F225" s="28">
        <v>0.558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0.599</v>
      </c>
      <c r="F226" s="28">
        <v>0.599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0.513</v>
      </c>
      <c r="F227" s="28">
        <v>0.513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0.473</v>
      </c>
      <c r="F228" s="28">
        <v>0.473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0.503</v>
      </c>
      <c r="F229" s="28">
        <v>0.503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0.43</v>
      </c>
      <c r="F230" s="28">
        <v>0.43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1.558</v>
      </c>
      <c r="F231" s="28">
        <v>1.558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3.269</v>
      </c>
      <c r="F232" s="28">
        <v>3.269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2.001</v>
      </c>
      <c r="F233" s="28">
        <v>2.001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4.035</v>
      </c>
      <c r="F234" s="28">
        <v>4.035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2.109</v>
      </c>
      <c r="F235" s="28">
        <v>2.109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1.59</v>
      </c>
      <c r="F236" s="28">
        <v>1.59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1.431</v>
      </c>
      <c r="F237" s="28">
        <v>1.431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1.216</v>
      </c>
      <c r="F238" s="28">
        <v>1.216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0.995</v>
      </c>
      <c r="F239" s="28">
        <v>0.995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0.817</v>
      </c>
      <c r="F240" s="28">
        <v>0.817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0.676</v>
      </c>
      <c r="F241" s="28">
        <v>0.676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2.933</v>
      </c>
      <c r="F242" s="28">
        <v>2.933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2.423</v>
      </c>
      <c r="F243" s="28">
        <v>2.423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7.649</v>
      </c>
      <c r="F244" s="28">
        <v>7.649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5.26</v>
      </c>
      <c r="F245" s="28">
        <v>5.26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1.729</v>
      </c>
      <c r="F246" s="28">
        <v>1.729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1.258</v>
      </c>
      <c r="F247" s="28">
        <v>1.258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1.16</v>
      </c>
      <c r="F248" s="28">
        <v>1.16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1.045</v>
      </c>
      <c r="F249" s="28">
        <v>1.045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0.933</v>
      </c>
      <c r="F250" s="28">
        <v>0.933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0.783</v>
      </c>
      <c r="F251" s="28">
        <v>0.783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0.657</v>
      </c>
      <c r="F252" s="28">
        <v>0.657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0.656</v>
      </c>
      <c r="F253" s="28">
        <v>0.656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0.855</v>
      </c>
      <c r="F254" s="28">
        <v>0.855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2.468</v>
      </c>
      <c r="F255" s="28">
        <v>2.468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6.216</v>
      </c>
      <c r="F256" s="28">
        <v>6.216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7.515</v>
      </c>
      <c r="F257" s="28">
        <v>7.515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2.766</v>
      </c>
      <c r="F258" s="28">
        <v>2.766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7.377</v>
      </c>
      <c r="F259" s="28">
        <v>7.377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2.591</v>
      </c>
      <c r="F260" s="28">
        <v>2.591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1.824</v>
      </c>
      <c r="F261" s="28">
        <v>1.824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1.488</v>
      </c>
      <c r="F262" s="28">
        <v>1.488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1.213</v>
      </c>
      <c r="F263" s="28">
        <v>1.213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1.002</v>
      </c>
      <c r="F264" s="28">
        <v>1.002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0.831</v>
      </c>
      <c r="F265" s="28">
        <v>0.831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0.693</v>
      </c>
      <c r="F266" s="28">
        <v>0.693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0.606</v>
      </c>
      <c r="F267" s="28">
        <v>0.606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0.773</v>
      </c>
      <c r="F268" s="28">
        <v>0.773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2.89</v>
      </c>
      <c r="F269" s="28">
        <v>2.89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2.017</v>
      </c>
      <c r="F270" s="28">
        <v>2.017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2.511</v>
      </c>
      <c r="F271" s="28">
        <v>2.511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1.995</v>
      </c>
      <c r="F272" s="28">
        <v>1.995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0.936</v>
      </c>
      <c r="F273" s="28">
        <v>0.936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0.86</v>
      </c>
      <c r="F274" s="28">
        <v>0.86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0.679</v>
      </c>
      <c r="F275" s="28">
        <v>0.679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0.566</v>
      </c>
      <c r="F276" s="28">
        <v>0.566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0.486</v>
      </c>
      <c r="F277" s="28">
        <v>0.486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0.42</v>
      </c>
      <c r="F278" s="28">
        <v>0.42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2.877</v>
      </c>
      <c r="F279" s="28">
        <v>2.877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2.884</v>
      </c>
      <c r="F280" s="28">
        <v>2.884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0.836</v>
      </c>
      <c r="F281" s="28">
        <v>0.836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5.269</v>
      </c>
      <c r="F282" s="28">
        <v>5.269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5.757</v>
      </c>
      <c r="F283" s="28">
        <v>5.757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1.833</v>
      </c>
      <c r="F284" s="28">
        <v>1.833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1.508</v>
      </c>
      <c r="F285" s="28">
        <v>1.508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1.254</v>
      </c>
      <c r="F286" s="28">
        <v>1.254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0.994</v>
      </c>
      <c r="F287" s="28">
        <v>0.994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0.819</v>
      </c>
      <c r="F288" s="28">
        <v>0.819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0.681</v>
      </c>
      <c r="F289" s="28">
        <v>0.681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0.58</v>
      </c>
      <c r="F290" s="28">
        <v>0.58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0.474</v>
      </c>
      <c r="F291" s="28">
        <v>0.474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0.462</v>
      </c>
      <c r="F292" s="28">
        <v>0.462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2.156</v>
      </c>
      <c r="F293" s="28">
        <v>2.156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0.563</v>
      </c>
      <c r="F294" s="28">
        <v>0.563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0.863</v>
      </c>
      <c r="F295" s="28">
        <v>0.863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0.422</v>
      </c>
      <c r="F296" s="28">
        <v>0.422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0.35</v>
      </c>
      <c r="F297" s="28">
        <v>0.35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0.298</v>
      </c>
      <c r="F298" s="28">
        <v>0.298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0.254</v>
      </c>
      <c r="F299" s="28">
        <v>0.254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0.22</v>
      </c>
      <c r="F300" s="28">
        <v>0.22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0.274</v>
      </c>
      <c r="F301" s="28">
        <v>0.274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0.3</v>
      </c>
      <c r="F302" s="28">
        <v>0.3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0.601</v>
      </c>
      <c r="F303" s="28">
        <v>0.601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1.975</v>
      </c>
      <c r="F304" s="28">
        <v>1.975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6.571</v>
      </c>
      <c r="F305" s="28">
        <v>6.571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14.326</v>
      </c>
      <c r="F306" s="28">
        <v>14.326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1.941</v>
      </c>
      <c r="F307" s="28">
        <v>1.941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2.893</v>
      </c>
      <c r="F308" s="28">
        <v>2.893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1.649</v>
      </c>
      <c r="F309" s="28">
        <v>1.649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1.499</v>
      </c>
      <c r="F310" s="28">
        <v>1.499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1.142</v>
      </c>
      <c r="F311" s="28">
        <v>1.142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0.938</v>
      </c>
      <c r="F312" s="28">
        <v>0.938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0.774</v>
      </c>
      <c r="F313" s="28">
        <v>0.774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1.012</v>
      </c>
      <c r="F314" s="28">
        <v>1.012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0.84</v>
      </c>
      <c r="F315" s="28">
        <v>0.84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0.699</v>
      </c>
      <c r="F316" s="28">
        <v>0.699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0.61</v>
      </c>
      <c r="F317" s="28">
        <v>0.61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0.601</v>
      </c>
      <c r="F318" s="28">
        <v>0.601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0.588</v>
      </c>
      <c r="F319" s="28">
        <v>0.588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0.529</v>
      </c>
      <c r="F320" s="28">
        <v>0.529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0.606</v>
      </c>
      <c r="F321" s="28">
        <v>0.606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0.506</v>
      </c>
      <c r="F322" s="28">
        <v>0.506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0.429</v>
      </c>
      <c r="F323" s="28">
        <v>0.429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0.366</v>
      </c>
      <c r="F324" s="28">
        <v>0.366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0.309</v>
      </c>
      <c r="F325" s="28">
        <v>0.309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0.262</v>
      </c>
      <c r="F326" s="28">
        <v>0.262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0.391</v>
      </c>
      <c r="F327" s="28">
        <v>0.391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0.321</v>
      </c>
      <c r="F328" s="28">
        <v>0.321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0.284</v>
      </c>
      <c r="F329" s="28">
        <v>0.284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0.782</v>
      </c>
      <c r="F330" s="28">
        <v>0.782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0.521</v>
      </c>
      <c r="F331" s="28">
        <v>0.521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1.284</v>
      </c>
      <c r="F332" s="28">
        <v>1.284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0.725</v>
      </c>
      <c r="F333" s="28">
        <v>0.725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0.619</v>
      </c>
      <c r="F334" s="28">
        <v>0.619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0.518</v>
      </c>
      <c r="F335" s="28">
        <v>0.518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0.438</v>
      </c>
      <c r="F336" s="28">
        <v>0.438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0.371</v>
      </c>
      <c r="F337" s="28">
        <v>0.371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0.369</v>
      </c>
      <c r="F338" s="28">
        <v>0.369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0.395</v>
      </c>
      <c r="F339" s="28">
        <v>0.395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0.439</v>
      </c>
      <c r="F340" s="28">
        <v>0.439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1.197</v>
      </c>
      <c r="F341" s="28">
        <v>1.197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1.439</v>
      </c>
      <c r="F342" s="28">
        <v>1.439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2.119</v>
      </c>
      <c r="F343" s="28">
        <v>2.119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1.141</v>
      </c>
      <c r="F344" s="28">
        <v>1.141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1.183</v>
      </c>
      <c r="F345" s="28">
        <v>1.183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1.067</v>
      </c>
      <c r="F346" s="28">
        <v>1.067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0.921</v>
      </c>
      <c r="F347" s="28">
        <v>0.921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0.762</v>
      </c>
      <c r="F348" s="28">
        <v>0.762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0.713</v>
      </c>
      <c r="F349" s="28">
        <v>0.713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0.558</v>
      </c>
      <c r="F350" s="28">
        <v>0.558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0.487</v>
      </c>
      <c r="F351" s="28">
        <v>0.487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0.422</v>
      </c>
      <c r="F352" s="28">
        <v>0.422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2.851</v>
      </c>
      <c r="F353" s="28">
        <v>2.851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1.099</v>
      </c>
      <c r="F354" s="28">
        <v>1.099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0.922</v>
      </c>
      <c r="F355" s="28">
        <v>0.922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0.762</v>
      </c>
      <c r="F356" s="28">
        <v>0.762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0.67</v>
      </c>
      <c r="F357" s="28">
        <v>0.67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0.571</v>
      </c>
      <c r="F358" s="28">
        <v>0.571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0.486</v>
      </c>
      <c r="F359" s="28">
        <v>0.486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0.411</v>
      </c>
      <c r="F360" s="28">
        <v>0.411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0.345</v>
      </c>
      <c r="F361" s="28">
        <v>0.345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0.286</v>
      </c>
      <c r="F362" s="28">
        <v>0.286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0.29</v>
      </c>
      <c r="F363" s="28">
        <v>0.29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0.236</v>
      </c>
      <c r="F364" s="28">
        <v>0.236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0.621</v>
      </c>
      <c r="F365" s="28">
        <v>0.621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0.299</v>
      </c>
      <c r="F366" s="28">
        <v>0.299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0.292</v>
      </c>
      <c r="F367" s="28">
        <v>0.292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1.446</v>
      </c>
      <c r="F368" s="28">
        <v>1.446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1.005</v>
      </c>
      <c r="F369" s="28">
        <v>1.005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0.859</v>
      </c>
      <c r="F370" s="28">
        <v>0.859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0.925</v>
      </c>
      <c r="F371" s="28">
        <v>0.925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0.704</v>
      </c>
      <c r="F372" s="28">
        <v>0.704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0.589</v>
      </c>
      <c r="F373" s="28">
        <v>0.589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0.508</v>
      </c>
      <c r="F374" s="28">
        <v>0.508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0.418</v>
      </c>
      <c r="F375" s="28">
        <v>0.418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0.357</v>
      </c>
      <c r="F376" s="28">
        <v>0.357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0.572</v>
      </c>
      <c r="F377" s="28">
        <v>0.572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0.773</v>
      </c>
      <c r="F378" s="28">
        <v>0.773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0.687</v>
      </c>
      <c r="F379" s="28">
        <v>0.687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0.588</v>
      </c>
      <c r="F380" s="28">
        <v>0.588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0.526</v>
      </c>
      <c r="F381" s="28">
        <v>0.526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0.46</v>
      </c>
      <c r="F382" s="28">
        <v>0.46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0.393</v>
      </c>
      <c r="F383" s="28">
        <v>0.393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0.336</v>
      </c>
      <c r="F384" s="28">
        <v>0.336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0.324</v>
      </c>
      <c r="F385" s="28">
        <v>0.324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0.483</v>
      </c>
      <c r="F386" s="28">
        <v>0.483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0.335</v>
      </c>
      <c r="F387" s="28">
        <v>0.335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0.467</v>
      </c>
      <c r="F388" s="28">
        <v>0.467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0.779</v>
      </c>
      <c r="F389" s="28">
        <v>0.779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0.504</v>
      </c>
      <c r="F390" s="28">
        <v>0.504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0.446</v>
      </c>
      <c r="F391" s="28">
        <v>0.446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0.395</v>
      </c>
      <c r="F392" s="28">
        <v>0.395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0.792</v>
      </c>
      <c r="F393" s="28">
        <v>0.792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0.517</v>
      </c>
      <c r="F394" s="28">
        <v>0.517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0.451</v>
      </c>
      <c r="F395" s="28">
        <v>0.451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0.388</v>
      </c>
      <c r="F396" s="28">
        <v>0.388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0.335</v>
      </c>
      <c r="F397" s="28">
        <v>0.335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0.375</v>
      </c>
      <c r="F398" s="28">
        <v>0.375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0.306</v>
      </c>
      <c r="F399" s="28">
        <v>0.306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0.287</v>
      </c>
      <c r="F400" s="28">
        <v>0.287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1.454</v>
      </c>
      <c r="F401" s="28">
        <v>1.454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0.721</v>
      </c>
      <c r="F402" s="28">
        <v>0.721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0.676</v>
      </c>
      <c r="F403" s="28">
        <v>0.676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0.655</v>
      </c>
      <c r="F404" s="28">
        <v>0.655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0.576</v>
      </c>
      <c r="F405" s="28">
        <v>0.576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0.585</v>
      </c>
      <c r="F406" s="28">
        <v>0.585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0.503</v>
      </c>
      <c r="F407" s="28">
        <v>0.503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0.426</v>
      </c>
      <c r="F408" s="28">
        <v>0.426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0.359</v>
      </c>
      <c r="F409" s="28">
        <v>0.359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0.305</v>
      </c>
      <c r="F410" s="28">
        <v>0.305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0.307</v>
      </c>
      <c r="F411" s="28">
        <v>0.307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0.276</v>
      </c>
      <c r="F412" s="28">
        <v>0.276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0.272</v>
      </c>
      <c r="F413" s="28">
        <v>0.272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0.334</v>
      </c>
      <c r="F414" s="28">
        <v>0.334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0.365</v>
      </c>
      <c r="F415" s="28">
        <v>0.365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0.293</v>
      </c>
      <c r="F416" s="28">
        <v>0.293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0.315</v>
      </c>
      <c r="F417" s="28">
        <v>0.315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0.318</v>
      </c>
      <c r="F418" s="28">
        <v>0.318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0.254</v>
      </c>
      <c r="F419" s="28">
        <v>0.254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0.238</v>
      </c>
      <c r="F420" s="28">
        <v>0.238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0.595</v>
      </c>
      <c r="F421" s="28">
        <v>0.595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0.22</v>
      </c>
      <c r="F422" s="28">
        <v>0.22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0.286</v>
      </c>
      <c r="F423" s="28">
        <v>0.286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0.205</v>
      </c>
      <c r="F424" s="28">
        <v>0.205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0.186</v>
      </c>
      <c r="F425" s="28">
        <v>0.186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0.189</v>
      </c>
      <c r="F426" s="28">
        <v>0.189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0.18</v>
      </c>
      <c r="F427" s="28">
        <v>0.18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0.201</v>
      </c>
      <c r="F428" s="28">
        <v>0.201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0.189</v>
      </c>
      <c r="F429" s="28">
        <v>0.189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0.172</v>
      </c>
      <c r="F430" s="28">
        <v>0.172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0.164</v>
      </c>
      <c r="F431" s="28">
        <v>0.164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0.171</v>
      </c>
      <c r="F432" s="28">
        <v>0.171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0.162</v>
      </c>
      <c r="F433" s="28">
        <v>0.162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0.226</v>
      </c>
      <c r="F434" s="28">
        <v>0.226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0.178</v>
      </c>
      <c r="F435" s="28">
        <v>0.178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0.27</v>
      </c>
      <c r="F436" s="28">
        <v>0.27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1.027</v>
      </c>
      <c r="F437" s="28">
        <v>1.027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1.832</v>
      </c>
      <c r="F438" s="28">
        <v>1.832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0.775</v>
      </c>
      <c r="F439" s="28">
        <v>0.775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0.675</v>
      </c>
      <c r="F440" s="28">
        <v>0.675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0.643</v>
      </c>
      <c r="F441" s="28">
        <v>0.643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0.638</v>
      </c>
      <c r="F442" s="28">
        <v>0.638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0.561</v>
      </c>
      <c r="F443" s="28">
        <v>0.561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0.478</v>
      </c>
      <c r="F444" s="28">
        <v>0.478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0.405</v>
      </c>
      <c r="F445" s="28">
        <v>0.405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0.456</v>
      </c>
      <c r="F446" s="28">
        <v>0.456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0.343</v>
      </c>
      <c r="F447" s="28">
        <v>0.343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4.48</v>
      </c>
      <c r="F448" s="28">
        <v>4.48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1.869</v>
      </c>
      <c r="F449" s="28">
        <v>1.869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8.394</v>
      </c>
      <c r="F450" s="28">
        <v>8.394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1.584</v>
      </c>
      <c r="F451" s="28">
        <v>1.584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1.742</v>
      </c>
      <c r="F452" s="28">
        <v>1.742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1.477</v>
      </c>
      <c r="F453" s="28">
        <v>1.477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1.139</v>
      </c>
      <c r="F454" s="28">
        <v>1.139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0.936</v>
      </c>
      <c r="F455" s="28">
        <v>0.936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0.769</v>
      </c>
      <c r="F456" s="28">
        <v>0.769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0.634</v>
      </c>
      <c r="F457" s="28">
        <v>0.634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0.527</v>
      </c>
      <c r="F458" s="28">
        <v>0.527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0.503</v>
      </c>
      <c r="F459" s="28">
        <v>0.503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4.356</v>
      </c>
      <c r="F460" s="28">
        <v>4.356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4.331</v>
      </c>
      <c r="F461" s="28">
        <v>4.331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6.018</v>
      </c>
      <c r="F462" s="28">
        <v>6.018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3.167</v>
      </c>
      <c r="F463" s="28">
        <v>3.167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2.153</v>
      </c>
      <c r="F464" s="28">
        <v>2.153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1.76</v>
      </c>
      <c r="F465" s="28">
        <v>1.76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1.45</v>
      </c>
      <c r="F466" s="28">
        <v>1.45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1.204</v>
      </c>
      <c r="F467" s="28">
        <v>1.204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0.974</v>
      </c>
      <c r="F468" s="28">
        <v>0.974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0.792</v>
      </c>
      <c r="F469" s="28">
        <v>0.792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1.168</v>
      </c>
      <c r="F470" s="28">
        <v>1.168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0.684</v>
      </c>
      <c r="F471" s="28">
        <v>0.684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0.623</v>
      </c>
      <c r="F472" s="28">
        <v>0.623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0.661</v>
      </c>
      <c r="F473" s="28">
        <v>0.661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1.419</v>
      </c>
      <c r="F474" s="28">
        <v>1.419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0.634</v>
      </c>
      <c r="F475" s="28">
        <v>0.634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1.642</v>
      </c>
      <c r="F476" s="28">
        <v>1.642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0.911</v>
      </c>
      <c r="F477" s="28">
        <v>0.911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0.668</v>
      </c>
      <c r="F478" s="28">
        <v>0.668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0.559</v>
      </c>
      <c r="F479" s="28">
        <v>0.559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0.476</v>
      </c>
      <c r="F480" s="28">
        <v>0.476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0.41</v>
      </c>
      <c r="F481" s="28">
        <v>0.41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0.358</v>
      </c>
      <c r="F482" s="28">
        <v>0.358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0.342</v>
      </c>
      <c r="F483" s="28">
        <v>0.342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0.269</v>
      </c>
      <c r="F484" s="28">
        <v>0.269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0.239</v>
      </c>
      <c r="F485" s="28">
        <v>0.239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0.224</v>
      </c>
      <c r="F486" s="28">
        <v>0.224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0.227</v>
      </c>
      <c r="F487" s="28">
        <v>0.227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0.24</v>
      </c>
      <c r="F488" s="28">
        <v>0.24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0.234</v>
      </c>
      <c r="F489" s="28">
        <v>0.234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0.22</v>
      </c>
      <c r="F490" s="28">
        <v>0.22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0.193</v>
      </c>
      <c r="F491" s="28">
        <v>0.193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0.206</v>
      </c>
      <c r="F492" s="28">
        <v>0.206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0.157</v>
      </c>
      <c r="F493" s="28">
        <v>0.157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0.25</v>
      </c>
      <c r="F494" s="28">
        <v>0.25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0.154</v>
      </c>
      <c r="F495" s="28">
        <v>0.154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0.646</v>
      </c>
      <c r="F496" s="28">
        <v>0.646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0.349</v>
      </c>
      <c r="F497" s="28">
        <v>0.349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0.373</v>
      </c>
      <c r="F498" s="28">
        <v>0.373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0.325</v>
      </c>
      <c r="F499" s="28">
        <v>0.325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0.283</v>
      </c>
      <c r="F500" s="28">
        <v>0.283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0.259</v>
      </c>
      <c r="F501" s="28">
        <v>0.259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0.232</v>
      </c>
      <c r="F502" s="28">
        <v>0.232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0.206</v>
      </c>
      <c r="F503" s="28">
        <v>0.206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0.183</v>
      </c>
      <c r="F504" s="28">
        <v>0.183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0.314</v>
      </c>
      <c r="F505" s="28">
        <v>0.314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0.194</v>
      </c>
      <c r="F506" s="28">
        <v>0.194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0.336</v>
      </c>
      <c r="F507" s="28">
        <v>0.336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0.32</v>
      </c>
      <c r="F508" s="28">
        <v>0.32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0.278</v>
      </c>
      <c r="F509" s="28">
        <v>0.278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0.364</v>
      </c>
      <c r="F510" s="28">
        <v>0.364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0.304</v>
      </c>
      <c r="F511" s="28">
        <v>0.304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0.653</v>
      </c>
      <c r="F512" s="28">
        <v>0.653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0.543</v>
      </c>
      <c r="F513" s="28">
        <v>0.543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0.489</v>
      </c>
      <c r="F514" s="28">
        <v>0.489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0.427</v>
      </c>
      <c r="F515" s="28">
        <v>0.427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0.386</v>
      </c>
      <c r="F516" s="28">
        <v>0.386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0.33</v>
      </c>
      <c r="F517" s="28">
        <v>0.33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0.276</v>
      </c>
      <c r="F518" s="28">
        <v>0.276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0.557</v>
      </c>
      <c r="F519" s="28">
        <v>0.557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0.571</v>
      </c>
      <c r="F520" s="28">
        <v>0.571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0.381</v>
      </c>
      <c r="F521" s="28">
        <v>0.381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0.37</v>
      </c>
      <c r="F522" s="28">
        <v>0.37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0.497</v>
      </c>
      <c r="F523" s="28">
        <v>0.497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0.413</v>
      </c>
      <c r="F524" s="28">
        <v>0.413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0.432</v>
      </c>
      <c r="F525" s="28">
        <v>0.432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0.465</v>
      </c>
      <c r="F526" s="28">
        <v>0.465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0.382</v>
      </c>
      <c r="F527" s="28">
        <v>0.382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0.319</v>
      </c>
      <c r="F528" s="28">
        <v>0.319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0.267</v>
      </c>
      <c r="F529" s="28">
        <v>0.267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0.418</v>
      </c>
      <c r="F530" s="28">
        <v>0.418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2.651</v>
      </c>
      <c r="F531" s="28">
        <v>2.651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0.777</v>
      </c>
      <c r="F532" s="28">
        <v>0.777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1.943</v>
      </c>
      <c r="F533" s="28">
        <v>1.943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6.463</v>
      </c>
      <c r="F534" s="28">
        <v>6.463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1.277</v>
      </c>
      <c r="F535" s="28">
        <v>1.277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2.314</v>
      </c>
      <c r="F536" s="28">
        <v>2.314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1.459</v>
      </c>
      <c r="F537" s="28">
        <v>1.459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1.218</v>
      </c>
      <c r="F538" s="28">
        <v>1.218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0.997</v>
      </c>
      <c r="F539" s="28">
        <v>0.997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0.826</v>
      </c>
      <c r="F540" s="28">
        <v>0.826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0.687</v>
      </c>
      <c r="F541" s="28">
        <v>0.687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0.561</v>
      </c>
      <c r="F542" s="28">
        <v>0.561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0.55</v>
      </c>
      <c r="F543" s="28">
        <v>0.55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0.757</v>
      </c>
      <c r="F544" s="28">
        <v>0.757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0.499</v>
      </c>
      <c r="F545" s="28">
        <v>0.499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0.982</v>
      </c>
      <c r="F546" s="28">
        <v>0.982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0.62</v>
      </c>
      <c r="F547" s="28">
        <v>0.62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0.55</v>
      </c>
      <c r="F548" s="28">
        <v>0.55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0.481</v>
      </c>
      <c r="F549" s="28">
        <v>0.481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0.406</v>
      </c>
      <c r="F550" s="28">
        <v>0.406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0.343</v>
      </c>
      <c r="F551" s="28">
        <v>0.343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0.299</v>
      </c>
      <c r="F552" s="28">
        <v>0.299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0.651</v>
      </c>
      <c r="F553" s="28">
        <v>0.651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0.288</v>
      </c>
      <c r="F554" s="28">
        <v>0.288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0.266</v>
      </c>
      <c r="F555" s="28">
        <v>0.266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0.222</v>
      </c>
      <c r="F556" s="28">
        <v>0.222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0.315</v>
      </c>
      <c r="F557" s="28">
        <v>0.315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0.618</v>
      </c>
      <c r="F558" s="28">
        <v>0.618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0.372</v>
      </c>
      <c r="F559" s="28">
        <v>0.372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0.421</v>
      </c>
      <c r="F560" s="28">
        <v>0.421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0.363</v>
      </c>
      <c r="F561" s="28">
        <v>0.363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0.308</v>
      </c>
      <c r="F562" s="28">
        <v>0.308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0.271</v>
      </c>
      <c r="F563" s="28">
        <v>0.271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0.245</v>
      </c>
      <c r="F564" s="28">
        <v>0.245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0.558</v>
      </c>
      <c r="F565" s="28">
        <v>0.558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1.56</v>
      </c>
      <c r="F566" s="28">
        <v>1.56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0.392</v>
      </c>
      <c r="F567" s="28">
        <v>0.392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1.135</v>
      </c>
      <c r="F568" s="28">
        <v>1.135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4.56</v>
      </c>
      <c r="F569" s="28">
        <v>4.56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0.988</v>
      </c>
      <c r="F570" s="28">
        <v>0.988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0.727</v>
      </c>
      <c r="F571" s="28">
        <v>0.727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1.097</v>
      </c>
      <c r="F572" s="28">
        <v>1.097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1.443</v>
      </c>
      <c r="F573" s="28">
        <v>1.443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1.963</v>
      </c>
      <c r="F574" s="28">
        <v>1.963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1.2</v>
      </c>
      <c r="F575" s="28">
        <v>1.2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1.004</v>
      </c>
      <c r="F576" s="28">
        <v>1.004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0.825</v>
      </c>
      <c r="F577" s="28">
        <v>0.825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0.745</v>
      </c>
      <c r="F578" s="28">
        <v>0.745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0.581</v>
      </c>
      <c r="F579" s="28">
        <v>0.581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0.475</v>
      </c>
      <c r="F580" s="28">
        <v>0.475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0.392</v>
      </c>
      <c r="F581" s="28">
        <v>0.392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0.363</v>
      </c>
      <c r="F582" s="28">
        <v>0.363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0.329</v>
      </c>
      <c r="F583" s="28">
        <v>0.329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0.367</v>
      </c>
      <c r="F584" s="28">
        <v>0.367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0.41</v>
      </c>
      <c r="F585" s="28">
        <v>0.41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0.322</v>
      </c>
      <c r="F586" s="28">
        <v>0.322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0.277</v>
      </c>
      <c r="F587" s="28">
        <v>0.277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0.247</v>
      </c>
      <c r="F588" s="28">
        <v>0.247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0.222</v>
      </c>
      <c r="F589" s="28">
        <v>0.222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0.197</v>
      </c>
      <c r="F590" s="28">
        <v>0.197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1.228</v>
      </c>
      <c r="F591" s="28">
        <v>1.228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9.621</v>
      </c>
      <c r="F592" s="28">
        <v>9.621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1.819</v>
      </c>
      <c r="F593" s="28">
        <v>1.819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1.263</v>
      </c>
      <c r="F594" s="28">
        <v>1.263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1.055</v>
      </c>
      <c r="F595" s="28">
        <v>1.055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0.907</v>
      </c>
      <c r="F596" s="28">
        <v>0.907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0.809</v>
      </c>
      <c r="F597" s="28">
        <v>0.809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0.714</v>
      </c>
      <c r="F598" s="28">
        <v>0.714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0.603</v>
      </c>
      <c r="F599" s="28">
        <v>0.603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0.505</v>
      </c>
      <c r="F600" s="28">
        <v>0.505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0.422</v>
      </c>
      <c r="F601" s="28">
        <v>0.422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0.439</v>
      </c>
      <c r="F602" s="28">
        <v>0.439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0.403</v>
      </c>
      <c r="F603" s="28">
        <v>0.403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0.325</v>
      </c>
      <c r="F604" s="28">
        <v>0.325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0.406</v>
      </c>
      <c r="F605" s="28">
        <v>0.406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0.362</v>
      </c>
      <c r="F606" s="28">
        <v>0.362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1.623</v>
      </c>
      <c r="F607" s="28">
        <v>1.623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0.521</v>
      </c>
      <c r="F608" s="28">
        <v>0.521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0.469</v>
      </c>
      <c r="F609" s="28">
        <v>0.469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0.399</v>
      </c>
      <c r="F610" s="28">
        <v>0.399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0.335</v>
      </c>
      <c r="F611" s="28">
        <v>0.335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0.289</v>
      </c>
      <c r="F612" s="28">
        <v>0.289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0.26</v>
      </c>
      <c r="F613" s="28">
        <v>0.26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0.234</v>
      </c>
      <c r="F614" s="28">
        <v>0.234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0.226</v>
      </c>
      <c r="F615" s="28">
        <v>0.226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0.196</v>
      </c>
      <c r="F616" s="28">
        <v>0.196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0.175</v>
      </c>
      <c r="F617" s="28">
        <v>0.175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0.155</v>
      </c>
      <c r="F618" s="28">
        <v>0.155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0.164</v>
      </c>
      <c r="F619" s="28">
        <v>0.164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0.183</v>
      </c>
      <c r="F620" s="28">
        <v>0.183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0.183</v>
      </c>
      <c r="F621" s="28">
        <v>0.183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0.216</v>
      </c>
      <c r="F622" s="28">
        <v>0.216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0.193</v>
      </c>
      <c r="F623" s="28">
        <v>0.193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0.191</v>
      </c>
      <c r="F624" s="28">
        <v>0.191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0.162</v>
      </c>
      <c r="F625" s="28">
        <v>0.162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0.207</v>
      </c>
      <c r="F626" s="28">
        <v>0.207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0.179</v>
      </c>
      <c r="F627" s="28">
        <v>0.179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0.285</v>
      </c>
      <c r="F628" s="28">
        <v>0.285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0.198</v>
      </c>
      <c r="F629" s="28">
        <v>0.198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0.189</v>
      </c>
      <c r="F630" s="28">
        <v>0.189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0.186</v>
      </c>
      <c r="F631" s="28">
        <v>0.186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0.194</v>
      </c>
      <c r="F632" s="28">
        <v>0.194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0.49</v>
      </c>
      <c r="F633" s="28">
        <v>0.49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0.316</v>
      </c>
      <c r="F634" s="28">
        <v>0.316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0.285</v>
      </c>
      <c r="F635" s="28">
        <v>0.285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0.245</v>
      </c>
      <c r="F636" s="28">
        <v>0.245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0.274</v>
      </c>
      <c r="F637" s="28">
        <v>0.274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0.489</v>
      </c>
      <c r="F638" s="28">
        <v>0.489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0.38</v>
      </c>
      <c r="F639" s="28">
        <v>0.38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0.335</v>
      </c>
      <c r="F640" s="28">
        <v>0.335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0.422</v>
      </c>
      <c r="F641" s="28">
        <v>0.422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0.474</v>
      </c>
      <c r="F642" s="28">
        <v>0.474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0.436</v>
      </c>
      <c r="F643" s="28">
        <v>0.436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0.37</v>
      </c>
      <c r="F644" s="28">
        <v>0.37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0.517</v>
      </c>
      <c r="F645" s="28">
        <v>0.517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0.426</v>
      </c>
      <c r="F646" s="28">
        <v>0.426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0.367</v>
      </c>
      <c r="F647" s="28">
        <v>0.367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0.323</v>
      </c>
      <c r="F648" s="28">
        <v>0.323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0.279</v>
      </c>
      <c r="F649" s="28">
        <v>0.279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0.255</v>
      </c>
      <c r="F650" s="28">
        <v>0.255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0.279</v>
      </c>
      <c r="F651" s="28">
        <v>0.279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0.279</v>
      </c>
      <c r="F652" s="28">
        <v>0.279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0.289</v>
      </c>
      <c r="F653" s="28">
        <v>0.289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0.307</v>
      </c>
      <c r="F654" s="28">
        <v>0.307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0.296</v>
      </c>
      <c r="F655" s="28">
        <v>0.296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0.259</v>
      </c>
      <c r="F656" s="28">
        <v>0.259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0.233</v>
      </c>
      <c r="F657" s="28">
        <v>0.233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0.209</v>
      </c>
      <c r="F658" s="28">
        <v>0.209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0.193</v>
      </c>
      <c r="F659" s="28">
        <v>0.193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0.179</v>
      </c>
      <c r="F660" s="28">
        <v>0.179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0.158</v>
      </c>
      <c r="F661" s="28">
        <v>0.158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0.146</v>
      </c>
      <c r="F662" s="28">
        <v>0.146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0.605</v>
      </c>
      <c r="F663" s="28">
        <v>0.605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4.616</v>
      </c>
      <c r="F664" s="28">
        <v>4.616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18.055</v>
      </c>
      <c r="F665" s="28">
        <v>18.055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1.936</v>
      </c>
      <c r="F666" s="28">
        <v>1.936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2.482</v>
      </c>
      <c r="F667" s="28">
        <v>2.482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1.708</v>
      </c>
      <c r="F668" s="28">
        <v>1.708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1.59</v>
      </c>
      <c r="F669" s="28">
        <v>1.59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1.303</v>
      </c>
      <c r="F670" s="28">
        <v>1.303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1.064</v>
      </c>
      <c r="F671" s="28">
        <v>1.064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0.904</v>
      </c>
      <c r="F672" s="28">
        <v>0.904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0.719</v>
      </c>
      <c r="F673" s="28">
        <v>0.719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0.589</v>
      </c>
      <c r="F674" s="28">
        <v>0.589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0.497</v>
      </c>
      <c r="F675" s="28">
        <v>0.497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1</v>
      </c>
      <c r="F676" s="28">
        <v>1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2.114</v>
      </c>
      <c r="F677" s="28">
        <v>2.114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0.824</v>
      </c>
      <c r="F678" s="28">
        <v>0.824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0.683</v>
      </c>
      <c r="F679" s="28">
        <v>0.683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0.567</v>
      </c>
      <c r="F680" s="28">
        <v>0.567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0.576</v>
      </c>
      <c r="F681" s="28">
        <v>0.576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0.516</v>
      </c>
      <c r="F682" s="28">
        <v>0.516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0.479</v>
      </c>
      <c r="F683" s="28">
        <v>0.479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0.433</v>
      </c>
      <c r="F684" s="28">
        <v>0.433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0.358</v>
      </c>
      <c r="F685" s="28">
        <v>0.358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0.412</v>
      </c>
      <c r="F686" s="28">
        <v>0.412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1.094</v>
      </c>
      <c r="F687" s="28">
        <v>1.094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1.163</v>
      </c>
      <c r="F688" s="28">
        <v>1.163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1.461</v>
      </c>
      <c r="F689" s="28">
        <v>1.461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0.996</v>
      </c>
      <c r="F690" s="28">
        <v>0.996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0.847</v>
      </c>
      <c r="F691" s="28">
        <v>0.847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0.916</v>
      </c>
      <c r="F692" s="28">
        <v>0.916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1.026</v>
      </c>
      <c r="F693" s="28">
        <v>1.026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0.802</v>
      </c>
      <c r="F694" s="28">
        <v>0.802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0.665</v>
      </c>
      <c r="F695" s="28">
        <v>0.665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0.553</v>
      </c>
      <c r="F696" s="28">
        <v>0.553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0.471</v>
      </c>
      <c r="F697" s="28">
        <v>0.471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0.393</v>
      </c>
      <c r="F698" s="28">
        <v>0.393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0.329</v>
      </c>
      <c r="F699" s="28">
        <v>0.329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0.28</v>
      </c>
      <c r="F700" s="28">
        <v>0.28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0.267</v>
      </c>
      <c r="F701" s="28">
        <v>0.267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0.22</v>
      </c>
      <c r="F702" s="28">
        <v>0.22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0.205</v>
      </c>
      <c r="F703" s="28">
        <v>0.205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0.211</v>
      </c>
      <c r="F704" s="28">
        <v>0.211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0.209</v>
      </c>
      <c r="F705" s="28">
        <v>0.209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0.186</v>
      </c>
      <c r="F706" s="28">
        <v>0.186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0.169</v>
      </c>
      <c r="F707" s="28">
        <v>0.169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0.154</v>
      </c>
      <c r="F708" s="28">
        <v>0.154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0.222</v>
      </c>
      <c r="F709" s="28">
        <v>0.222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0.396</v>
      </c>
      <c r="F710" s="28">
        <v>0.396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0.282</v>
      </c>
      <c r="F711" s="28">
        <v>0.282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0.273</v>
      </c>
      <c r="F712" s="28">
        <v>0.273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0.253</v>
      </c>
      <c r="F713" s="28">
        <v>0.253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0.224</v>
      </c>
      <c r="F714" s="28">
        <v>0.224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0.209</v>
      </c>
      <c r="F715" s="28">
        <v>0.209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0.781</v>
      </c>
      <c r="F716" s="28">
        <v>0.781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0.615</v>
      </c>
      <c r="F717" s="28">
        <v>0.615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0.478</v>
      </c>
      <c r="F718" s="28">
        <v>0.478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0.399</v>
      </c>
      <c r="F719" s="28">
        <v>0.399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0.336</v>
      </c>
      <c r="F720" s="28">
        <v>0.336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0.289</v>
      </c>
      <c r="F721" s="28">
        <v>0.289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0.255</v>
      </c>
      <c r="F722" s="28">
        <v>0.255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1.114</v>
      </c>
      <c r="F723" s="28">
        <v>1.114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4.668</v>
      </c>
      <c r="F724" s="28">
        <v>4.668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7.09</v>
      </c>
      <c r="F725" s="28">
        <v>7.09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2.786</v>
      </c>
      <c r="F726" s="28">
        <v>2.786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6.135</v>
      </c>
      <c r="F727" s="28">
        <v>6.135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2.148</v>
      </c>
      <c r="F728" s="28">
        <v>2.148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1.769</v>
      </c>
      <c r="F729" s="28">
        <v>1.769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1.454</v>
      </c>
      <c r="F730" s="28">
        <v>1.454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1.185</v>
      </c>
      <c r="F731" s="28">
        <v>1.185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0.975</v>
      </c>
      <c r="F732" s="28">
        <v>0.975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0.8</v>
      </c>
      <c r="F733" s="28">
        <v>0.8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0.669</v>
      </c>
      <c r="F734" s="28">
        <v>0.669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0.555</v>
      </c>
      <c r="F735" s="28">
        <v>0.555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0.462</v>
      </c>
      <c r="F736" s="28">
        <v>0.462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0.435</v>
      </c>
      <c r="F737" s="28">
        <v>0.435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0.353</v>
      </c>
      <c r="F738" s="28">
        <v>0.353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0.351</v>
      </c>
      <c r="F739" s="28">
        <v>0.351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0.309</v>
      </c>
      <c r="F740" s="28">
        <v>0.309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0.303</v>
      </c>
      <c r="F741" s="28">
        <v>0.303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0.245</v>
      </c>
      <c r="F742" s="28">
        <v>0.245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0.217</v>
      </c>
      <c r="F743" s="28">
        <v>0.217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0.196</v>
      </c>
      <c r="F744" s="28">
        <v>0.196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0.27</v>
      </c>
      <c r="F745" s="28">
        <v>0.27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0.241</v>
      </c>
      <c r="F746" s="28">
        <v>0.241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0.274</v>
      </c>
      <c r="F747" s="28">
        <v>0.274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1.952</v>
      </c>
      <c r="F748" s="28">
        <v>1.952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1.785</v>
      </c>
      <c r="F749" s="28">
        <v>1.785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2.2</v>
      </c>
      <c r="F750" s="28">
        <v>2.2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1.582</v>
      </c>
      <c r="F751" s="28">
        <v>1.582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1.875</v>
      </c>
      <c r="F752" s="28">
        <v>1.875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1.321</v>
      </c>
      <c r="F753" s="28">
        <v>1.321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1.088</v>
      </c>
      <c r="F754" s="28">
        <v>1.088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0.897</v>
      </c>
      <c r="F755" s="28">
        <v>0.897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0.745</v>
      </c>
      <c r="F756" s="28">
        <v>0.745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0.617</v>
      </c>
      <c r="F757" s="28">
        <v>0.617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0.916</v>
      </c>
      <c r="F758" s="28">
        <v>0.916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0.828</v>
      </c>
      <c r="F759" s="28">
        <v>0.828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0.736</v>
      </c>
      <c r="F760" s="28">
        <v>0.736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0.673</v>
      </c>
      <c r="F761" s="28">
        <v>0.673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0.618</v>
      </c>
      <c r="F762" s="28">
        <v>0.618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0.643</v>
      </c>
      <c r="F763" s="28">
        <v>0.643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0.593</v>
      </c>
      <c r="F764" s="28">
        <v>0.593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0.516</v>
      </c>
      <c r="F765" s="28">
        <v>0.516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0.436</v>
      </c>
      <c r="F766" s="28">
        <v>0.436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0.369</v>
      </c>
      <c r="F767" s="28">
        <v>0.369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0.324</v>
      </c>
      <c r="F768" s="28">
        <v>0.324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0.278</v>
      </c>
      <c r="F769" s="28">
        <v>0.278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0.314</v>
      </c>
      <c r="F770" s="28">
        <v>0.314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0.244</v>
      </c>
      <c r="F771" s="28">
        <v>0.244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0.283</v>
      </c>
      <c r="F772" s="28">
        <v>0.283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0.223</v>
      </c>
      <c r="F773" s="28">
        <v>0.223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0.201</v>
      </c>
      <c r="F774" s="28">
        <v>0.201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0.196</v>
      </c>
      <c r="F775" s="28">
        <v>0.196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0.242</v>
      </c>
      <c r="F776" s="28">
        <v>0.242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0.213</v>
      </c>
      <c r="F777" s="28">
        <v>0.213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0.19</v>
      </c>
      <c r="F778" s="28">
        <v>0.19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0.174</v>
      </c>
      <c r="F779" s="28">
        <v>0.174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0.156</v>
      </c>
      <c r="F780" s="28">
        <v>0.156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0.139</v>
      </c>
      <c r="F781" s="28">
        <v>0.139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0.459</v>
      </c>
      <c r="F782" s="28">
        <v>0.459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0.326</v>
      </c>
      <c r="F783" s="28">
        <v>0.326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0.295</v>
      </c>
      <c r="F784" s="28">
        <v>0.295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0.273</v>
      </c>
      <c r="F785" s="28">
        <v>0.273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0.276</v>
      </c>
      <c r="F786" s="28">
        <v>0.276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0.382</v>
      </c>
      <c r="F787" s="28">
        <v>0.382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0.394</v>
      </c>
      <c r="F788" s="28">
        <v>0.394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0.354</v>
      </c>
      <c r="F789" s="28">
        <v>0.354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0.304</v>
      </c>
      <c r="F790" s="28">
        <v>0.304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0.271</v>
      </c>
      <c r="F791" s="28">
        <v>0.271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0.24</v>
      </c>
      <c r="F792" s="28">
        <v>0.24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0.221</v>
      </c>
      <c r="F793" s="28">
        <v>0.221</v>
      </c>
    </row>
    <row r="794" spans="5:7" ht="12.75">
      <c r="E794" s="27">
        <f>AVERAGE(E2:E793)*12</f>
        <v>10.026666666666669</v>
      </c>
      <c r="F794" s="27">
        <f>AVERAGE(F2:F793)*12</f>
        <v>10.026666666666669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137 - Arroyo de la Oncina desde cabecera hasta confluencia con río Esla.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137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0.48</v>
      </c>
      <c r="F6" s="9">
        <f>IF('De la BASE'!F2&gt;0,'De la BASE'!F2,'De la BASE'!F2+0.001)</f>
        <v>0.48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137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0.441</v>
      </c>
      <c r="F7" s="9">
        <f>IF('De la BASE'!F3&gt;0,'De la BASE'!F3,'De la BASE'!F3+0.001)</f>
        <v>0.441</v>
      </c>
      <c r="G7" s="15">
        <v>14916</v>
      </c>
      <c r="H7" s="8">
        <f>CORREL(E6:E796,E7:E797)</f>
        <v>0.48370996027350854</v>
      </c>
      <c r="I7" s="8" t="s">
        <v>117</v>
      </c>
      <c r="J7" s="8"/>
      <c r="K7" s="8"/>
      <c r="L7" s="24"/>
    </row>
    <row r="8" spans="1:13" ht="12.75">
      <c r="A8" s="30" t="str">
        <f>'De la BASE'!A4</f>
        <v>137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0.377</v>
      </c>
      <c r="F8" s="9">
        <f>IF('De la BASE'!F4&gt;0,'De la BASE'!F4,'De la BASE'!F4+0.001)</f>
        <v>0.377</v>
      </c>
      <c r="G8" s="15">
        <v>14946</v>
      </c>
      <c r="H8" s="8">
        <f>CORREL(E486:E796,E487:E797)</f>
        <v>0.3752959783092158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137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1.171</v>
      </c>
      <c r="F9" s="9">
        <f>IF('De la BASE'!F5&gt;0,'De la BASE'!F5,'De la BASE'!F5+0.001)</f>
        <v>1.171</v>
      </c>
      <c r="G9" s="15">
        <v>14977</v>
      </c>
    </row>
    <row r="10" spans="1:11" ht="12.75">
      <c r="A10" s="30" t="str">
        <f>'De la BASE'!A6</f>
        <v>137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0.991</v>
      </c>
      <c r="F10" s="9">
        <f>IF('De la BASE'!F6&gt;0,'De la BASE'!F6,'De la BASE'!F6+0.001)</f>
        <v>0.991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137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1.01</v>
      </c>
      <c r="F11" s="9">
        <f>IF('De la BASE'!F7&gt;0,'De la BASE'!F7,'De la BASE'!F7+0.001)</f>
        <v>1.01</v>
      </c>
      <c r="G11" s="15">
        <v>15036</v>
      </c>
      <c r="H11" s="8">
        <f>CORREL(F6:F796,F7:F797)</f>
        <v>0.48370996027350854</v>
      </c>
      <c r="I11" s="8" t="s">
        <v>117</v>
      </c>
      <c r="J11" s="8"/>
      <c r="K11" s="8"/>
    </row>
    <row r="12" spans="1:11" ht="12.75">
      <c r="A12" s="30" t="str">
        <f>'De la BASE'!A8</f>
        <v>137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1.08</v>
      </c>
      <c r="F12" s="9">
        <f>IF('De la BASE'!F8&gt;0,'De la BASE'!F8,'De la BASE'!F8+0.001)</f>
        <v>1.08</v>
      </c>
      <c r="G12" s="15">
        <v>15067</v>
      </c>
      <c r="H12" s="8">
        <f>CORREL(F486:F796,F487:F797)</f>
        <v>0.3752959783092158</v>
      </c>
      <c r="I12" s="8" t="s">
        <v>118</v>
      </c>
      <c r="J12" s="8"/>
      <c r="K12" s="8"/>
    </row>
    <row r="13" spans="1:9" ht="12.75">
      <c r="A13" s="30" t="str">
        <f>'De la BASE'!A9</f>
        <v>137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2.031</v>
      </c>
      <c r="F13" s="9">
        <f>IF('De la BASE'!F9&gt;0,'De la BASE'!F9,'De la BASE'!F9+0.001)</f>
        <v>2.031</v>
      </c>
      <c r="G13" s="15">
        <v>15097</v>
      </c>
      <c r="H13" s="6"/>
      <c r="I13" s="6"/>
    </row>
    <row r="14" spans="1:13" ht="12.75">
      <c r="A14" s="30" t="str">
        <f>'De la BASE'!A10</f>
        <v>137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1.25</v>
      </c>
      <c r="F14" s="9">
        <f>IF('De la BASE'!F10&gt;0,'De la BASE'!F10,'De la BASE'!F10+0.001)</f>
        <v>1.25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137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1.063</v>
      </c>
      <c r="F15" s="9">
        <f>IF('De la BASE'!F11&gt;0,'De la BASE'!F11,'De la BASE'!F11+0.001)</f>
        <v>1.063</v>
      </c>
      <c r="G15" s="15">
        <v>15158</v>
      </c>
      <c r="I15" s="7"/>
    </row>
    <row r="16" spans="1:9" ht="12.75">
      <c r="A16" s="30" t="str">
        <f>'De la BASE'!A12</f>
        <v>137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0.883</v>
      </c>
      <c r="F16" s="9">
        <f>IF('De la BASE'!F12&gt;0,'De la BASE'!F12,'De la BASE'!F12+0.001)</f>
        <v>0.883</v>
      </c>
      <c r="G16" s="15">
        <v>15189</v>
      </c>
      <c r="H16" s="7"/>
      <c r="I16" s="7"/>
    </row>
    <row r="17" spans="1:9" ht="12.75">
      <c r="A17" s="30" t="str">
        <f>'De la BASE'!A13</f>
        <v>137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0.727</v>
      </c>
      <c r="F17" s="9">
        <f>IF('De la BASE'!F13&gt;0,'De la BASE'!F13,'De la BASE'!F13+0.001)</f>
        <v>0.727</v>
      </c>
      <c r="G17" s="15">
        <v>15220</v>
      </c>
      <c r="H17" s="7"/>
      <c r="I17" s="7"/>
    </row>
    <row r="18" spans="1:9" ht="12.75">
      <c r="A18" s="30" t="str">
        <f>'De la BASE'!A14</f>
        <v>137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0.601</v>
      </c>
      <c r="F18" s="9">
        <f>IF('De la BASE'!F14&gt;0,'De la BASE'!F14,'De la BASE'!F14+0.001)</f>
        <v>0.601</v>
      </c>
      <c r="G18" s="15">
        <v>15250</v>
      </c>
      <c r="H18" s="7"/>
      <c r="I18" s="7"/>
    </row>
    <row r="19" spans="1:8" ht="12.75">
      <c r="A19" s="30" t="str">
        <f>'De la BASE'!A15</f>
        <v>137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0.568</v>
      </c>
      <c r="F19" s="9">
        <f>IF('De la BASE'!F15&gt;0,'De la BASE'!F15,'De la BASE'!F15+0.001)</f>
        <v>0.568</v>
      </c>
      <c r="G19" s="15">
        <v>15281</v>
      </c>
      <c r="H19" s="7"/>
    </row>
    <row r="20" spans="1:7" ht="12.75">
      <c r="A20" s="30" t="str">
        <f>'De la BASE'!A16</f>
        <v>137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0.465</v>
      </c>
      <c r="F20" s="9">
        <f>IF('De la BASE'!F16&gt;0,'De la BASE'!F16,'De la BASE'!F16+0.001)</f>
        <v>0.465</v>
      </c>
      <c r="G20" s="15">
        <v>15311</v>
      </c>
    </row>
    <row r="21" spans="1:7" ht="12.75">
      <c r="A21" s="30" t="str">
        <f>'De la BASE'!A17</f>
        <v>137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0.394</v>
      </c>
      <c r="F21" s="9">
        <f>IF('De la BASE'!F17&gt;0,'De la BASE'!F17,'De la BASE'!F17+0.001)</f>
        <v>0.394</v>
      </c>
      <c r="G21" s="15">
        <v>15342</v>
      </c>
    </row>
    <row r="22" spans="1:7" ht="12.75">
      <c r="A22" s="30" t="str">
        <f>'De la BASE'!A18</f>
        <v>137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0.344</v>
      </c>
      <c r="F22" s="9">
        <f>IF('De la BASE'!F18&gt;0,'De la BASE'!F18,'De la BASE'!F18+0.001)</f>
        <v>0.344</v>
      </c>
      <c r="G22" s="15">
        <v>15373</v>
      </c>
    </row>
    <row r="23" spans="1:7" ht="12.75">
      <c r="A23" s="30" t="str">
        <f>'De la BASE'!A19</f>
        <v>137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0.414</v>
      </c>
      <c r="F23" s="9">
        <f>IF('De la BASE'!F19&gt;0,'De la BASE'!F19,'De la BASE'!F19+0.001)</f>
        <v>0.414</v>
      </c>
      <c r="G23" s="15">
        <v>15401</v>
      </c>
    </row>
    <row r="24" spans="1:7" ht="12.75">
      <c r="A24" s="30" t="str">
        <f>'De la BASE'!A20</f>
        <v>137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0.49</v>
      </c>
      <c r="F24" s="9">
        <f>IF('De la BASE'!F20&gt;0,'De la BASE'!F20,'De la BASE'!F20+0.001)</f>
        <v>0.49</v>
      </c>
      <c r="G24" s="15">
        <v>15432</v>
      </c>
    </row>
    <row r="25" spans="1:7" ht="12.75">
      <c r="A25" s="30" t="str">
        <f>'De la BASE'!A21</f>
        <v>137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0.507</v>
      </c>
      <c r="F25" s="9">
        <f>IF('De la BASE'!F21&gt;0,'De la BASE'!F21,'De la BASE'!F21+0.001)</f>
        <v>0.507</v>
      </c>
      <c r="G25" s="15">
        <v>15462</v>
      </c>
    </row>
    <row r="26" spans="1:7" ht="12.75">
      <c r="A26" s="30" t="str">
        <f>'De la BASE'!A22</f>
        <v>137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0.466</v>
      </c>
      <c r="F26" s="9">
        <f>IF('De la BASE'!F22&gt;0,'De la BASE'!F22,'De la BASE'!F22+0.001)</f>
        <v>0.466</v>
      </c>
      <c r="G26" s="15">
        <v>15493</v>
      </c>
    </row>
    <row r="27" spans="1:7" ht="12.75">
      <c r="A27" s="30" t="str">
        <f>'De la BASE'!A23</f>
        <v>137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0.397</v>
      </c>
      <c r="F27" s="9">
        <f>IF('De la BASE'!F23&gt;0,'De la BASE'!F23,'De la BASE'!F23+0.001)</f>
        <v>0.397</v>
      </c>
      <c r="G27" s="15">
        <v>15523</v>
      </c>
    </row>
    <row r="28" spans="1:7" ht="12.75">
      <c r="A28" s="30" t="str">
        <f>'De la BASE'!A24</f>
        <v>137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0.353</v>
      </c>
      <c r="F28" s="9">
        <f>IF('De la BASE'!F24&gt;0,'De la BASE'!F24,'De la BASE'!F24+0.001)</f>
        <v>0.353</v>
      </c>
      <c r="G28" s="15">
        <v>15554</v>
      </c>
    </row>
    <row r="29" spans="1:7" ht="12.75">
      <c r="A29" s="30" t="str">
        <f>'De la BASE'!A25</f>
        <v>137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0.314</v>
      </c>
      <c r="F29" s="9">
        <f>IF('De la BASE'!F25&gt;0,'De la BASE'!F25,'De la BASE'!F25+0.001)</f>
        <v>0.314</v>
      </c>
      <c r="G29" s="15">
        <v>15585</v>
      </c>
    </row>
    <row r="30" spans="1:7" ht="12.75">
      <c r="A30" s="30" t="str">
        <f>'De la BASE'!A26</f>
        <v>137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0.386</v>
      </c>
      <c r="F30" s="9">
        <f>IF('De la BASE'!F26&gt;0,'De la BASE'!F26,'De la BASE'!F26+0.001)</f>
        <v>0.386</v>
      </c>
      <c r="G30" s="15">
        <v>15615</v>
      </c>
    </row>
    <row r="31" spans="1:7" ht="12.75">
      <c r="A31" s="30" t="str">
        <f>'De la BASE'!A27</f>
        <v>137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0.271</v>
      </c>
      <c r="F31" s="9">
        <f>IF('De la BASE'!F27&gt;0,'De la BASE'!F27,'De la BASE'!F27+0.001)</f>
        <v>0.271</v>
      </c>
      <c r="G31" s="15">
        <v>15646</v>
      </c>
    </row>
    <row r="32" spans="1:7" ht="12.75">
      <c r="A32" s="30" t="str">
        <f>'De la BASE'!A28</f>
        <v>137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0.426</v>
      </c>
      <c r="F32" s="9">
        <f>IF('De la BASE'!F28&gt;0,'De la BASE'!F28,'De la BASE'!F28+0.001)</f>
        <v>0.426</v>
      </c>
      <c r="G32" s="15">
        <v>15676</v>
      </c>
    </row>
    <row r="33" spans="1:7" ht="12.75">
      <c r="A33" s="30" t="str">
        <f>'De la BASE'!A29</f>
        <v>137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1.111</v>
      </c>
      <c r="F33" s="9">
        <f>IF('De la BASE'!F29&gt;0,'De la BASE'!F29,'De la BASE'!F29+0.001)</f>
        <v>1.111</v>
      </c>
      <c r="G33" s="15">
        <v>15707</v>
      </c>
    </row>
    <row r="34" spans="1:7" ht="12.75">
      <c r="A34" s="30" t="str">
        <f>'De la BASE'!A30</f>
        <v>137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0.539</v>
      </c>
      <c r="F34" s="9">
        <f>IF('De la BASE'!F30&gt;0,'De la BASE'!F30,'De la BASE'!F30+0.001)</f>
        <v>0.539</v>
      </c>
      <c r="G34" s="15">
        <v>15738</v>
      </c>
    </row>
    <row r="35" spans="1:7" ht="12.75">
      <c r="A35" s="30" t="str">
        <f>'De la BASE'!A31</f>
        <v>137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0.634</v>
      </c>
      <c r="F35" s="9">
        <f>IF('De la BASE'!F31&gt;0,'De la BASE'!F31,'De la BASE'!F31+0.001)</f>
        <v>0.634</v>
      </c>
      <c r="G35" s="15">
        <v>15766</v>
      </c>
    </row>
    <row r="36" spans="1:7" ht="12.75">
      <c r="A36" s="30" t="str">
        <f>'De la BASE'!A32</f>
        <v>137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0.66</v>
      </c>
      <c r="F36" s="9">
        <f>IF('De la BASE'!F32&gt;0,'De la BASE'!F32,'De la BASE'!F32+0.001)</f>
        <v>0.66</v>
      </c>
      <c r="G36" s="15">
        <v>15797</v>
      </c>
    </row>
    <row r="37" spans="1:7" ht="12.75">
      <c r="A37" s="30" t="str">
        <f>'De la BASE'!A33</f>
        <v>137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0.519</v>
      </c>
      <c r="F37" s="9">
        <f>IF('De la BASE'!F33&gt;0,'De la BASE'!F33,'De la BASE'!F33+0.001)</f>
        <v>0.519</v>
      </c>
      <c r="G37" s="15">
        <v>15827</v>
      </c>
    </row>
    <row r="38" spans="1:7" ht="12.75">
      <c r="A38" s="30" t="str">
        <f>'De la BASE'!A34</f>
        <v>137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0.436</v>
      </c>
      <c r="F38" s="9">
        <f>IF('De la BASE'!F34&gt;0,'De la BASE'!F34,'De la BASE'!F34+0.001)</f>
        <v>0.436</v>
      </c>
      <c r="G38" s="15">
        <v>15858</v>
      </c>
    </row>
    <row r="39" spans="1:7" ht="12.75">
      <c r="A39" s="30" t="str">
        <f>'De la BASE'!A35</f>
        <v>137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0.369</v>
      </c>
      <c r="F39" s="9">
        <f>IF('De la BASE'!F35&gt;0,'De la BASE'!F35,'De la BASE'!F35+0.001)</f>
        <v>0.369</v>
      </c>
      <c r="G39" s="15">
        <v>15888</v>
      </c>
    </row>
    <row r="40" spans="1:7" ht="12.75">
      <c r="A40" s="30" t="str">
        <f>'De la BASE'!A36</f>
        <v>137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0.325</v>
      </c>
      <c r="F40" s="9">
        <f>IF('De la BASE'!F36&gt;0,'De la BASE'!F36,'De la BASE'!F36+0.001)</f>
        <v>0.325</v>
      </c>
      <c r="G40" s="15">
        <v>15919</v>
      </c>
    </row>
    <row r="41" spans="1:7" ht="12.75">
      <c r="A41" s="30" t="str">
        <f>'De la BASE'!A37</f>
        <v>137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0.377</v>
      </c>
      <c r="F41" s="9">
        <f>IF('De la BASE'!F37&gt;0,'De la BASE'!F37,'De la BASE'!F37+0.001)</f>
        <v>0.377</v>
      </c>
      <c r="G41" s="15">
        <v>15950</v>
      </c>
    </row>
    <row r="42" spans="1:7" ht="12.75">
      <c r="A42" s="30" t="str">
        <f>'De la BASE'!A38</f>
        <v>137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0.42</v>
      </c>
      <c r="F42" s="9">
        <f>IF('De la BASE'!F38&gt;0,'De la BASE'!F38,'De la BASE'!F38+0.001)</f>
        <v>0.42</v>
      </c>
      <c r="G42" s="15">
        <v>15980</v>
      </c>
    </row>
    <row r="43" spans="1:7" ht="12.75">
      <c r="A43" s="30" t="str">
        <f>'De la BASE'!A39</f>
        <v>137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0.359</v>
      </c>
      <c r="F43" s="9">
        <f>IF('De la BASE'!F39&gt;0,'De la BASE'!F39,'De la BASE'!F39+0.001)</f>
        <v>0.359</v>
      </c>
      <c r="G43" s="15">
        <v>16011</v>
      </c>
    </row>
    <row r="44" spans="1:7" ht="12.75">
      <c r="A44" s="30" t="str">
        <f>'De la BASE'!A40</f>
        <v>137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0.405</v>
      </c>
      <c r="F44" s="9">
        <f>IF('De la BASE'!F40&gt;0,'De la BASE'!F40,'De la BASE'!F40+0.001)</f>
        <v>0.405</v>
      </c>
      <c r="G44" s="15">
        <v>16041</v>
      </c>
    </row>
    <row r="45" spans="1:7" ht="12.75">
      <c r="A45" s="30" t="str">
        <f>'De la BASE'!A41</f>
        <v>137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0.338</v>
      </c>
      <c r="F45" s="9">
        <f>IF('De la BASE'!F41&gt;0,'De la BASE'!F41,'De la BASE'!F41+0.001)</f>
        <v>0.338</v>
      </c>
      <c r="G45" s="15">
        <v>16072</v>
      </c>
    </row>
    <row r="46" spans="1:7" ht="12.75">
      <c r="A46" s="30" t="str">
        <f>'De la BASE'!A42</f>
        <v>137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0.298</v>
      </c>
      <c r="F46" s="9">
        <f>IF('De la BASE'!F42&gt;0,'De la BASE'!F42,'De la BASE'!F42+0.001)</f>
        <v>0.298</v>
      </c>
      <c r="G46" s="15">
        <v>16103</v>
      </c>
    </row>
    <row r="47" spans="1:7" ht="12.75">
      <c r="A47" s="30" t="str">
        <f>'De la BASE'!A43</f>
        <v>137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0.268</v>
      </c>
      <c r="F47" s="9">
        <f>IF('De la BASE'!F43&gt;0,'De la BASE'!F43,'De la BASE'!F43+0.001)</f>
        <v>0.268</v>
      </c>
      <c r="G47" s="15">
        <v>16132</v>
      </c>
    </row>
    <row r="48" spans="1:7" ht="12.75">
      <c r="A48" s="30" t="str">
        <f>'De la BASE'!A44</f>
        <v>137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0.276</v>
      </c>
      <c r="F48" s="9">
        <f>IF('De la BASE'!F44&gt;0,'De la BASE'!F44,'De la BASE'!F44+0.001)</f>
        <v>0.276</v>
      </c>
      <c r="G48" s="15">
        <v>16163</v>
      </c>
    </row>
    <row r="49" spans="1:7" ht="12.75">
      <c r="A49" s="30" t="str">
        <f>'De la BASE'!A45</f>
        <v>137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0.273</v>
      </c>
      <c r="F49" s="9">
        <f>IF('De la BASE'!F45&gt;0,'De la BASE'!F45,'De la BASE'!F45+0.001)</f>
        <v>0.273</v>
      </c>
      <c r="G49" s="15">
        <v>16193</v>
      </c>
    </row>
    <row r="50" spans="1:7" ht="12.75">
      <c r="A50" s="30" t="str">
        <f>'De la BASE'!A46</f>
        <v>137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0.248</v>
      </c>
      <c r="F50" s="9">
        <f>IF('De la BASE'!F46&gt;0,'De la BASE'!F46,'De la BASE'!F46+0.001)</f>
        <v>0.248</v>
      </c>
      <c r="G50" s="15">
        <v>16224</v>
      </c>
    </row>
    <row r="51" spans="1:7" ht="12.75">
      <c r="A51" s="30" t="str">
        <f>'De la BASE'!A47</f>
        <v>137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0.223</v>
      </c>
      <c r="F51" s="9">
        <f>IF('De la BASE'!F47&gt;0,'De la BASE'!F47,'De la BASE'!F47+0.001)</f>
        <v>0.223</v>
      </c>
      <c r="G51" s="15">
        <v>16254</v>
      </c>
    </row>
    <row r="52" spans="1:7" ht="12.75">
      <c r="A52" s="30" t="str">
        <f>'De la BASE'!A48</f>
        <v>137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0.208</v>
      </c>
      <c r="F52" s="9">
        <f>IF('De la BASE'!F48&gt;0,'De la BASE'!F48,'De la BASE'!F48+0.001)</f>
        <v>0.208</v>
      </c>
      <c r="G52" s="15">
        <v>16285</v>
      </c>
    </row>
    <row r="53" spans="1:7" ht="12.75">
      <c r="A53" s="30" t="str">
        <f>'De la BASE'!A49</f>
        <v>137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0.204</v>
      </c>
      <c r="F53" s="9">
        <f>IF('De la BASE'!F49&gt;0,'De la BASE'!F49,'De la BASE'!F49+0.001)</f>
        <v>0.204</v>
      </c>
      <c r="G53" s="15">
        <v>16316</v>
      </c>
    </row>
    <row r="54" spans="1:7" ht="12.75">
      <c r="A54" s="30" t="str">
        <f>'De la BASE'!A50</f>
        <v>137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0.187</v>
      </c>
      <c r="F54" s="9">
        <f>IF('De la BASE'!F50&gt;0,'De la BASE'!F50,'De la BASE'!F50+0.001)</f>
        <v>0.187</v>
      </c>
      <c r="G54" s="15">
        <v>16346</v>
      </c>
    </row>
    <row r="55" spans="1:7" ht="12.75">
      <c r="A55" s="30" t="str">
        <f>'De la BASE'!A51</f>
        <v>137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0.17</v>
      </c>
      <c r="F55" s="9">
        <f>IF('De la BASE'!F51&gt;0,'De la BASE'!F51,'De la BASE'!F51+0.001)</f>
        <v>0.17</v>
      </c>
      <c r="G55" s="15">
        <v>16377</v>
      </c>
    </row>
    <row r="56" spans="1:7" ht="12.75">
      <c r="A56" s="30" t="str">
        <f>'De la BASE'!A52</f>
        <v>137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0.171</v>
      </c>
      <c r="F56" s="9">
        <f>IF('De la BASE'!F52&gt;0,'De la BASE'!F52,'De la BASE'!F52+0.001)</f>
        <v>0.171</v>
      </c>
      <c r="G56" s="15">
        <v>16407</v>
      </c>
    </row>
    <row r="57" spans="1:7" ht="12.75">
      <c r="A57" s="30" t="str">
        <f>'De la BASE'!A53</f>
        <v>137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0.186</v>
      </c>
      <c r="F57" s="9">
        <f>IF('De la BASE'!F53&gt;0,'De la BASE'!F53,'De la BASE'!F53+0.001)</f>
        <v>0.186</v>
      </c>
      <c r="G57" s="15">
        <v>16438</v>
      </c>
    </row>
    <row r="58" spans="1:7" ht="12.75">
      <c r="A58" s="30" t="str">
        <f>'De la BASE'!A54</f>
        <v>137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0.192</v>
      </c>
      <c r="F58" s="9">
        <f>IF('De la BASE'!F54&gt;0,'De la BASE'!F54,'De la BASE'!F54+0.001)</f>
        <v>0.192</v>
      </c>
      <c r="G58" s="15">
        <v>16469</v>
      </c>
    </row>
    <row r="59" spans="1:7" ht="12.75">
      <c r="A59" s="30" t="str">
        <f>'De la BASE'!A55</f>
        <v>137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0.18</v>
      </c>
      <c r="F59" s="9">
        <f>IF('De la BASE'!F55&gt;0,'De la BASE'!F55,'De la BASE'!F55+0.001)</f>
        <v>0.18</v>
      </c>
      <c r="G59" s="15">
        <v>16497</v>
      </c>
    </row>
    <row r="60" spans="1:7" ht="12.75">
      <c r="A60" s="30" t="str">
        <f>'De la BASE'!A56</f>
        <v>137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0.173</v>
      </c>
      <c r="F60" s="9">
        <f>IF('De la BASE'!F56&gt;0,'De la BASE'!F56,'De la BASE'!F56+0.001)</f>
        <v>0.173</v>
      </c>
      <c r="G60" s="15">
        <v>16528</v>
      </c>
    </row>
    <row r="61" spans="1:7" ht="12.75">
      <c r="A61" s="30" t="str">
        <f>'De la BASE'!A57</f>
        <v>137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0.159</v>
      </c>
      <c r="F61" s="9">
        <f>IF('De la BASE'!F57&gt;0,'De la BASE'!F57,'De la BASE'!F57+0.001)</f>
        <v>0.159</v>
      </c>
      <c r="G61" s="15">
        <v>16558</v>
      </c>
    </row>
    <row r="62" spans="1:7" ht="12.75">
      <c r="A62" s="30" t="str">
        <f>'De la BASE'!A58</f>
        <v>137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0.15</v>
      </c>
      <c r="F62" s="9">
        <f>IF('De la BASE'!F58&gt;0,'De la BASE'!F58,'De la BASE'!F58+0.001)</f>
        <v>0.15</v>
      </c>
      <c r="G62" s="15">
        <v>16589</v>
      </c>
    </row>
    <row r="63" spans="1:7" ht="12.75">
      <c r="A63" s="30" t="str">
        <f>'De la BASE'!A59</f>
        <v>137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0.144</v>
      </c>
      <c r="F63" s="9">
        <f>IF('De la BASE'!F59&gt;0,'De la BASE'!F59,'De la BASE'!F59+0.001)</f>
        <v>0.144</v>
      </c>
      <c r="G63" s="15">
        <v>16619</v>
      </c>
    </row>
    <row r="64" spans="1:7" ht="12.75">
      <c r="A64" s="30" t="str">
        <f>'De la BASE'!A60</f>
        <v>137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0.135</v>
      </c>
      <c r="F64" s="9">
        <f>IF('De la BASE'!F60&gt;0,'De la BASE'!F60,'De la BASE'!F60+0.001)</f>
        <v>0.135</v>
      </c>
      <c r="G64" s="15">
        <v>16650</v>
      </c>
    </row>
    <row r="65" spans="1:7" ht="12.75">
      <c r="A65" s="30" t="str">
        <f>'De la BASE'!A61</f>
        <v>137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0.123</v>
      </c>
      <c r="F65" s="9">
        <f>IF('De la BASE'!F61&gt;0,'De la BASE'!F61,'De la BASE'!F61+0.001)</f>
        <v>0.123</v>
      </c>
      <c r="G65" s="15">
        <v>16681</v>
      </c>
    </row>
    <row r="66" spans="1:7" ht="12.75">
      <c r="A66" s="30" t="str">
        <f>'De la BASE'!A62</f>
        <v>137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0.113</v>
      </c>
      <c r="F66" s="9">
        <f>IF('De la BASE'!F62&gt;0,'De la BASE'!F62,'De la BASE'!F62+0.001)</f>
        <v>0.113</v>
      </c>
      <c r="G66" s="15">
        <v>16711</v>
      </c>
    </row>
    <row r="67" spans="1:7" ht="12.75">
      <c r="A67" s="30" t="str">
        <f>'De la BASE'!A63</f>
        <v>137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0.187</v>
      </c>
      <c r="F67" s="9">
        <f>IF('De la BASE'!F63&gt;0,'De la BASE'!F63,'De la BASE'!F63+0.001)</f>
        <v>0.187</v>
      </c>
      <c r="G67" s="15">
        <v>16742</v>
      </c>
    </row>
    <row r="68" spans="1:7" ht="12.75">
      <c r="A68" s="30" t="str">
        <f>'De la BASE'!A64</f>
        <v>137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0.435</v>
      </c>
      <c r="F68" s="9">
        <f>IF('De la BASE'!F64&gt;0,'De la BASE'!F64,'De la BASE'!F64+0.001)</f>
        <v>0.435</v>
      </c>
      <c r="G68" s="15">
        <v>16772</v>
      </c>
    </row>
    <row r="69" spans="1:7" ht="12.75">
      <c r="A69" s="30" t="str">
        <f>'De la BASE'!A65</f>
        <v>137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0.28</v>
      </c>
      <c r="F69" s="9">
        <f>IF('De la BASE'!F65&gt;0,'De la BASE'!F65,'De la BASE'!F65+0.001)</f>
        <v>0.28</v>
      </c>
      <c r="G69" s="15">
        <v>16803</v>
      </c>
    </row>
    <row r="70" spans="1:7" ht="12.75">
      <c r="A70" s="30" t="str">
        <f>'De la BASE'!A66</f>
        <v>137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0.262</v>
      </c>
      <c r="F70" s="9">
        <f>IF('De la BASE'!F66&gt;0,'De la BASE'!F66,'De la BASE'!F66+0.001)</f>
        <v>0.262</v>
      </c>
      <c r="G70" s="15">
        <v>16834</v>
      </c>
    </row>
    <row r="71" spans="1:7" ht="12.75">
      <c r="A71" s="30" t="str">
        <f>'De la BASE'!A67</f>
        <v>137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0.33</v>
      </c>
      <c r="F71" s="9">
        <f>IF('De la BASE'!F67&gt;0,'De la BASE'!F67,'De la BASE'!F67+0.001)</f>
        <v>0.33</v>
      </c>
      <c r="G71" s="15">
        <v>16862</v>
      </c>
    </row>
    <row r="72" spans="1:7" ht="12.75">
      <c r="A72" s="30" t="str">
        <f>'De la BASE'!A68</f>
        <v>137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1.581</v>
      </c>
      <c r="F72" s="9">
        <f>IF('De la BASE'!F68&gt;0,'De la BASE'!F68,'De la BASE'!F68+0.001)</f>
        <v>1.581</v>
      </c>
      <c r="G72" s="15">
        <v>16893</v>
      </c>
    </row>
    <row r="73" spans="1:7" ht="12.75">
      <c r="A73" s="30" t="str">
        <f>'De la BASE'!A69</f>
        <v>137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1.067</v>
      </c>
      <c r="F73" s="9">
        <f>IF('De la BASE'!F69&gt;0,'De la BASE'!F69,'De la BASE'!F69+0.001)</f>
        <v>1.067</v>
      </c>
      <c r="G73" s="15">
        <v>16923</v>
      </c>
    </row>
    <row r="74" spans="1:7" ht="12.75">
      <c r="A74" s="30" t="str">
        <f>'De la BASE'!A70</f>
        <v>137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0.903</v>
      </c>
      <c r="F74" s="9">
        <f>IF('De la BASE'!F70&gt;0,'De la BASE'!F70,'De la BASE'!F70+0.001)</f>
        <v>0.903</v>
      </c>
      <c r="G74" s="15">
        <v>16954</v>
      </c>
    </row>
    <row r="75" spans="1:7" ht="12.75">
      <c r="A75" s="30" t="str">
        <f>'De la BASE'!A71</f>
        <v>137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0.744</v>
      </c>
      <c r="F75" s="9">
        <f>IF('De la BASE'!F71&gt;0,'De la BASE'!F71,'De la BASE'!F71+0.001)</f>
        <v>0.744</v>
      </c>
      <c r="G75" s="15">
        <v>16984</v>
      </c>
    </row>
    <row r="76" spans="1:7" ht="12.75">
      <c r="A76" s="30" t="str">
        <f>'De la BASE'!A72</f>
        <v>137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0.623</v>
      </c>
      <c r="F76" s="9">
        <f>IF('De la BASE'!F72&gt;0,'De la BASE'!F72,'De la BASE'!F72+0.001)</f>
        <v>0.623</v>
      </c>
      <c r="G76" s="15">
        <v>17015</v>
      </c>
    </row>
    <row r="77" spans="1:7" ht="12.75">
      <c r="A77" s="30" t="str">
        <f>'De la BASE'!A73</f>
        <v>137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0.528</v>
      </c>
      <c r="F77" s="9">
        <f>IF('De la BASE'!F73&gt;0,'De la BASE'!F73,'De la BASE'!F73+0.001)</f>
        <v>0.528</v>
      </c>
      <c r="G77" s="15">
        <v>17046</v>
      </c>
    </row>
    <row r="78" spans="1:7" ht="12.75">
      <c r="A78" s="30" t="str">
        <f>'De la BASE'!A74</f>
        <v>137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0.434</v>
      </c>
      <c r="F78" s="9">
        <f>IF('De la BASE'!F74&gt;0,'De la BASE'!F74,'De la BASE'!F74+0.001)</f>
        <v>0.434</v>
      </c>
      <c r="G78" s="15">
        <v>17076</v>
      </c>
    </row>
    <row r="79" spans="1:7" ht="12.75">
      <c r="A79" s="30" t="str">
        <f>'De la BASE'!A75</f>
        <v>137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0.379</v>
      </c>
      <c r="F79" s="9">
        <f>IF('De la BASE'!F75&gt;0,'De la BASE'!F75,'De la BASE'!F75+0.001)</f>
        <v>0.379</v>
      </c>
      <c r="G79" s="15">
        <v>17107</v>
      </c>
    </row>
    <row r="80" spans="1:7" ht="12.75">
      <c r="A80" s="30" t="str">
        <f>'De la BASE'!A76</f>
        <v>137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0.41</v>
      </c>
      <c r="F80" s="9">
        <f>IF('De la BASE'!F76&gt;0,'De la BASE'!F76,'De la BASE'!F76+0.001)</f>
        <v>0.41</v>
      </c>
      <c r="G80" s="15">
        <v>17137</v>
      </c>
    </row>
    <row r="81" spans="1:7" ht="12.75">
      <c r="A81" s="30" t="str">
        <f>'De la BASE'!A77</f>
        <v>137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0.369</v>
      </c>
      <c r="F81" s="9">
        <f>IF('De la BASE'!F77&gt;0,'De la BASE'!F77,'De la BASE'!F77+0.001)</f>
        <v>0.369</v>
      </c>
      <c r="G81" s="15">
        <v>17168</v>
      </c>
    </row>
    <row r="82" spans="1:7" ht="12.75">
      <c r="A82" s="30" t="str">
        <f>'De la BASE'!A78</f>
        <v>137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1.401</v>
      </c>
      <c r="F82" s="9">
        <f>IF('De la BASE'!F78&gt;0,'De la BASE'!F78,'De la BASE'!F78+0.001)</f>
        <v>1.401</v>
      </c>
      <c r="G82" s="15">
        <v>17199</v>
      </c>
    </row>
    <row r="83" spans="1:7" ht="12.75">
      <c r="A83" s="30" t="str">
        <f>'De la BASE'!A79</f>
        <v>137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2.364</v>
      </c>
      <c r="F83" s="9">
        <f>IF('De la BASE'!F79&gt;0,'De la BASE'!F79,'De la BASE'!F79+0.001)</f>
        <v>2.364</v>
      </c>
      <c r="G83" s="15">
        <v>17227</v>
      </c>
    </row>
    <row r="84" spans="1:7" ht="12.75">
      <c r="A84" s="30" t="str">
        <f>'De la BASE'!A80</f>
        <v>137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1.19</v>
      </c>
      <c r="F84" s="9">
        <f>IF('De la BASE'!F80&gt;0,'De la BASE'!F80,'De la BASE'!F80+0.001)</f>
        <v>1.19</v>
      </c>
      <c r="G84" s="15">
        <v>17258</v>
      </c>
    </row>
    <row r="85" spans="1:7" ht="12.75">
      <c r="A85" s="30" t="str">
        <f>'De la BASE'!A81</f>
        <v>137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1.06</v>
      </c>
      <c r="F85" s="9">
        <f>IF('De la BASE'!F81&gt;0,'De la BASE'!F81,'De la BASE'!F81+0.001)</f>
        <v>1.06</v>
      </c>
      <c r="G85" s="15">
        <v>17288</v>
      </c>
    </row>
    <row r="86" spans="1:7" ht="12.75">
      <c r="A86" s="30" t="str">
        <f>'De la BASE'!A82</f>
        <v>137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0.921</v>
      </c>
      <c r="F86" s="9">
        <f>IF('De la BASE'!F82&gt;0,'De la BASE'!F82,'De la BASE'!F82+0.001)</f>
        <v>0.921</v>
      </c>
      <c r="G86" s="15">
        <v>17319</v>
      </c>
    </row>
    <row r="87" spans="1:7" ht="12.75">
      <c r="A87" s="30" t="str">
        <f>'De la BASE'!A83</f>
        <v>137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0.762</v>
      </c>
      <c r="F87" s="9">
        <f>IF('De la BASE'!F83&gt;0,'De la BASE'!F83,'De la BASE'!F83+0.001)</f>
        <v>0.762</v>
      </c>
      <c r="G87" s="15">
        <v>17349</v>
      </c>
    </row>
    <row r="88" spans="1:7" ht="12.75">
      <c r="A88" s="30" t="str">
        <f>'De la BASE'!A84</f>
        <v>137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0.637</v>
      </c>
      <c r="F88" s="9">
        <f>IF('De la BASE'!F84&gt;0,'De la BASE'!F84,'De la BASE'!F84+0.001)</f>
        <v>0.637</v>
      </c>
      <c r="G88" s="15">
        <v>17380</v>
      </c>
    </row>
    <row r="89" spans="1:7" ht="12.75">
      <c r="A89" s="30" t="str">
        <f>'De la BASE'!A85</f>
        <v>137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0.583</v>
      </c>
      <c r="F89" s="9">
        <f>IF('De la BASE'!F85&gt;0,'De la BASE'!F85,'De la BASE'!F85+0.001)</f>
        <v>0.583</v>
      </c>
      <c r="G89" s="15">
        <v>17411</v>
      </c>
    </row>
    <row r="90" spans="1:7" ht="12.75">
      <c r="A90" s="30" t="str">
        <f>'De la BASE'!A86</f>
        <v>137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0.496</v>
      </c>
      <c r="F90" s="9">
        <f>IF('De la BASE'!F86&gt;0,'De la BASE'!F86,'De la BASE'!F86+0.001)</f>
        <v>0.496</v>
      </c>
      <c r="G90" s="15">
        <v>17441</v>
      </c>
    </row>
    <row r="91" spans="1:7" ht="12.75">
      <c r="A91" s="30" t="str">
        <f>'De la BASE'!A87</f>
        <v>137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0.387</v>
      </c>
      <c r="F91" s="9">
        <f>IF('De la BASE'!F87&gt;0,'De la BASE'!F87,'De la BASE'!F87+0.001)</f>
        <v>0.387</v>
      </c>
      <c r="G91" s="15">
        <v>17472</v>
      </c>
    </row>
    <row r="92" spans="1:7" ht="12.75">
      <c r="A92" s="30" t="str">
        <f>'De la BASE'!A88</f>
        <v>137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0.345</v>
      </c>
      <c r="F92" s="9">
        <f>IF('De la BASE'!F88&gt;0,'De la BASE'!F88,'De la BASE'!F88+0.001)</f>
        <v>0.345</v>
      </c>
      <c r="G92" s="15">
        <v>17502</v>
      </c>
    </row>
    <row r="93" spans="1:7" ht="12.75">
      <c r="A93" s="30" t="str">
        <f>'De la BASE'!A89</f>
        <v>137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1.533</v>
      </c>
      <c r="F93" s="9">
        <f>IF('De la BASE'!F89&gt;0,'De la BASE'!F89,'De la BASE'!F89+0.001)</f>
        <v>1.533</v>
      </c>
      <c r="G93" s="15">
        <v>17533</v>
      </c>
    </row>
    <row r="94" spans="1:7" ht="12.75">
      <c r="A94" s="30" t="str">
        <f>'De la BASE'!A90</f>
        <v>137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0.721</v>
      </c>
      <c r="F94" s="9">
        <f>IF('De la BASE'!F90&gt;0,'De la BASE'!F90,'De la BASE'!F90+0.001)</f>
        <v>0.721</v>
      </c>
      <c r="G94" s="15">
        <v>17564</v>
      </c>
    </row>
    <row r="95" spans="1:7" ht="12.75">
      <c r="A95" s="30" t="str">
        <f>'De la BASE'!A91</f>
        <v>137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0.619</v>
      </c>
      <c r="F95" s="9">
        <f>IF('De la BASE'!F91&gt;0,'De la BASE'!F91,'De la BASE'!F91+0.001)</f>
        <v>0.619</v>
      </c>
      <c r="G95" s="15">
        <v>17593</v>
      </c>
    </row>
    <row r="96" spans="1:7" ht="12.75">
      <c r="A96" s="30" t="str">
        <f>'De la BASE'!A92</f>
        <v>137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0.566</v>
      </c>
      <c r="F96" s="9">
        <f>IF('De la BASE'!F92&gt;0,'De la BASE'!F92,'De la BASE'!F92+0.001)</f>
        <v>0.566</v>
      </c>
      <c r="G96" s="15">
        <v>17624</v>
      </c>
    </row>
    <row r="97" spans="1:7" ht="12.75">
      <c r="A97" s="30" t="str">
        <f>'De la BASE'!A93</f>
        <v>137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0.768</v>
      </c>
      <c r="F97" s="9">
        <f>IF('De la BASE'!F93&gt;0,'De la BASE'!F93,'De la BASE'!F93+0.001)</f>
        <v>0.768</v>
      </c>
      <c r="G97" s="15">
        <v>17654</v>
      </c>
    </row>
    <row r="98" spans="1:7" ht="12.75">
      <c r="A98" s="30" t="str">
        <f>'De la BASE'!A94</f>
        <v>137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0.58</v>
      </c>
      <c r="F98" s="9">
        <f>IF('De la BASE'!F94&gt;0,'De la BASE'!F94,'De la BASE'!F94+0.001)</f>
        <v>0.58</v>
      </c>
      <c r="G98" s="15">
        <v>17685</v>
      </c>
    </row>
    <row r="99" spans="1:7" ht="12.75">
      <c r="A99" s="30" t="str">
        <f>'De la BASE'!A95</f>
        <v>137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0.482</v>
      </c>
      <c r="F99" s="9">
        <f>IF('De la BASE'!F95&gt;0,'De la BASE'!F95,'De la BASE'!F95+0.001)</f>
        <v>0.482</v>
      </c>
      <c r="G99" s="15">
        <v>17715</v>
      </c>
    </row>
    <row r="100" spans="1:7" ht="12.75">
      <c r="A100" s="30" t="str">
        <f>'De la BASE'!A96</f>
        <v>137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0.41</v>
      </c>
      <c r="F100" s="9">
        <f>IF('De la BASE'!F96&gt;0,'De la BASE'!F96,'De la BASE'!F96+0.001)</f>
        <v>0.41</v>
      </c>
      <c r="G100" s="15">
        <v>17746</v>
      </c>
    </row>
    <row r="101" spans="1:7" ht="12.75">
      <c r="A101" s="30" t="str">
        <f>'De la BASE'!A97</f>
        <v>137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0.348</v>
      </c>
      <c r="F101" s="9">
        <f>IF('De la BASE'!F97&gt;0,'De la BASE'!F97,'De la BASE'!F97+0.001)</f>
        <v>0.348</v>
      </c>
      <c r="G101" s="15">
        <v>17777</v>
      </c>
    </row>
    <row r="102" spans="1:7" ht="12.75">
      <c r="A102" s="30" t="str">
        <f>'De la BASE'!A98</f>
        <v>137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0.302</v>
      </c>
      <c r="F102" s="9">
        <f>IF('De la BASE'!F98&gt;0,'De la BASE'!F98,'De la BASE'!F98+0.001)</f>
        <v>0.302</v>
      </c>
      <c r="G102" s="15">
        <v>17807</v>
      </c>
    </row>
    <row r="103" spans="1:7" ht="12.75">
      <c r="A103" s="30" t="str">
        <f>'De la BASE'!A99</f>
        <v>137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0.257</v>
      </c>
      <c r="F103" s="9">
        <f>IF('De la BASE'!F99&gt;0,'De la BASE'!F99,'De la BASE'!F99+0.001)</f>
        <v>0.257</v>
      </c>
      <c r="G103" s="15">
        <v>17838</v>
      </c>
    </row>
    <row r="104" spans="1:7" ht="12.75">
      <c r="A104" s="30" t="str">
        <f>'De la BASE'!A100</f>
        <v>137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0.44</v>
      </c>
      <c r="F104" s="9">
        <f>IF('De la BASE'!F100&gt;0,'De la BASE'!F100,'De la BASE'!F100+0.001)</f>
        <v>0.44</v>
      </c>
      <c r="G104" s="15">
        <v>17868</v>
      </c>
    </row>
    <row r="105" spans="1:7" ht="12.75">
      <c r="A105" s="30" t="str">
        <f>'De la BASE'!A101</f>
        <v>137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0.278</v>
      </c>
      <c r="F105" s="9">
        <f>IF('De la BASE'!F101&gt;0,'De la BASE'!F101,'De la BASE'!F101+0.001)</f>
        <v>0.278</v>
      </c>
      <c r="G105" s="15">
        <v>17899</v>
      </c>
    </row>
    <row r="106" spans="1:7" ht="12.75">
      <c r="A106" s="30" t="str">
        <f>'De la BASE'!A102</f>
        <v>137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0.245</v>
      </c>
      <c r="F106" s="9">
        <f>IF('De la BASE'!F102&gt;0,'De la BASE'!F102,'De la BASE'!F102+0.001)</f>
        <v>0.245</v>
      </c>
      <c r="G106" s="15">
        <v>17930</v>
      </c>
    </row>
    <row r="107" spans="1:7" ht="12.75">
      <c r="A107" s="30" t="str">
        <f>'De la BASE'!A103</f>
        <v>137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0.25</v>
      </c>
      <c r="F107" s="9">
        <f>IF('De la BASE'!F103&gt;0,'De la BASE'!F103,'De la BASE'!F103+0.001)</f>
        <v>0.25</v>
      </c>
      <c r="G107" s="15">
        <v>17958</v>
      </c>
    </row>
    <row r="108" spans="1:7" ht="12.75">
      <c r="A108" s="30" t="str">
        <f>'De la BASE'!A104</f>
        <v>137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0.227</v>
      </c>
      <c r="F108" s="9">
        <f>IF('De la BASE'!F104&gt;0,'De la BASE'!F104,'De la BASE'!F104+0.001)</f>
        <v>0.227</v>
      </c>
      <c r="G108" s="15">
        <v>17989</v>
      </c>
    </row>
    <row r="109" spans="1:7" ht="12.75">
      <c r="A109" s="30" t="str">
        <f>'De la BASE'!A105</f>
        <v>137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0.2</v>
      </c>
      <c r="F109" s="9">
        <f>IF('De la BASE'!F105&gt;0,'De la BASE'!F105,'De la BASE'!F105+0.001)</f>
        <v>0.2</v>
      </c>
      <c r="G109" s="15">
        <v>18019</v>
      </c>
    </row>
    <row r="110" spans="1:7" ht="12.75">
      <c r="A110" s="30" t="str">
        <f>'De la BASE'!A106</f>
        <v>137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0.179</v>
      </c>
      <c r="F110" s="9">
        <f>IF('De la BASE'!F106&gt;0,'De la BASE'!F106,'De la BASE'!F106+0.001)</f>
        <v>0.179</v>
      </c>
      <c r="G110" s="15">
        <v>18050</v>
      </c>
    </row>
    <row r="111" spans="1:7" ht="12.75">
      <c r="A111" s="30" t="str">
        <f>'De la BASE'!A107</f>
        <v>137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0.169</v>
      </c>
      <c r="F111" s="9">
        <f>IF('De la BASE'!F107&gt;0,'De la BASE'!F107,'De la BASE'!F107+0.001)</f>
        <v>0.169</v>
      </c>
      <c r="G111" s="15">
        <v>18080</v>
      </c>
    </row>
    <row r="112" spans="1:7" ht="12.75">
      <c r="A112" s="30" t="str">
        <f>'De la BASE'!A108</f>
        <v>137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0.16</v>
      </c>
      <c r="F112" s="9">
        <f>IF('De la BASE'!F108&gt;0,'De la BASE'!F108,'De la BASE'!F108+0.001)</f>
        <v>0.16</v>
      </c>
      <c r="G112" s="15">
        <v>18111</v>
      </c>
    </row>
    <row r="113" spans="1:7" ht="12.75">
      <c r="A113" s="30" t="str">
        <f>'De la BASE'!A109</f>
        <v>137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0.185</v>
      </c>
      <c r="F113" s="9">
        <f>IF('De la BASE'!F109&gt;0,'De la BASE'!F109,'De la BASE'!F109+0.001)</f>
        <v>0.185</v>
      </c>
      <c r="G113" s="15">
        <v>18142</v>
      </c>
    </row>
    <row r="114" spans="1:7" ht="12.75">
      <c r="A114" s="30" t="str">
        <f>'De la BASE'!A110</f>
        <v>137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0.184</v>
      </c>
      <c r="F114" s="9">
        <f>IF('De la BASE'!F110&gt;0,'De la BASE'!F110,'De la BASE'!F110+0.001)</f>
        <v>0.184</v>
      </c>
      <c r="G114" s="15">
        <v>18172</v>
      </c>
    </row>
    <row r="115" spans="1:7" ht="12.75">
      <c r="A115" s="30" t="str">
        <f>'De la BASE'!A111</f>
        <v>137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0.287</v>
      </c>
      <c r="F115" s="9">
        <f>IF('De la BASE'!F111&gt;0,'De la BASE'!F111,'De la BASE'!F111+0.001)</f>
        <v>0.287</v>
      </c>
      <c r="G115" s="15">
        <v>18203</v>
      </c>
    </row>
    <row r="116" spans="1:7" ht="12.75">
      <c r="A116" s="30" t="str">
        <f>'De la BASE'!A112</f>
        <v>137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0.199</v>
      </c>
      <c r="F116" s="9">
        <f>IF('De la BASE'!F112&gt;0,'De la BASE'!F112,'De la BASE'!F112+0.001)</f>
        <v>0.199</v>
      </c>
      <c r="G116" s="15">
        <v>18233</v>
      </c>
    </row>
    <row r="117" spans="1:7" ht="12.75">
      <c r="A117" s="30" t="str">
        <f>'De la BASE'!A113</f>
        <v>137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0.188</v>
      </c>
      <c r="F117" s="9">
        <f>IF('De la BASE'!F113&gt;0,'De la BASE'!F113,'De la BASE'!F113+0.001)</f>
        <v>0.188</v>
      </c>
      <c r="G117" s="15">
        <v>18264</v>
      </c>
    </row>
    <row r="118" spans="1:7" ht="12.75">
      <c r="A118" s="30" t="str">
        <f>'De la BASE'!A114</f>
        <v>137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0.24</v>
      </c>
      <c r="F118" s="9">
        <f>IF('De la BASE'!F114&gt;0,'De la BASE'!F114,'De la BASE'!F114+0.001)</f>
        <v>0.24</v>
      </c>
      <c r="G118" s="15">
        <v>18295</v>
      </c>
    </row>
    <row r="119" spans="1:7" ht="12.75">
      <c r="A119" s="30" t="str">
        <f>'De la BASE'!A115</f>
        <v>137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0.25</v>
      </c>
      <c r="F119" s="9">
        <f>IF('De la BASE'!F115&gt;0,'De la BASE'!F115,'De la BASE'!F115+0.001)</f>
        <v>0.25</v>
      </c>
      <c r="G119" s="15">
        <v>18323</v>
      </c>
    </row>
    <row r="120" spans="1:7" ht="12.75">
      <c r="A120" s="30" t="str">
        <f>'De la BASE'!A116</f>
        <v>137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0.232</v>
      </c>
      <c r="F120" s="9">
        <f>IF('De la BASE'!F116&gt;0,'De la BASE'!F116,'De la BASE'!F116+0.001)</f>
        <v>0.232</v>
      </c>
      <c r="G120" s="15">
        <v>18354</v>
      </c>
    </row>
    <row r="121" spans="1:7" ht="12.75">
      <c r="A121" s="30" t="str">
        <f>'De la BASE'!A117</f>
        <v>137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0.359</v>
      </c>
      <c r="F121" s="9">
        <f>IF('De la BASE'!F117&gt;0,'De la BASE'!F117,'De la BASE'!F117+0.001)</f>
        <v>0.359</v>
      </c>
      <c r="G121" s="15">
        <v>18384</v>
      </c>
    </row>
    <row r="122" spans="1:7" ht="12.75">
      <c r="A122" s="30" t="str">
        <f>'De la BASE'!A118</f>
        <v>137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0.312</v>
      </c>
      <c r="F122" s="9">
        <f>IF('De la BASE'!F118&gt;0,'De la BASE'!F118,'De la BASE'!F118+0.001)</f>
        <v>0.312</v>
      </c>
      <c r="G122" s="15">
        <v>18415</v>
      </c>
    </row>
    <row r="123" spans="1:7" ht="12.75">
      <c r="A123" s="30" t="str">
        <f>'De la BASE'!A119</f>
        <v>137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0.282</v>
      </c>
      <c r="F123" s="9">
        <f>IF('De la BASE'!F119&gt;0,'De la BASE'!F119,'De la BASE'!F119+0.001)</f>
        <v>0.282</v>
      </c>
      <c r="G123" s="15">
        <v>18445</v>
      </c>
    </row>
    <row r="124" spans="1:7" ht="12.75">
      <c r="A124" s="30" t="str">
        <f>'De la BASE'!A120</f>
        <v>137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0.246</v>
      </c>
      <c r="F124" s="9">
        <f>IF('De la BASE'!F120&gt;0,'De la BASE'!F120,'De la BASE'!F120+0.001)</f>
        <v>0.246</v>
      </c>
      <c r="G124" s="15">
        <v>18476</v>
      </c>
    </row>
    <row r="125" spans="1:7" ht="12.75">
      <c r="A125" s="30" t="str">
        <f>'De la BASE'!A121</f>
        <v>137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0.21</v>
      </c>
      <c r="F125" s="9">
        <f>IF('De la BASE'!F121&gt;0,'De la BASE'!F121,'De la BASE'!F121+0.001)</f>
        <v>0.21</v>
      </c>
      <c r="G125" s="15">
        <v>18507</v>
      </c>
    </row>
    <row r="126" spans="1:7" ht="12.75">
      <c r="A126" s="30" t="str">
        <f>'De la BASE'!A122</f>
        <v>137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0.183</v>
      </c>
      <c r="F126" s="9">
        <f>IF('De la BASE'!F122&gt;0,'De la BASE'!F122,'De la BASE'!F122+0.001)</f>
        <v>0.183</v>
      </c>
      <c r="G126" s="15">
        <v>18537</v>
      </c>
    </row>
    <row r="127" spans="1:7" ht="12.75">
      <c r="A127" s="30" t="str">
        <f>'De la BASE'!A123</f>
        <v>137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0.194</v>
      </c>
      <c r="F127" s="9">
        <f>IF('De la BASE'!F123&gt;0,'De la BASE'!F123,'De la BASE'!F123+0.001)</f>
        <v>0.194</v>
      </c>
      <c r="G127" s="15">
        <v>18568</v>
      </c>
    </row>
    <row r="128" spans="1:7" ht="12.75">
      <c r="A128" s="30" t="str">
        <f>'De la BASE'!A124</f>
        <v>137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0.191</v>
      </c>
      <c r="F128" s="9">
        <f>IF('De la BASE'!F124&gt;0,'De la BASE'!F124,'De la BASE'!F124+0.001)</f>
        <v>0.191</v>
      </c>
      <c r="G128" s="15">
        <v>18598</v>
      </c>
    </row>
    <row r="129" spans="1:7" ht="12.75">
      <c r="A129" s="30" t="str">
        <f>'De la BASE'!A125</f>
        <v>137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0.856</v>
      </c>
      <c r="F129" s="9">
        <f>IF('De la BASE'!F125&gt;0,'De la BASE'!F125,'De la BASE'!F125+0.001)</f>
        <v>0.856</v>
      </c>
      <c r="G129" s="15">
        <v>18629</v>
      </c>
    </row>
    <row r="130" spans="1:7" ht="12.75">
      <c r="A130" s="30" t="str">
        <f>'De la BASE'!A126</f>
        <v>137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0.83</v>
      </c>
      <c r="F130" s="9">
        <f>IF('De la BASE'!F126&gt;0,'De la BASE'!F126,'De la BASE'!F126+0.001)</f>
        <v>0.83</v>
      </c>
      <c r="G130" s="15">
        <v>18660</v>
      </c>
    </row>
    <row r="131" spans="1:7" ht="12.75">
      <c r="A131" s="30" t="str">
        <f>'De la BASE'!A127</f>
        <v>137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0.88</v>
      </c>
      <c r="F131" s="9">
        <f>IF('De la BASE'!F127&gt;0,'De la BASE'!F127,'De la BASE'!F127+0.001)</f>
        <v>0.88</v>
      </c>
      <c r="G131" s="15">
        <v>18688</v>
      </c>
    </row>
    <row r="132" spans="1:7" ht="12.75">
      <c r="A132" s="30" t="str">
        <f>'De la BASE'!A128</f>
        <v>137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0.686</v>
      </c>
      <c r="F132" s="9">
        <f>IF('De la BASE'!F128&gt;0,'De la BASE'!F128,'De la BASE'!F128+0.001)</f>
        <v>0.686</v>
      </c>
      <c r="G132" s="15">
        <v>18719</v>
      </c>
    </row>
    <row r="133" spans="1:7" ht="12.75">
      <c r="A133" s="30" t="str">
        <f>'De la BASE'!A129</f>
        <v>137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0.627</v>
      </c>
      <c r="F133" s="9">
        <f>IF('De la BASE'!F129&gt;0,'De la BASE'!F129,'De la BASE'!F129+0.001)</f>
        <v>0.627</v>
      </c>
      <c r="G133" s="15">
        <v>18749</v>
      </c>
    </row>
    <row r="134" spans="1:7" ht="12.75">
      <c r="A134" s="30" t="str">
        <f>'De la BASE'!A130</f>
        <v>137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0.563</v>
      </c>
      <c r="F134" s="9">
        <f>IF('De la BASE'!F130&gt;0,'De la BASE'!F130,'De la BASE'!F130+0.001)</f>
        <v>0.563</v>
      </c>
      <c r="G134" s="15">
        <v>18780</v>
      </c>
    </row>
    <row r="135" spans="1:7" ht="12.75">
      <c r="A135" s="30" t="str">
        <f>'De la BASE'!A131</f>
        <v>137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0.487</v>
      </c>
      <c r="F135" s="9">
        <f>IF('De la BASE'!F131&gt;0,'De la BASE'!F131,'De la BASE'!F131+0.001)</f>
        <v>0.487</v>
      </c>
      <c r="G135" s="15">
        <v>18810</v>
      </c>
    </row>
    <row r="136" spans="1:7" ht="12.75">
      <c r="A136" s="30" t="str">
        <f>'De la BASE'!A132</f>
        <v>137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0.413</v>
      </c>
      <c r="F136" s="9">
        <f>IF('De la BASE'!F132&gt;0,'De la BASE'!F132,'De la BASE'!F132+0.001)</f>
        <v>0.413</v>
      </c>
      <c r="G136" s="15">
        <v>18841</v>
      </c>
    </row>
    <row r="137" spans="1:7" ht="12.75">
      <c r="A137" s="30" t="str">
        <f>'De la BASE'!A133</f>
        <v>137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0.35</v>
      </c>
      <c r="F137" s="9">
        <f>IF('De la BASE'!F133&gt;0,'De la BASE'!F133,'De la BASE'!F133+0.001)</f>
        <v>0.35</v>
      </c>
      <c r="G137" s="15">
        <v>18872</v>
      </c>
    </row>
    <row r="138" spans="1:7" ht="12.75">
      <c r="A138" s="30" t="str">
        <f>'De la BASE'!A134</f>
        <v>137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0.298</v>
      </c>
      <c r="F138" s="9">
        <f>IF('De la BASE'!F134&gt;0,'De la BASE'!F134,'De la BASE'!F134+0.001)</f>
        <v>0.298</v>
      </c>
      <c r="G138" s="15">
        <v>18902</v>
      </c>
    </row>
    <row r="139" spans="1:7" ht="12.75">
      <c r="A139" s="30" t="str">
        <f>'De la BASE'!A135</f>
        <v>137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0.719</v>
      </c>
      <c r="F139" s="9">
        <f>IF('De la BASE'!F135&gt;0,'De la BASE'!F135,'De la BASE'!F135+0.001)</f>
        <v>0.719</v>
      </c>
      <c r="G139" s="15">
        <v>18933</v>
      </c>
    </row>
    <row r="140" spans="1:7" ht="12.75">
      <c r="A140" s="30" t="str">
        <f>'De la BASE'!A136</f>
        <v>137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0.531</v>
      </c>
      <c r="F140" s="9">
        <f>IF('De la BASE'!F136&gt;0,'De la BASE'!F136,'De la BASE'!F136+0.001)</f>
        <v>0.531</v>
      </c>
      <c r="G140" s="15">
        <v>18963</v>
      </c>
    </row>
    <row r="141" spans="1:7" ht="12.75">
      <c r="A141" s="30" t="str">
        <f>'De la BASE'!A137</f>
        <v>137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0.468</v>
      </c>
      <c r="F141" s="9">
        <f>IF('De la BASE'!F137&gt;0,'De la BASE'!F137,'De la BASE'!F137+0.001)</f>
        <v>0.468</v>
      </c>
      <c r="G141" s="15">
        <v>18994</v>
      </c>
    </row>
    <row r="142" spans="1:7" ht="12.75">
      <c r="A142" s="30" t="str">
        <f>'De la BASE'!A138</f>
        <v>137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0.423</v>
      </c>
      <c r="F142" s="9">
        <f>IF('De la BASE'!F138&gt;0,'De la BASE'!F138,'De la BASE'!F138+0.001)</f>
        <v>0.423</v>
      </c>
      <c r="G142" s="15">
        <v>19025</v>
      </c>
    </row>
    <row r="143" spans="1:7" ht="12.75">
      <c r="A143" s="30" t="str">
        <f>'De la BASE'!A139</f>
        <v>137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0.784</v>
      </c>
      <c r="F143" s="9">
        <f>IF('De la BASE'!F139&gt;0,'De la BASE'!F139,'De la BASE'!F139+0.001)</f>
        <v>0.784</v>
      </c>
      <c r="G143" s="15">
        <v>19054</v>
      </c>
    </row>
    <row r="144" spans="1:7" ht="12.75">
      <c r="A144" s="30" t="str">
        <f>'De la BASE'!A140</f>
        <v>137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0.638</v>
      </c>
      <c r="F144" s="9">
        <f>IF('De la BASE'!F140&gt;0,'De la BASE'!F140,'De la BASE'!F140+0.001)</f>
        <v>0.638</v>
      </c>
      <c r="G144" s="15">
        <v>19085</v>
      </c>
    </row>
    <row r="145" spans="1:7" ht="12.75">
      <c r="A145" s="30" t="str">
        <f>'De la BASE'!A141</f>
        <v>137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0.653</v>
      </c>
      <c r="F145" s="9">
        <f>IF('De la BASE'!F141&gt;0,'De la BASE'!F141,'De la BASE'!F141+0.001)</f>
        <v>0.653</v>
      </c>
      <c r="G145" s="15">
        <v>19115</v>
      </c>
    </row>
    <row r="146" spans="1:7" ht="12.75">
      <c r="A146" s="30" t="str">
        <f>'De la BASE'!A142</f>
        <v>137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0.596</v>
      </c>
      <c r="F146" s="9">
        <f>IF('De la BASE'!F142&gt;0,'De la BASE'!F142,'De la BASE'!F142+0.001)</f>
        <v>0.596</v>
      </c>
      <c r="G146" s="15">
        <v>19146</v>
      </c>
    </row>
    <row r="147" spans="1:7" ht="12.75">
      <c r="A147" s="30" t="str">
        <f>'De la BASE'!A143</f>
        <v>137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0.522</v>
      </c>
      <c r="F147" s="9">
        <f>IF('De la BASE'!F143&gt;0,'De la BASE'!F143,'De la BASE'!F143+0.001)</f>
        <v>0.522</v>
      </c>
      <c r="G147" s="15">
        <v>19176</v>
      </c>
    </row>
    <row r="148" spans="1:7" ht="12.75">
      <c r="A148" s="30" t="str">
        <f>'De la BASE'!A144</f>
        <v>137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0.452</v>
      </c>
      <c r="F148" s="9">
        <f>IF('De la BASE'!F144&gt;0,'De la BASE'!F144,'De la BASE'!F144+0.001)</f>
        <v>0.452</v>
      </c>
      <c r="G148" s="15">
        <v>19207</v>
      </c>
    </row>
    <row r="149" spans="1:7" ht="12.75">
      <c r="A149" s="30" t="str">
        <f>'De la BASE'!A145</f>
        <v>137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0.382</v>
      </c>
      <c r="F149" s="9">
        <f>IF('De la BASE'!F145&gt;0,'De la BASE'!F145,'De la BASE'!F145+0.001)</f>
        <v>0.382</v>
      </c>
      <c r="G149" s="15">
        <v>19238</v>
      </c>
    </row>
    <row r="150" spans="1:7" ht="12.75">
      <c r="A150" s="30" t="str">
        <f>'De la BASE'!A146</f>
        <v>137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0.398</v>
      </c>
      <c r="F150" s="9">
        <f>IF('De la BASE'!F146&gt;0,'De la BASE'!F146,'De la BASE'!F146+0.001)</f>
        <v>0.398</v>
      </c>
      <c r="G150" s="15">
        <v>19268</v>
      </c>
    </row>
    <row r="151" spans="1:7" ht="12.75">
      <c r="A151" s="30" t="str">
        <f>'De la BASE'!A147</f>
        <v>137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0.534</v>
      </c>
      <c r="F151" s="9">
        <f>IF('De la BASE'!F147&gt;0,'De la BASE'!F147,'De la BASE'!F147+0.001)</f>
        <v>0.534</v>
      </c>
      <c r="G151" s="15">
        <v>19299</v>
      </c>
    </row>
    <row r="152" spans="1:7" ht="12.75">
      <c r="A152" s="30" t="str">
        <f>'De la BASE'!A148</f>
        <v>137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0.701</v>
      </c>
      <c r="F152" s="9">
        <f>IF('De la BASE'!F148&gt;0,'De la BASE'!F148,'De la BASE'!F148+0.001)</f>
        <v>0.701</v>
      </c>
      <c r="G152" s="15">
        <v>19329</v>
      </c>
    </row>
    <row r="153" spans="1:7" ht="12.75">
      <c r="A153" s="30" t="str">
        <f>'De la BASE'!A149</f>
        <v>137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0.478</v>
      </c>
      <c r="F153" s="9">
        <f>IF('De la BASE'!F149&gt;0,'De la BASE'!F149,'De la BASE'!F149+0.001)</f>
        <v>0.478</v>
      </c>
      <c r="G153" s="15">
        <v>19360</v>
      </c>
    </row>
    <row r="154" spans="1:7" ht="12.75">
      <c r="A154" s="30" t="str">
        <f>'De la BASE'!A150</f>
        <v>137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0.434</v>
      </c>
      <c r="F154" s="9">
        <f>IF('De la BASE'!F150&gt;0,'De la BASE'!F150,'De la BASE'!F150+0.001)</f>
        <v>0.434</v>
      </c>
      <c r="G154" s="15">
        <v>19391</v>
      </c>
    </row>
    <row r="155" spans="1:7" ht="12.75">
      <c r="A155" s="30" t="str">
        <f>'De la BASE'!A151</f>
        <v>137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0.406</v>
      </c>
      <c r="F155" s="9">
        <f>IF('De la BASE'!F151&gt;0,'De la BASE'!F151,'De la BASE'!F151+0.001)</f>
        <v>0.406</v>
      </c>
      <c r="G155" s="15">
        <v>19419</v>
      </c>
    </row>
    <row r="156" spans="1:7" ht="12.75">
      <c r="A156" s="30" t="str">
        <f>'De la BASE'!A152</f>
        <v>137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0.445</v>
      </c>
      <c r="F156" s="9">
        <f>IF('De la BASE'!F152&gt;0,'De la BASE'!F152,'De la BASE'!F152+0.001)</f>
        <v>0.445</v>
      </c>
      <c r="G156" s="15">
        <v>19450</v>
      </c>
    </row>
    <row r="157" spans="1:7" ht="12.75">
      <c r="A157" s="30" t="str">
        <f>'De la BASE'!A153</f>
        <v>137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0.439</v>
      </c>
      <c r="F157" s="9">
        <f>IF('De la BASE'!F153&gt;0,'De la BASE'!F153,'De la BASE'!F153+0.001)</f>
        <v>0.439</v>
      </c>
      <c r="G157" s="15">
        <v>19480</v>
      </c>
    </row>
    <row r="158" spans="1:7" ht="12.75">
      <c r="A158" s="30" t="str">
        <f>'De la BASE'!A154</f>
        <v>137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0.451</v>
      </c>
      <c r="F158" s="9">
        <f>IF('De la BASE'!F154&gt;0,'De la BASE'!F154,'De la BASE'!F154+0.001)</f>
        <v>0.451</v>
      </c>
      <c r="G158" s="15">
        <v>19511</v>
      </c>
    </row>
    <row r="159" spans="1:7" ht="12.75">
      <c r="A159" s="30" t="str">
        <f>'De la BASE'!A155</f>
        <v>137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0.396</v>
      </c>
      <c r="F159" s="9">
        <f>IF('De la BASE'!F155&gt;0,'De la BASE'!F155,'De la BASE'!F155+0.001)</f>
        <v>0.396</v>
      </c>
      <c r="G159" s="15">
        <v>19541</v>
      </c>
    </row>
    <row r="160" spans="1:7" ht="12.75">
      <c r="A160" s="30" t="str">
        <f>'De la BASE'!A156</f>
        <v>137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0.342</v>
      </c>
      <c r="F160" s="9">
        <f>IF('De la BASE'!F156&gt;0,'De la BASE'!F156,'De la BASE'!F156+0.001)</f>
        <v>0.342</v>
      </c>
      <c r="G160" s="15">
        <v>19572</v>
      </c>
    </row>
    <row r="161" spans="1:7" ht="12.75">
      <c r="A161" s="30" t="str">
        <f>'De la BASE'!A157</f>
        <v>137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0.297</v>
      </c>
      <c r="F161" s="9">
        <f>IF('De la BASE'!F157&gt;0,'De la BASE'!F157,'De la BASE'!F157+0.001)</f>
        <v>0.297</v>
      </c>
      <c r="G161" s="15">
        <v>19603</v>
      </c>
    </row>
    <row r="162" spans="1:7" ht="12.75">
      <c r="A162" s="30" t="str">
        <f>'De la BASE'!A158</f>
        <v>137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0.281</v>
      </c>
      <c r="F162" s="9">
        <f>IF('De la BASE'!F158&gt;0,'De la BASE'!F158,'De la BASE'!F158+0.001)</f>
        <v>0.281</v>
      </c>
      <c r="G162" s="15">
        <v>19633</v>
      </c>
    </row>
    <row r="163" spans="1:7" ht="12.75">
      <c r="A163" s="30" t="str">
        <f>'De la BASE'!A159</f>
        <v>137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0.277</v>
      </c>
      <c r="F163" s="9">
        <f>IF('De la BASE'!F159&gt;0,'De la BASE'!F159,'De la BASE'!F159+0.001)</f>
        <v>0.277</v>
      </c>
      <c r="G163" s="15">
        <v>19664</v>
      </c>
    </row>
    <row r="164" spans="1:7" ht="12.75">
      <c r="A164" s="30" t="str">
        <f>'De la BASE'!A160</f>
        <v>137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0.349</v>
      </c>
      <c r="F164" s="9">
        <f>IF('De la BASE'!F160&gt;0,'De la BASE'!F160,'De la BASE'!F160+0.001)</f>
        <v>0.349</v>
      </c>
      <c r="G164" s="15">
        <v>19694</v>
      </c>
    </row>
    <row r="165" spans="1:7" ht="12.75">
      <c r="A165" s="30" t="str">
        <f>'De la BASE'!A161</f>
        <v>137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0.298</v>
      </c>
      <c r="F165" s="9">
        <f>IF('De la BASE'!F161&gt;0,'De la BASE'!F161,'De la BASE'!F161+0.001)</f>
        <v>0.298</v>
      </c>
      <c r="G165" s="15">
        <v>19725</v>
      </c>
    </row>
    <row r="166" spans="1:7" ht="12.75">
      <c r="A166" s="30" t="str">
        <f>'De la BASE'!A162</f>
        <v>137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0.263</v>
      </c>
      <c r="F166" s="9">
        <f>IF('De la BASE'!F162&gt;0,'De la BASE'!F162,'De la BASE'!F162+0.001)</f>
        <v>0.263</v>
      </c>
      <c r="G166" s="15">
        <v>19756</v>
      </c>
    </row>
    <row r="167" spans="1:7" ht="12.75">
      <c r="A167" s="30" t="str">
        <f>'De la BASE'!A163</f>
        <v>137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0.38</v>
      </c>
      <c r="F167" s="9">
        <f>IF('De la BASE'!F163&gt;0,'De la BASE'!F163,'De la BASE'!F163+0.001)</f>
        <v>0.38</v>
      </c>
      <c r="G167" s="15">
        <v>19784</v>
      </c>
    </row>
    <row r="168" spans="1:7" ht="12.75">
      <c r="A168" s="30" t="str">
        <f>'De la BASE'!A164</f>
        <v>137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0.337</v>
      </c>
      <c r="F168" s="9">
        <f>IF('De la BASE'!F164&gt;0,'De la BASE'!F164,'De la BASE'!F164+0.001)</f>
        <v>0.337</v>
      </c>
      <c r="G168" s="15">
        <v>19815</v>
      </c>
    </row>
    <row r="169" spans="1:7" ht="12.75">
      <c r="A169" s="30" t="str">
        <f>'De la BASE'!A165</f>
        <v>137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0.345</v>
      </c>
      <c r="F169" s="9">
        <f>IF('De la BASE'!F165&gt;0,'De la BASE'!F165,'De la BASE'!F165+0.001)</f>
        <v>0.345</v>
      </c>
      <c r="G169" s="15">
        <v>19845</v>
      </c>
    </row>
    <row r="170" spans="1:7" ht="12.75">
      <c r="A170" s="30" t="str">
        <f>'De la BASE'!A166</f>
        <v>137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0.302</v>
      </c>
      <c r="F170" s="9">
        <f>IF('De la BASE'!F166&gt;0,'De la BASE'!F166,'De la BASE'!F166+0.001)</f>
        <v>0.302</v>
      </c>
      <c r="G170" s="15">
        <v>19876</v>
      </c>
    </row>
    <row r="171" spans="1:7" ht="12.75">
      <c r="A171" s="30" t="str">
        <f>'De la BASE'!A167</f>
        <v>137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0.263</v>
      </c>
      <c r="F171" s="9">
        <f>IF('De la BASE'!F167&gt;0,'De la BASE'!F167,'De la BASE'!F167+0.001)</f>
        <v>0.263</v>
      </c>
      <c r="G171" s="15">
        <v>19906</v>
      </c>
    </row>
    <row r="172" spans="1:7" ht="12.75">
      <c r="A172" s="30" t="str">
        <f>'De la BASE'!A168</f>
        <v>137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0.234</v>
      </c>
      <c r="F172" s="9">
        <f>IF('De la BASE'!F168&gt;0,'De la BASE'!F168,'De la BASE'!F168+0.001)</f>
        <v>0.234</v>
      </c>
      <c r="G172" s="15">
        <v>19937</v>
      </c>
    </row>
    <row r="173" spans="1:7" ht="12.75">
      <c r="A173" s="30" t="str">
        <f>'De la BASE'!A169</f>
        <v>137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0.201</v>
      </c>
      <c r="F173" s="9">
        <f>IF('De la BASE'!F169&gt;0,'De la BASE'!F169,'De la BASE'!F169+0.001)</f>
        <v>0.201</v>
      </c>
      <c r="G173" s="15">
        <v>19968</v>
      </c>
    </row>
    <row r="174" spans="1:7" ht="12.75">
      <c r="A174" s="30" t="str">
        <f>'De la BASE'!A170</f>
        <v>137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0.178</v>
      </c>
      <c r="F174" s="9">
        <f>IF('De la BASE'!F170&gt;0,'De la BASE'!F170,'De la BASE'!F170+0.001)</f>
        <v>0.178</v>
      </c>
      <c r="G174" s="15">
        <v>19998</v>
      </c>
    </row>
    <row r="175" spans="1:7" ht="12.75">
      <c r="A175" s="30" t="str">
        <f>'De la BASE'!A171</f>
        <v>137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0.517</v>
      </c>
      <c r="F175" s="9">
        <f>IF('De la BASE'!F171&gt;0,'De la BASE'!F171,'De la BASE'!F171+0.001)</f>
        <v>0.517</v>
      </c>
      <c r="G175" s="15">
        <v>20029</v>
      </c>
    </row>
    <row r="176" spans="1:7" ht="12.75">
      <c r="A176" s="30" t="str">
        <f>'De la BASE'!A172</f>
        <v>137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0.247</v>
      </c>
      <c r="F176" s="9">
        <f>IF('De la BASE'!F172&gt;0,'De la BASE'!F172,'De la BASE'!F172+0.001)</f>
        <v>0.247</v>
      </c>
      <c r="G176" s="15">
        <v>20059</v>
      </c>
    </row>
    <row r="177" spans="1:7" ht="12.75">
      <c r="A177" s="30" t="str">
        <f>'De la BASE'!A173</f>
        <v>137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1.665</v>
      </c>
      <c r="F177" s="9">
        <f>IF('De la BASE'!F173&gt;0,'De la BASE'!F173,'De la BASE'!F173+0.001)</f>
        <v>1.665</v>
      </c>
      <c r="G177" s="15">
        <v>20090</v>
      </c>
    </row>
    <row r="178" spans="1:7" ht="12.75">
      <c r="A178" s="30" t="str">
        <f>'De la BASE'!A174</f>
        <v>137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1.788</v>
      </c>
      <c r="F178" s="9">
        <f>IF('De la BASE'!F174&gt;0,'De la BASE'!F174,'De la BASE'!F174+0.001)</f>
        <v>1.788</v>
      </c>
      <c r="G178" s="15">
        <v>20121</v>
      </c>
    </row>
    <row r="179" spans="1:7" ht="12.75">
      <c r="A179" s="30" t="str">
        <f>'De la BASE'!A175</f>
        <v>137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1.2</v>
      </c>
      <c r="F179" s="9">
        <f>IF('De la BASE'!F175&gt;0,'De la BASE'!F175,'De la BASE'!F175+0.001)</f>
        <v>1.2</v>
      </c>
      <c r="G179" s="15">
        <v>20149</v>
      </c>
    </row>
    <row r="180" spans="1:7" ht="12.75">
      <c r="A180" s="30" t="str">
        <f>'De la BASE'!A176</f>
        <v>137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0.863</v>
      </c>
      <c r="F180" s="9">
        <f>IF('De la BASE'!F176&gt;0,'De la BASE'!F176,'De la BASE'!F176+0.001)</f>
        <v>0.863</v>
      </c>
      <c r="G180" s="15">
        <v>20180</v>
      </c>
    </row>
    <row r="181" spans="1:7" ht="12.75">
      <c r="A181" s="30" t="str">
        <f>'De la BASE'!A177</f>
        <v>137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0.712</v>
      </c>
      <c r="F181" s="9">
        <f>IF('De la BASE'!F177&gt;0,'De la BASE'!F177,'De la BASE'!F177+0.001)</f>
        <v>0.712</v>
      </c>
      <c r="G181" s="15">
        <v>20210</v>
      </c>
    </row>
    <row r="182" spans="1:7" ht="12.75">
      <c r="A182" s="30" t="str">
        <f>'De la BASE'!A178</f>
        <v>137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0.611</v>
      </c>
      <c r="F182" s="9">
        <f>IF('De la BASE'!F178&gt;0,'De la BASE'!F178,'De la BASE'!F178+0.001)</f>
        <v>0.611</v>
      </c>
      <c r="G182" s="15">
        <v>20241</v>
      </c>
    </row>
    <row r="183" spans="1:7" ht="12.75">
      <c r="A183" s="30" t="str">
        <f>'De la BASE'!A179</f>
        <v>137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0.522</v>
      </c>
      <c r="F183" s="9">
        <f>IF('De la BASE'!F179&gt;0,'De la BASE'!F179,'De la BASE'!F179+0.001)</f>
        <v>0.522</v>
      </c>
      <c r="G183" s="15">
        <v>20271</v>
      </c>
    </row>
    <row r="184" spans="1:7" ht="12.75">
      <c r="A184" s="30" t="str">
        <f>'De la BASE'!A180</f>
        <v>137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0.446</v>
      </c>
      <c r="F184" s="9">
        <f>IF('De la BASE'!F180&gt;0,'De la BASE'!F180,'De la BASE'!F180+0.001)</f>
        <v>0.446</v>
      </c>
      <c r="G184" s="15">
        <v>20302</v>
      </c>
    </row>
    <row r="185" spans="1:7" ht="12.75">
      <c r="A185" s="30" t="str">
        <f>'De la BASE'!A181</f>
        <v>137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0.378</v>
      </c>
      <c r="F185" s="9">
        <f>IF('De la BASE'!F181&gt;0,'De la BASE'!F181,'De la BASE'!F181+0.001)</f>
        <v>0.378</v>
      </c>
      <c r="G185" s="15">
        <v>20333</v>
      </c>
    </row>
    <row r="186" spans="1:7" ht="12.75">
      <c r="A186" s="30" t="str">
        <f>'De la BASE'!A182</f>
        <v>137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0.323</v>
      </c>
      <c r="F186" s="9">
        <f>IF('De la BASE'!F182&gt;0,'De la BASE'!F182,'De la BASE'!F182+0.001)</f>
        <v>0.323</v>
      </c>
      <c r="G186" s="15">
        <v>20363</v>
      </c>
    </row>
    <row r="187" spans="1:7" ht="12.75">
      <c r="A187" s="30" t="str">
        <f>'De la BASE'!A183</f>
        <v>137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1.383</v>
      </c>
      <c r="F187" s="9">
        <f>IF('De la BASE'!F183&gt;0,'De la BASE'!F183,'De la BASE'!F183+0.001)</f>
        <v>1.383</v>
      </c>
      <c r="G187" s="15">
        <v>20394</v>
      </c>
    </row>
    <row r="188" spans="1:7" ht="12.75">
      <c r="A188" s="30" t="str">
        <f>'De la BASE'!A184</f>
        <v>137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1.911</v>
      </c>
      <c r="F188" s="9">
        <f>IF('De la BASE'!F184&gt;0,'De la BASE'!F184,'De la BASE'!F184+0.001)</f>
        <v>1.911</v>
      </c>
      <c r="G188" s="15">
        <v>20424</v>
      </c>
    </row>
    <row r="189" spans="1:7" ht="12.75">
      <c r="A189" s="30" t="str">
        <f>'De la BASE'!A185</f>
        <v>137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2.643</v>
      </c>
      <c r="F189" s="9">
        <f>IF('De la BASE'!F185&gt;0,'De la BASE'!F185,'De la BASE'!F185+0.001)</f>
        <v>2.643</v>
      </c>
      <c r="G189" s="15">
        <v>20455</v>
      </c>
    </row>
    <row r="190" spans="1:7" ht="12.75">
      <c r="A190" s="30" t="str">
        <f>'De la BASE'!A186</f>
        <v>137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1.08</v>
      </c>
      <c r="F190" s="9">
        <f>IF('De la BASE'!F186&gt;0,'De la BASE'!F186,'De la BASE'!F186+0.001)</f>
        <v>1.08</v>
      </c>
      <c r="G190" s="15">
        <v>20486</v>
      </c>
    </row>
    <row r="191" spans="1:7" ht="12.75">
      <c r="A191" s="30" t="str">
        <f>'De la BASE'!A187</f>
        <v>137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5.286</v>
      </c>
      <c r="F191" s="9">
        <f>IF('De la BASE'!F187&gt;0,'De la BASE'!F187,'De la BASE'!F187+0.001)</f>
        <v>5.286</v>
      </c>
      <c r="G191" s="15">
        <v>20515</v>
      </c>
    </row>
    <row r="192" spans="1:7" ht="12.75">
      <c r="A192" s="30" t="str">
        <f>'De la BASE'!A188</f>
        <v>137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3.18</v>
      </c>
      <c r="F192" s="9">
        <f>IF('De la BASE'!F188&gt;0,'De la BASE'!F188,'De la BASE'!F188+0.001)</f>
        <v>3.18</v>
      </c>
      <c r="G192" s="15">
        <v>20546</v>
      </c>
    </row>
    <row r="193" spans="1:7" ht="12.75">
      <c r="A193" s="30" t="str">
        <f>'De la BASE'!A189</f>
        <v>137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2.056</v>
      </c>
      <c r="F193" s="9">
        <f>IF('De la BASE'!F189&gt;0,'De la BASE'!F189,'De la BASE'!F189+0.001)</f>
        <v>2.056</v>
      </c>
      <c r="G193" s="15">
        <v>20576</v>
      </c>
    </row>
    <row r="194" spans="1:7" ht="12.75">
      <c r="A194" s="30" t="str">
        <f>'De la BASE'!A190</f>
        <v>137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1.625</v>
      </c>
      <c r="F194" s="9">
        <f>IF('De la BASE'!F190&gt;0,'De la BASE'!F190,'De la BASE'!F190+0.001)</f>
        <v>1.625</v>
      </c>
      <c r="G194" s="15">
        <v>20607</v>
      </c>
    </row>
    <row r="195" spans="1:7" ht="12.75">
      <c r="A195" s="30" t="str">
        <f>'De la BASE'!A191</f>
        <v>137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1.32</v>
      </c>
      <c r="F195" s="9">
        <f>IF('De la BASE'!F191&gt;0,'De la BASE'!F191,'De la BASE'!F191+0.001)</f>
        <v>1.32</v>
      </c>
      <c r="G195" s="15">
        <v>20637</v>
      </c>
    </row>
    <row r="196" spans="1:7" ht="12.75">
      <c r="A196" s="30" t="str">
        <f>'De la BASE'!A192</f>
        <v>137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1.083</v>
      </c>
      <c r="F196" s="9">
        <f>IF('De la BASE'!F192&gt;0,'De la BASE'!F192,'De la BASE'!F192+0.001)</f>
        <v>1.083</v>
      </c>
      <c r="G196" s="15">
        <v>20668</v>
      </c>
    </row>
    <row r="197" spans="1:7" ht="12.75">
      <c r="A197" s="30" t="str">
        <f>'De la BASE'!A193</f>
        <v>137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0.892</v>
      </c>
      <c r="F197" s="9">
        <f>IF('De la BASE'!F193&gt;0,'De la BASE'!F193,'De la BASE'!F193+0.001)</f>
        <v>0.892</v>
      </c>
      <c r="G197" s="15">
        <v>20699</v>
      </c>
    </row>
    <row r="198" spans="1:7" ht="12.75">
      <c r="A198" s="30" t="str">
        <f>'De la BASE'!A194</f>
        <v>137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0.733</v>
      </c>
      <c r="F198" s="9">
        <f>IF('De la BASE'!F194&gt;0,'De la BASE'!F194,'De la BASE'!F194+0.001)</f>
        <v>0.733</v>
      </c>
      <c r="G198" s="15">
        <v>20729</v>
      </c>
    </row>
    <row r="199" spans="1:7" ht="12.75">
      <c r="A199" s="30" t="str">
        <f>'De la BASE'!A195</f>
        <v>137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0.605</v>
      </c>
      <c r="F199" s="9">
        <f>IF('De la BASE'!F195&gt;0,'De la BASE'!F195,'De la BASE'!F195+0.001)</f>
        <v>0.605</v>
      </c>
      <c r="G199" s="15">
        <v>20760</v>
      </c>
    </row>
    <row r="200" spans="1:7" ht="12.75">
      <c r="A200" s="30" t="str">
        <f>'De la BASE'!A196</f>
        <v>137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0.526</v>
      </c>
      <c r="F200" s="9">
        <f>IF('De la BASE'!F196&gt;0,'De la BASE'!F196,'De la BASE'!F196+0.001)</f>
        <v>0.526</v>
      </c>
      <c r="G200" s="15">
        <v>20790</v>
      </c>
    </row>
    <row r="201" spans="1:7" ht="12.75">
      <c r="A201" s="30" t="str">
        <f>'De la BASE'!A197</f>
        <v>137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0.427</v>
      </c>
      <c r="F201" s="9">
        <f>IF('De la BASE'!F197&gt;0,'De la BASE'!F197,'De la BASE'!F197+0.001)</f>
        <v>0.427</v>
      </c>
      <c r="G201" s="15">
        <v>20821</v>
      </c>
    </row>
    <row r="202" spans="1:7" ht="12.75">
      <c r="A202" s="30" t="str">
        <f>'De la BASE'!A198</f>
        <v>137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0.471</v>
      </c>
      <c r="F202" s="9">
        <f>IF('De la BASE'!F198&gt;0,'De la BASE'!F198,'De la BASE'!F198+0.001)</f>
        <v>0.471</v>
      </c>
      <c r="G202" s="15">
        <v>20852</v>
      </c>
    </row>
    <row r="203" spans="1:7" ht="12.75">
      <c r="A203" s="30" t="str">
        <f>'De la BASE'!A199</f>
        <v>137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0.37</v>
      </c>
      <c r="F203" s="9">
        <f>IF('De la BASE'!F199&gt;0,'De la BASE'!F199,'De la BASE'!F199+0.001)</f>
        <v>0.37</v>
      </c>
      <c r="G203" s="15">
        <v>20880</v>
      </c>
    </row>
    <row r="204" spans="1:7" ht="12.75">
      <c r="A204" s="30" t="str">
        <f>'De la BASE'!A200</f>
        <v>137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0.354</v>
      </c>
      <c r="F204" s="9">
        <f>IF('De la BASE'!F200&gt;0,'De la BASE'!F200,'De la BASE'!F200+0.001)</f>
        <v>0.354</v>
      </c>
      <c r="G204" s="15">
        <v>20911</v>
      </c>
    </row>
    <row r="205" spans="1:7" ht="12.75">
      <c r="A205" s="30" t="str">
        <f>'De la BASE'!A201</f>
        <v>137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0.318</v>
      </c>
      <c r="F205" s="9">
        <f>IF('De la BASE'!F201&gt;0,'De la BASE'!F201,'De la BASE'!F201+0.001)</f>
        <v>0.318</v>
      </c>
      <c r="G205" s="15">
        <v>20941</v>
      </c>
    </row>
    <row r="206" spans="1:7" ht="12.75">
      <c r="A206" s="30" t="str">
        <f>'De la BASE'!A202</f>
        <v>137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0.338</v>
      </c>
      <c r="F206" s="9">
        <f>IF('De la BASE'!F202&gt;0,'De la BASE'!F202,'De la BASE'!F202+0.001)</f>
        <v>0.338</v>
      </c>
      <c r="G206" s="15">
        <v>20972</v>
      </c>
    </row>
    <row r="207" spans="1:7" ht="12.75">
      <c r="A207" s="30" t="str">
        <f>'De la BASE'!A203</f>
        <v>137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0.282</v>
      </c>
      <c r="F207" s="9">
        <f>IF('De la BASE'!F203&gt;0,'De la BASE'!F203,'De la BASE'!F203+0.001)</f>
        <v>0.282</v>
      </c>
      <c r="G207" s="15">
        <v>21002</v>
      </c>
    </row>
    <row r="208" spans="1:7" ht="12.75">
      <c r="A208" s="30" t="str">
        <f>'De la BASE'!A204</f>
        <v>137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0.253</v>
      </c>
      <c r="F208" s="9">
        <f>IF('De la BASE'!F204&gt;0,'De la BASE'!F204,'De la BASE'!F204+0.001)</f>
        <v>0.253</v>
      </c>
      <c r="G208" s="15">
        <v>21033</v>
      </c>
    </row>
    <row r="209" spans="1:7" ht="12.75">
      <c r="A209" s="30" t="str">
        <f>'De la BASE'!A205</f>
        <v>137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0.222</v>
      </c>
      <c r="F209" s="9">
        <f>IF('De la BASE'!F205&gt;0,'De la BASE'!F205,'De la BASE'!F205+0.001)</f>
        <v>0.222</v>
      </c>
      <c r="G209" s="15">
        <v>21064</v>
      </c>
    </row>
    <row r="210" spans="1:7" ht="12.75">
      <c r="A210" s="30" t="str">
        <f>'De la BASE'!A206</f>
        <v>137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0.194</v>
      </c>
      <c r="F210" s="9">
        <f>IF('De la BASE'!F206&gt;0,'De la BASE'!F206,'De la BASE'!F206+0.001)</f>
        <v>0.194</v>
      </c>
      <c r="G210" s="15">
        <v>21094</v>
      </c>
    </row>
    <row r="211" spans="1:7" ht="12.75">
      <c r="A211" s="30" t="str">
        <f>'De la BASE'!A207</f>
        <v>137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0.18</v>
      </c>
      <c r="F211" s="9">
        <f>IF('De la BASE'!F207&gt;0,'De la BASE'!F207,'De la BASE'!F207+0.001)</f>
        <v>0.18</v>
      </c>
      <c r="G211" s="15">
        <v>21125</v>
      </c>
    </row>
    <row r="212" spans="1:7" ht="12.75">
      <c r="A212" s="30" t="str">
        <f>'De la BASE'!A208</f>
        <v>137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0.201</v>
      </c>
      <c r="F212" s="9">
        <f>IF('De la BASE'!F208&gt;0,'De la BASE'!F208,'De la BASE'!F208+0.001)</f>
        <v>0.201</v>
      </c>
      <c r="G212" s="15">
        <v>21155</v>
      </c>
    </row>
    <row r="213" spans="1:7" ht="12.75">
      <c r="A213" s="30" t="str">
        <f>'De la BASE'!A209</f>
        <v>137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0.396</v>
      </c>
      <c r="F213" s="9">
        <f>IF('De la BASE'!F209&gt;0,'De la BASE'!F209,'De la BASE'!F209+0.001)</f>
        <v>0.396</v>
      </c>
      <c r="G213" s="15">
        <v>21186</v>
      </c>
    </row>
    <row r="214" spans="1:7" ht="12.75">
      <c r="A214" s="30" t="str">
        <f>'De la BASE'!A210</f>
        <v>137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0.329</v>
      </c>
      <c r="F214" s="9">
        <f>IF('De la BASE'!F210&gt;0,'De la BASE'!F210,'De la BASE'!F210+0.001)</f>
        <v>0.329</v>
      </c>
      <c r="G214" s="15">
        <v>21217</v>
      </c>
    </row>
    <row r="215" spans="1:7" ht="12.75">
      <c r="A215" s="30" t="str">
        <f>'De la BASE'!A211</f>
        <v>137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0.885</v>
      </c>
      <c r="F215" s="9">
        <f>IF('De la BASE'!F211&gt;0,'De la BASE'!F211,'De la BASE'!F211+0.001)</f>
        <v>0.885</v>
      </c>
      <c r="G215" s="15">
        <v>21245</v>
      </c>
    </row>
    <row r="216" spans="1:7" ht="12.75">
      <c r="A216" s="30" t="str">
        <f>'De la BASE'!A212</f>
        <v>137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0.526</v>
      </c>
      <c r="F216" s="9">
        <f>IF('De la BASE'!F212&gt;0,'De la BASE'!F212,'De la BASE'!F212+0.001)</f>
        <v>0.526</v>
      </c>
      <c r="G216" s="15">
        <v>21276</v>
      </c>
    </row>
    <row r="217" spans="1:7" ht="12.75">
      <c r="A217" s="30" t="str">
        <f>'De la BASE'!A213</f>
        <v>137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0.656</v>
      </c>
      <c r="F217" s="9">
        <f>IF('De la BASE'!F213&gt;0,'De la BASE'!F213,'De la BASE'!F213+0.001)</f>
        <v>0.656</v>
      </c>
      <c r="G217" s="15">
        <v>21306</v>
      </c>
    </row>
    <row r="218" spans="1:7" ht="12.75">
      <c r="A218" s="30" t="str">
        <f>'De la BASE'!A214</f>
        <v>137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0.564</v>
      </c>
      <c r="F218" s="9">
        <f>IF('De la BASE'!F214&gt;0,'De la BASE'!F214,'De la BASE'!F214+0.001)</f>
        <v>0.564</v>
      </c>
      <c r="G218" s="15">
        <v>21337</v>
      </c>
    </row>
    <row r="219" spans="1:7" ht="12.75">
      <c r="A219" s="30" t="str">
        <f>'De la BASE'!A215</f>
        <v>137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0.507</v>
      </c>
      <c r="F219" s="9">
        <f>IF('De la BASE'!F215&gt;0,'De la BASE'!F215,'De la BASE'!F215+0.001)</f>
        <v>0.507</v>
      </c>
      <c r="G219" s="15">
        <v>21367</v>
      </c>
    </row>
    <row r="220" spans="1:7" ht="12.75">
      <c r="A220" s="30" t="str">
        <f>'De la BASE'!A216</f>
        <v>137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0.429</v>
      </c>
      <c r="F220" s="9">
        <f>IF('De la BASE'!F216&gt;0,'De la BASE'!F216,'De la BASE'!F216+0.001)</f>
        <v>0.429</v>
      </c>
      <c r="G220" s="15">
        <v>21398</v>
      </c>
    </row>
    <row r="221" spans="1:7" ht="12.75">
      <c r="A221" s="30" t="str">
        <f>'De la BASE'!A217</f>
        <v>137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0.367</v>
      </c>
      <c r="F221" s="9">
        <f>IF('De la BASE'!F217&gt;0,'De la BASE'!F217,'De la BASE'!F217+0.001)</f>
        <v>0.367</v>
      </c>
      <c r="G221" s="15">
        <v>21429</v>
      </c>
    </row>
    <row r="222" spans="1:7" ht="12.75">
      <c r="A222" s="30" t="str">
        <f>'De la BASE'!A218</f>
        <v>137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0.341</v>
      </c>
      <c r="F222" s="9">
        <f>IF('De la BASE'!F218&gt;0,'De la BASE'!F218,'De la BASE'!F218+0.001)</f>
        <v>0.341</v>
      </c>
      <c r="G222" s="15">
        <v>21459</v>
      </c>
    </row>
    <row r="223" spans="1:7" ht="12.75">
      <c r="A223" s="30" t="str">
        <f>'De la BASE'!A219</f>
        <v>137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0.285</v>
      </c>
      <c r="F223" s="9">
        <f>IF('De la BASE'!F219&gt;0,'De la BASE'!F219,'De la BASE'!F219+0.001)</f>
        <v>0.285</v>
      </c>
      <c r="G223" s="15">
        <v>21490</v>
      </c>
    </row>
    <row r="224" spans="1:7" ht="12.75">
      <c r="A224" s="30" t="str">
        <f>'De la BASE'!A220</f>
        <v>137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1.403</v>
      </c>
      <c r="F224" s="9">
        <f>IF('De la BASE'!F220&gt;0,'De la BASE'!F220,'De la BASE'!F220+0.001)</f>
        <v>1.403</v>
      </c>
      <c r="G224" s="15">
        <v>21520</v>
      </c>
    </row>
    <row r="225" spans="1:7" ht="12.75">
      <c r="A225" s="30" t="str">
        <f>'De la BASE'!A221</f>
        <v>137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0.545</v>
      </c>
      <c r="F225" s="9">
        <f>IF('De la BASE'!F221&gt;0,'De la BASE'!F221,'De la BASE'!F221+0.001)</f>
        <v>0.545</v>
      </c>
      <c r="G225" s="15">
        <v>21551</v>
      </c>
    </row>
    <row r="226" spans="1:7" ht="12.75">
      <c r="A226" s="30" t="str">
        <f>'De la BASE'!A222</f>
        <v>137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0.465</v>
      </c>
      <c r="F226" s="9">
        <f>IF('De la BASE'!F222&gt;0,'De la BASE'!F222,'De la BASE'!F222+0.001)</f>
        <v>0.465</v>
      </c>
      <c r="G226" s="15">
        <v>21582</v>
      </c>
    </row>
    <row r="227" spans="1:7" ht="12.75">
      <c r="A227" s="30" t="str">
        <f>'De la BASE'!A223</f>
        <v>137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0.508</v>
      </c>
      <c r="F227" s="9">
        <f>IF('De la BASE'!F223&gt;0,'De la BASE'!F223,'De la BASE'!F223+0.001)</f>
        <v>0.508</v>
      </c>
      <c r="G227" s="15">
        <v>21610</v>
      </c>
    </row>
    <row r="228" spans="1:7" ht="12.75">
      <c r="A228" s="30" t="str">
        <f>'De la BASE'!A224</f>
        <v>137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0.532</v>
      </c>
      <c r="F228" s="9">
        <f>IF('De la BASE'!F224&gt;0,'De la BASE'!F224,'De la BASE'!F224+0.001)</f>
        <v>0.532</v>
      </c>
      <c r="G228" s="15">
        <v>21641</v>
      </c>
    </row>
    <row r="229" spans="1:7" ht="12.75">
      <c r="A229" s="30" t="str">
        <f>'De la BASE'!A225</f>
        <v>137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0.558</v>
      </c>
      <c r="F229" s="9">
        <f>IF('De la BASE'!F225&gt;0,'De la BASE'!F225,'De la BASE'!F225+0.001)</f>
        <v>0.558</v>
      </c>
      <c r="G229" s="15">
        <v>21671</v>
      </c>
    </row>
    <row r="230" spans="1:7" ht="12.75">
      <c r="A230" s="30" t="str">
        <f>'De la BASE'!A226</f>
        <v>137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0.599</v>
      </c>
      <c r="F230" s="9">
        <f>IF('De la BASE'!F226&gt;0,'De la BASE'!F226,'De la BASE'!F226+0.001)</f>
        <v>0.599</v>
      </c>
      <c r="G230" s="15">
        <v>21702</v>
      </c>
    </row>
    <row r="231" spans="1:7" ht="12.75">
      <c r="A231" s="30" t="str">
        <f>'De la BASE'!A227</f>
        <v>137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0.513</v>
      </c>
      <c r="F231" s="9">
        <f>IF('De la BASE'!F227&gt;0,'De la BASE'!F227,'De la BASE'!F227+0.001)</f>
        <v>0.513</v>
      </c>
      <c r="G231" s="15">
        <v>21732</v>
      </c>
    </row>
    <row r="232" spans="1:7" ht="12.75">
      <c r="A232" s="30" t="str">
        <f>'De la BASE'!A228</f>
        <v>137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0.473</v>
      </c>
      <c r="F232" s="9">
        <f>IF('De la BASE'!F228&gt;0,'De la BASE'!F228,'De la BASE'!F228+0.001)</f>
        <v>0.473</v>
      </c>
      <c r="G232" s="15">
        <v>21763</v>
      </c>
    </row>
    <row r="233" spans="1:7" ht="12.75">
      <c r="A233" s="30" t="str">
        <f>'De la BASE'!A229</f>
        <v>137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0.503</v>
      </c>
      <c r="F233" s="9">
        <f>IF('De la BASE'!F229&gt;0,'De la BASE'!F229,'De la BASE'!F229+0.001)</f>
        <v>0.503</v>
      </c>
      <c r="G233" s="15">
        <v>21794</v>
      </c>
    </row>
    <row r="234" spans="1:7" ht="12.75">
      <c r="A234" s="30" t="str">
        <f>'De la BASE'!A230</f>
        <v>137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0.43</v>
      </c>
      <c r="F234" s="9">
        <f>IF('De la BASE'!F230&gt;0,'De la BASE'!F230,'De la BASE'!F230+0.001)</f>
        <v>0.43</v>
      </c>
      <c r="G234" s="15">
        <v>21824</v>
      </c>
    </row>
    <row r="235" spans="1:7" ht="12.75">
      <c r="A235" s="30" t="str">
        <f>'De la BASE'!A231</f>
        <v>137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1.558</v>
      </c>
      <c r="F235" s="9">
        <f>IF('De la BASE'!F231&gt;0,'De la BASE'!F231,'De la BASE'!F231+0.001)</f>
        <v>1.558</v>
      </c>
      <c r="G235" s="15">
        <v>21855</v>
      </c>
    </row>
    <row r="236" spans="1:7" ht="12.75">
      <c r="A236" s="30" t="str">
        <f>'De la BASE'!A232</f>
        <v>137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3.269</v>
      </c>
      <c r="F236" s="9">
        <f>IF('De la BASE'!F232&gt;0,'De la BASE'!F232,'De la BASE'!F232+0.001)</f>
        <v>3.269</v>
      </c>
      <c r="G236" s="15">
        <v>21885</v>
      </c>
    </row>
    <row r="237" spans="1:7" ht="12.75">
      <c r="A237" s="30" t="str">
        <f>'De la BASE'!A233</f>
        <v>137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2.001</v>
      </c>
      <c r="F237" s="9">
        <f>IF('De la BASE'!F233&gt;0,'De la BASE'!F233,'De la BASE'!F233+0.001)</f>
        <v>2.001</v>
      </c>
      <c r="G237" s="15">
        <v>21916</v>
      </c>
    </row>
    <row r="238" spans="1:7" ht="12.75">
      <c r="A238" s="30" t="str">
        <f>'De la BASE'!A234</f>
        <v>137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4.035</v>
      </c>
      <c r="F238" s="9">
        <f>IF('De la BASE'!F234&gt;0,'De la BASE'!F234,'De la BASE'!F234+0.001)</f>
        <v>4.035</v>
      </c>
      <c r="G238" s="15">
        <v>21947</v>
      </c>
    </row>
    <row r="239" spans="1:7" ht="12.75">
      <c r="A239" s="30" t="str">
        <f>'De la BASE'!A235</f>
        <v>137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2.109</v>
      </c>
      <c r="F239" s="9">
        <f>IF('De la BASE'!F235&gt;0,'De la BASE'!F235,'De la BASE'!F235+0.001)</f>
        <v>2.109</v>
      </c>
      <c r="G239" s="15">
        <v>21976</v>
      </c>
    </row>
    <row r="240" spans="1:7" ht="12.75">
      <c r="A240" s="30" t="str">
        <f>'De la BASE'!A236</f>
        <v>137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1.59</v>
      </c>
      <c r="F240" s="9">
        <f>IF('De la BASE'!F236&gt;0,'De la BASE'!F236,'De la BASE'!F236+0.001)</f>
        <v>1.59</v>
      </c>
      <c r="G240" s="15">
        <v>22007</v>
      </c>
    </row>
    <row r="241" spans="1:7" ht="12.75">
      <c r="A241" s="30" t="str">
        <f>'De la BASE'!A237</f>
        <v>137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1.431</v>
      </c>
      <c r="F241" s="9">
        <f>IF('De la BASE'!F237&gt;0,'De la BASE'!F237,'De la BASE'!F237+0.001)</f>
        <v>1.431</v>
      </c>
      <c r="G241" s="15">
        <v>22037</v>
      </c>
    </row>
    <row r="242" spans="1:7" ht="12.75">
      <c r="A242" s="30" t="str">
        <f>'De la BASE'!A238</f>
        <v>137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1.216</v>
      </c>
      <c r="F242" s="9">
        <f>IF('De la BASE'!F238&gt;0,'De la BASE'!F238,'De la BASE'!F238+0.001)</f>
        <v>1.216</v>
      </c>
      <c r="G242" s="15">
        <v>22068</v>
      </c>
    </row>
    <row r="243" spans="1:7" ht="12.75">
      <c r="A243" s="30" t="str">
        <f>'De la BASE'!A239</f>
        <v>137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0.995</v>
      </c>
      <c r="F243" s="9">
        <f>IF('De la BASE'!F239&gt;0,'De la BASE'!F239,'De la BASE'!F239+0.001)</f>
        <v>0.995</v>
      </c>
      <c r="G243" s="15">
        <v>22098</v>
      </c>
    </row>
    <row r="244" spans="1:7" ht="12.75">
      <c r="A244" s="30" t="str">
        <f>'De la BASE'!A240</f>
        <v>137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0.817</v>
      </c>
      <c r="F244" s="9">
        <f>IF('De la BASE'!F240&gt;0,'De la BASE'!F240,'De la BASE'!F240+0.001)</f>
        <v>0.817</v>
      </c>
      <c r="G244" s="15">
        <v>22129</v>
      </c>
    </row>
    <row r="245" spans="1:7" ht="12.75">
      <c r="A245" s="30" t="str">
        <f>'De la BASE'!A241</f>
        <v>137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0.676</v>
      </c>
      <c r="F245" s="9">
        <f>IF('De la BASE'!F241&gt;0,'De la BASE'!F241,'De la BASE'!F241+0.001)</f>
        <v>0.676</v>
      </c>
      <c r="G245" s="15">
        <v>22160</v>
      </c>
    </row>
    <row r="246" spans="1:7" ht="12.75">
      <c r="A246" s="30" t="str">
        <f>'De la BASE'!A242</f>
        <v>137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2.933</v>
      </c>
      <c r="F246" s="9">
        <f>IF('De la BASE'!F242&gt;0,'De la BASE'!F242,'De la BASE'!F242+0.001)</f>
        <v>2.933</v>
      </c>
      <c r="G246" s="15">
        <v>22190</v>
      </c>
    </row>
    <row r="247" spans="1:7" ht="12.75">
      <c r="A247" s="30" t="str">
        <f>'De la BASE'!A243</f>
        <v>137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2.423</v>
      </c>
      <c r="F247" s="9">
        <f>IF('De la BASE'!F243&gt;0,'De la BASE'!F243,'De la BASE'!F243+0.001)</f>
        <v>2.423</v>
      </c>
      <c r="G247" s="15">
        <v>22221</v>
      </c>
    </row>
    <row r="248" spans="1:7" ht="12.75">
      <c r="A248" s="30" t="str">
        <f>'De la BASE'!A244</f>
        <v>137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7.649</v>
      </c>
      <c r="F248" s="9">
        <f>IF('De la BASE'!F244&gt;0,'De la BASE'!F244,'De la BASE'!F244+0.001)</f>
        <v>7.649</v>
      </c>
      <c r="G248" s="15">
        <v>22251</v>
      </c>
    </row>
    <row r="249" spans="1:7" ht="12.75">
      <c r="A249" s="30" t="str">
        <f>'De la BASE'!A245</f>
        <v>137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5.26</v>
      </c>
      <c r="F249" s="9">
        <f>IF('De la BASE'!F245&gt;0,'De la BASE'!F245,'De la BASE'!F245+0.001)</f>
        <v>5.26</v>
      </c>
      <c r="G249" s="15">
        <v>22282</v>
      </c>
    </row>
    <row r="250" spans="1:7" ht="12.75">
      <c r="A250" s="30" t="str">
        <f>'De la BASE'!A246</f>
        <v>137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1.729</v>
      </c>
      <c r="F250" s="9">
        <f>IF('De la BASE'!F246&gt;0,'De la BASE'!F246,'De la BASE'!F246+0.001)</f>
        <v>1.729</v>
      </c>
      <c r="G250" s="15">
        <v>22313</v>
      </c>
    </row>
    <row r="251" spans="1:7" ht="12.75">
      <c r="A251" s="30" t="str">
        <f>'De la BASE'!A247</f>
        <v>137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1.258</v>
      </c>
      <c r="F251" s="9">
        <f>IF('De la BASE'!F247&gt;0,'De la BASE'!F247,'De la BASE'!F247+0.001)</f>
        <v>1.258</v>
      </c>
      <c r="G251" s="15">
        <v>22341</v>
      </c>
    </row>
    <row r="252" spans="1:7" ht="12.75">
      <c r="A252" s="30" t="str">
        <f>'De la BASE'!A248</f>
        <v>137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1.16</v>
      </c>
      <c r="F252" s="9">
        <f>IF('De la BASE'!F248&gt;0,'De la BASE'!F248,'De la BASE'!F248+0.001)</f>
        <v>1.16</v>
      </c>
      <c r="G252" s="15">
        <v>22372</v>
      </c>
    </row>
    <row r="253" spans="1:7" ht="12.75">
      <c r="A253" s="30" t="str">
        <f>'De la BASE'!A249</f>
        <v>137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1.045</v>
      </c>
      <c r="F253" s="9">
        <f>IF('De la BASE'!F249&gt;0,'De la BASE'!F249,'De la BASE'!F249+0.001)</f>
        <v>1.045</v>
      </c>
      <c r="G253" s="15">
        <v>22402</v>
      </c>
    </row>
    <row r="254" spans="1:7" ht="12.75">
      <c r="A254" s="30" t="str">
        <f>'De la BASE'!A250</f>
        <v>137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0.933</v>
      </c>
      <c r="F254" s="9">
        <f>IF('De la BASE'!F250&gt;0,'De la BASE'!F250,'De la BASE'!F250+0.001)</f>
        <v>0.933</v>
      </c>
      <c r="G254" s="15">
        <v>22433</v>
      </c>
    </row>
    <row r="255" spans="1:7" ht="12.75">
      <c r="A255" s="30" t="str">
        <f>'De la BASE'!A251</f>
        <v>137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0.783</v>
      </c>
      <c r="F255" s="9">
        <f>IF('De la BASE'!F251&gt;0,'De la BASE'!F251,'De la BASE'!F251+0.001)</f>
        <v>0.783</v>
      </c>
      <c r="G255" s="15">
        <v>22463</v>
      </c>
    </row>
    <row r="256" spans="1:7" ht="12.75">
      <c r="A256" s="30" t="str">
        <f>'De la BASE'!A252</f>
        <v>137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0.657</v>
      </c>
      <c r="F256" s="9">
        <f>IF('De la BASE'!F252&gt;0,'De la BASE'!F252,'De la BASE'!F252+0.001)</f>
        <v>0.657</v>
      </c>
      <c r="G256" s="15">
        <v>22494</v>
      </c>
    </row>
    <row r="257" spans="1:7" ht="12.75">
      <c r="A257" s="30" t="str">
        <f>'De la BASE'!A253</f>
        <v>137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0.656</v>
      </c>
      <c r="F257" s="9">
        <f>IF('De la BASE'!F253&gt;0,'De la BASE'!F253,'De la BASE'!F253+0.001)</f>
        <v>0.656</v>
      </c>
      <c r="G257" s="15">
        <v>22525</v>
      </c>
    </row>
    <row r="258" spans="1:7" ht="12.75">
      <c r="A258" s="30" t="str">
        <f>'De la BASE'!A254</f>
        <v>137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0.855</v>
      </c>
      <c r="F258" s="9">
        <f>IF('De la BASE'!F254&gt;0,'De la BASE'!F254,'De la BASE'!F254+0.001)</f>
        <v>0.855</v>
      </c>
      <c r="G258" s="15">
        <v>22555</v>
      </c>
    </row>
    <row r="259" spans="1:7" ht="12.75">
      <c r="A259" s="30" t="str">
        <f>'De la BASE'!A255</f>
        <v>137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2.468</v>
      </c>
      <c r="F259" s="9">
        <f>IF('De la BASE'!F255&gt;0,'De la BASE'!F255,'De la BASE'!F255+0.001)</f>
        <v>2.468</v>
      </c>
      <c r="G259" s="15">
        <v>22586</v>
      </c>
    </row>
    <row r="260" spans="1:7" ht="12.75">
      <c r="A260" s="30" t="str">
        <f>'De la BASE'!A256</f>
        <v>137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6.216</v>
      </c>
      <c r="F260" s="9">
        <f>IF('De la BASE'!F256&gt;0,'De la BASE'!F256,'De la BASE'!F256+0.001)</f>
        <v>6.216</v>
      </c>
      <c r="G260" s="15">
        <v>22616</v>
      </c>
    </row>
    <row r="261" spans="1:7" ht="12.75">
      <c r="A261" s="30" t="str">
        <f>'De la BASE'!A257</f>
        <v>137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7.515</v>
      </c>
      <c r="F261" s="9">
        <f>IF('De la BASE'!F257&gt;0,'De la BASE'!F257,'De la BASE'!F257+0.001)</f>
        <v>7.515</v>
      </c>
      <c r="G261" s="15">
        <v>22647</v>
      </c>
    </row>
    <row r="262" spans="1:7" ht="12.75">
      <c r="A262" s="30" t="str">
        <f>'De la BASE'!A258</f>
        <v>137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2.766</v>
      </c>
      <c r="F262" s="9">
        <f>IF('De la BASE'!F258&gt;0,'De la BASE'!F258,'De la BASE'!F258+0.001)</f>
        <v>2.766</v>
      </c>
      <c r="G262" s="15">
        <v>22678</v>
      </c>
    </row>
    <row r="263" spans="1:7" ht="12.75">
      <c r="A263" s="30" t="str">
        <f>'De la BASE'!A259</f>
        <v>137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7.377</v>
      </c>
      <c r="F263" s="9">
        <f>IF('De la BASE'!F259&gt;0,'De la BASE'!F259,'De la BASE'!F259+0.001)</f>
        <v>7.377</v>
      </c>
      <c r="G263" s="15">
        <v>22706</v>
      </c>
    </row>
    <row r="264" spans="1:7" ht="12.75">
      <c r="A264" s="30" t="str">
        <f>'De la BASE'!A260</f>
        <v>137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2.591</v>
      </c>
      <c r="F264" s="9">
        <f>IF('De la BASE'!F260&gt;0,'De la BASE'!F260,'De la BASE'!F260+0.001)</f>
        <v>2.591</v>
      </c>
      <c r="G264" s="15">
        <v>22737</v>
      </c>
    </row>
    <row r="265" spans="1:7" ht="12.75">
      <c r="A265" s="30" t="str">
        <f>'De la BASE'!A261</f>
        <v>137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1.824</v>
      </c>
      <c r="F265" s="9">
        <f>IF('De la BASE'!F261&gt;0,'De la BASE'!F261,'De la BASE'!F261+0.001)</f>
        <v>1.824</v>
      </c>
      <c r="G265" s="15">
        <v>22767</v>
      </c>
    </row>
    <row r="266" spans="1:7" ht="12.75">
      <c r="A266" s="30" t="str">
        <f>'De la BASE'!A262</f>
        <v>137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1.488</v>
      </c>
      <c r="F266" s="9">
        <f>IF('De la BASE'!F262&gt;0,'De la BASE'!F262,'De la BASE'!F262+0.001)</f>
        <v>1.488</v>
      </c>
      <c r="G266" s="15">
        <v>22798</v>
      </c>
    </row>
    <row r="267" spans="1:7" ht="12.75">
      <c r="A267" s="30" t="str">
        <f>'De la BASE'!A263</f>
        <v>137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1.213</v>
      </c>
      <c r="F267" s="9">
        <f>IF('De la BASE'!F263&gt;0,'De la BASE'!F263,'De la BASE'!F263+0.001)</f>
        <v>1.213</v>
      </c>
      <c r="G267" s="15">
        <v>22828</v>
      </c>
    </row>
    <row r="268" spans="1:7" ht="12.75">
      <c r="A268" s="30" t="str">
        <f>'De la BASE'!A264</f>
        <v>137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1.002</v>
      </c>
      <c r="F268" s="9">
        <f>IF('De la BASE'!F264&gt;0,'De la BASE'!F264,'De la BASE'!F264+0.001)</f>
        <v>1.002</v>
      </c>
      <c r="G268" s="15">
        <v>22859</v>
      </c>
    </row>
    <row r="269" spans="1:7" ht="12.75">
      <c r="A269" s="30" t="str">
        <f>'De la BASE'!A265</f>
        <v>137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0.831</v>
      </c>
      <c r="F269" s="9">
        <f>IF('De la BASE'!F265&gt;0,'De la BASE'!F265,'De la BASE'!F265+0.001)</f>
        <v>0.831</v>
      </c>
      <c r="G269" s="15">
        <v>22890</v>
      </c>
    </row>
    <row r="270" spans="1:7" ht="12.75">
      <c r="A270" s="30" t="str">
        <f>'De la BASE'!A266</f>
        <v>137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0.693</v>
      </c>
      <c r="F270" s="9">
        <f>IF('De la BASE'!F266&gt;0,'De la BASE'!F266,'De la BASE'!F266+0.001)</f>
        <v>0.693</v>
      </c>
      <c r="G270" s="15">
        <v>22920</v>
      </c>
    </row>
    <row r="271" spans="1:7" ht="12.75">
      <c r="A271" s="30" t="str">
        <f>'De la BASE'!A267</f>
        <v>137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0.606</v>
      </c>
      <c r="F271" s="9">
        <f>IF('De la BASE'!F267&gt;0,'De la BASE'!F267,'De la BASE'!F267+0.001)</f>
        <v>0.606</v>
      </c>
      <c r="G271" s="15">
        <v>22951</v>
      </c>
    </row>
    <row r="272" spans="1:7" ht="12.75">
      <c r="A272" s="30" t="str">
        <f>'De la BASE'!A268</f>
        <v>137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0.773</v>
      </c>
      <c r="F272" s="9">
        <f>IF('De la BASE'!F268&gt;0,'De la BASE'!F268,'De la BASE'!F268+0.001)</f>
        <v>0.773</v>
      </c>
      <c r="G272" s="15">
        <v>22981</v>
      </c>
    </row>
    <row r="273" spans="1:7" ht="12.75">
      <c r="A273" s="30" t="str">
        <f>'De la BASE'!A269</f>
        <v>137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2.89</v>
      </c>
      <c r="F273" s="9">
        <f>IF('De la BASE'!F269&gt;0,'De la BASE'!F269,'De la BASE'!F269+0.001)</f>
        <v>2.89</v>
      </c>
      <c r="G273" s="15">
        <v>23012</v>
      </c>
    </row>
    <row r="274" spans="1:7" ht="12.75">
      <c r="A274" s="30" t="str">
        <f>'De la BASE'!A270</f>
        <v>137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2.017</v>
      </c>
      <c r="F274" s="9">
        <f>IF('De la BASE'!F270&gt;0,'De la BASE'!F270,'De la BASE'!F270+0.001)</f>
        <v>2.017</v>
      </c>
      <c r="G274" s="15">
        <v>23043</v>
      </c>
    </row>
    <row r="275" spans="1:7" ht="12.75">
      <c r="A275" s="30" t="str">
        <f>'De la BASE'!A271</f>
        <v>137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2.511</v>
      </c>
      <c r="F275" s="9">
        <f>IF('De la BASE'!F271&gt;0,'De la BASE'!F271,'De la BASE'!F271+0.001)</f>
        <v>2.511</v>
      </c>
      <c r="G275" s="15">
        <v>23071</v>
      </c>
    </row>
    <row r="276" spans="1:7" ht="12.75">
      <c r="A276" s="30" t="str">
        <f>'De la BASE'!A272</f>
        <v>137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1.995</v>
      </c>
      <c r="F276" s="9">
        <f>IF('De la BASE'!F272&gt;0,'De la BASE'!F272,'De la BASE'!F272+0.001)</f>
        <v>1.995</v>
      </c>
      <c r="G276" s="15">
        <v>23102</v>
      </c>
    </row>
    <row r="277" spans="1:7" ht="12.75">
      <c r="A277" s="30" t="str">
        <f>'De la BASE'!A273</f>
        <v>137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0.936</v>
      </c>
      <c r="F277" s="9">
        <f>IF('De la BASE'!F273&gt;0,'De la BASE'!F273,'De la BASE'!F273+0.001)</f>
        <v>0.936</v>
      </c>
      <c r="G277" s="15">
        <v>23132</v>
      </c>
    </row>
    <row r="278" spans="1:7" ht="12.75">
      <c r="A278" s="30" t="str">
        <f>'De la BASE'!A274</f>
        <v>137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0.86</v>
      </c>
      <c r="F278" s="9">
        <f>IF('De la BASE'!F274&gt;0,'De la BASE'!F274,'De la BASE'!F274+0.001)</f>
        <v>0.86</v>
      </c>
      <c r="G278" s="15">
        <v>23163</v>
      </c>
    </row>
    <row r="279" spans="1:7" ht="12.75">
      <c r="A279" s="30" t="str">
        <f>'De la BASE'!A275</f>
        <v>137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0.679</v>
      </c>
      <c r="F279" s="9">
        <f>IF('De la BASE'!F275&gt;0,'De la BASE'!F275,'De la BASE'!F275+0.001)</f>
        <v>0.679</v>
      </c>
      <c r="G279" s="15">
        <v>23193</v>
      </c>
    </row>
    <row r="280" spans="1:7" ht="12.75">
      <c r="A280" s="30" t="str">
        <f>'De la BASE'!A276</f>
        <v>137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0.566</v>
      </c>
      <c r="F280" s="9">
        <f>IF('De la BASE'!F276&gt;0,'De la BASE'!F276,'De la BASE'!F276+0.001)</f>
        <v>0.566</v>
      </c>
      <c r="G280" s="15">
        <v>23224</v>
      </c>
    </row>
    <row r="281" spans="1:7" ht="12.75">
      <c r="A281" s="30" t="str">
        <f>'De la BASE'!A277</f>
        <v>137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0.486</v>
      </c>
      <c r="F281" s="9">
        <f>IF('De la BASE'!F277&gt;0,'De la BASE'!F277,'De la BASE'!F277+0.001)</f>
        <v>0.486</v>
      </c>
      <c r="G281" s="15">
        <v>23255</v>
      </c>
    </row>
    <row r="282" spans="1:7" ht="12.75">
      <c r="A282" s="30" t="str">
        <f>'De la BASE'!A278</f>
        <v>137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0.42</v>
      </c>
      <c r="F282" s="9">
        <f>IF('De la BASE'!F278&gt;0,'De la BASE'!F278,'De la BASE'!F278+0.001)</f>
        <v>0.42</v>
      </c>
      <c r="G282" s="15">
        <v>23285</v>
      </c>
    </row>
    <row r="283" spans="1:7" ht="12.75">
      <c r="A283" s="30" t="str">
        <f>'De la BASE'!A279</f>
        <v>137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2.877</v>
      </c>
      <c r="F283" s="9">
        <f>IF('De la BASE'!F279&gt;0,'De la BASE'!F279,'De la BASE'!F279+0.001)</f>
        <v>2.877</v>
      </c>
      <c r="G283" s="15">
        <v>23316</v>
      </c>
    </row>
    <row r="284" spans="1:7" ht="12.75">
      <c r="A284" s="30" t="str">
        <f>'De la BASE'!A280</f>
        <v>137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2.884</v>
      </c>
      <c r="F284" s="9">
        <f>IF('De la BASE'!F280&gt;0,'De la BASE'!F280,'De la BASE'!F280+0.001)</f>
        <v>2.884</v>
      </c>
      <c r="G284" s="15">
        <v>23346</v>
      </c>
    </row>
    <row r="285" spans="1:7" ht="12.75">
      <c r="A285" s="30" t="str">
        <f>'De la BASE'!A281</f>
        <v>137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0.836</v>
      </c>
      <c r="F285" s="9">
        <f>IF('De la BASE'!F281&gt;0,'De la BASE'!F281,'De la BASE'!F281+0.001)</f>
        <v>0.836</v>
      </c>
      <c r="G285" s="15">
        <v>23377</v>
      </c>
    </row>
    <row r="286" spans="1:7" ht="12.75">
      <c r="A286" s="30" t="str">
        <f>'De la BASE'!A282</f>
        <v>137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5.269</v>
      </c>
      <c r="F286" s="9">
        <f>IF('De la BASE'!F282&gt;0,'De la BASE'!F282,'De la BASE'!F282+0.001)</f>
        <v>5.269</v>
      </c>
      <c r="G286" s="15">
        <v>23408</v>
      </c>
    </row>
    <row r="287" spans="1:7" ht="12.75">
      <c r="A287" s="30" t="str">
        <f>'De la BASE'!A283</f>
        <v>137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5.757</v>
      </c>
      <c r="F287" s="9">
        <f>IF('De la BASE'!F283&gt;0,'De la BASE'!F283,'De la BASE'!F283+0.001)</f>
        <v>5.757</v>
      </c>
      <c r="G287" s="15">
        <v>23437</v>
      </c>
    </row>
    <row r="288" spans="1:7" ht="12.75">
      <c r="A288" s="30" t="str">
        <f>'De la BASE'!A284</f>
        <v>137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1.833</v>
      </c>
      <c r="F288" s="9">
        <f>IF('De la BASE'!F284&gt;0,'De la BASE'!F284,'De la BASE'!F284+0.001)</f>
        <v>1.833</v>
      </c>
      <c r="G288" s="15">
        <v>23468</v>
      </c>
    </row>
    <row r="289" spans="1:7" ht="12.75">
      <c r="A289" s="30" t="str">
        <f>'De la BASE'!A285</f>
        <v>137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1.508</v>
      </c>
      <c r="F289" s="9">
        <f>IF('De la BASE'!F285&gt;0,'De la BASE'!F285,'De la BASE'!F285+0.001)</f>
        <v>1.508</v>
      </c>
      <c r="G289" s="15">
        <v>23498</v>
      </c>
    </row>
    <row r="290" spans="1:7" ht="12.75">
      <c r="A290" s="30" t="str">
        <f>'De la BASE'!A286</f>
        <v>137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1.254</v>
      </c>
      <c r="F290" s="9">
        <f>IF('De la BASE'!F286&gt;0,'De la BASE'!F286,'De la BASE'!F286+0.001)</f>
        <v>1.254</v>
      </c>
      <c r="G290" s="15">
        <v>23529</v>
      </c>
    </row>
    <row r="291" spans="1:7" ht="12.75">
      <c r="A291" s="30" t="str">
        <f>'De la BASE'!A287</f>
        <v>137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0.994</v>
      </c>
      <c r="F291" s="9">
        <f>IF('De la BASE'!F287&gt;0,'De la BASE'!F287,'De la BASE'!F287+0.001)</f>
        <v>0.994</v>
      </c>
      <c r="G291" s="15">
        <v>23559</v>
      </c>
    </row>
    <row r="292" spans="1:7" ht="12.75">
      <c r="A292" s="30" t="str">
        <f>'De la BASE'!A288</f>
        <v>137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0.819</v>
      </c>
      <c r="F292" s="9">
        <f>IF('De la BASE'!F288&gt;0,'De la BASE'!F288,'De la BASE'!F288+0.001)</f>
        <v>0.819</v>
      </c>
      <c r="G292" s="15">
        <v>23590</v>
      </c>
    </row>
    <row r="293" spans="1:7" ht="12.75">
      <c r="A293" s="30" t="str">
        <f>'De la BASE'!A289</f>
        <v>137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0.681</v>
      </c>
      <c r="F293" s="9">
        <f>IF('De la BASE'!F289&gt;0,'De la BASE'!F289,'De la BASE'!F289+0.001)</f>
        <v>0.681</v>
      </c>
      <c r="G293" s="15">
        <v>23621</v>
      </c>
    </row>
    <row r="294" spans="1:7" ht="12.75">
      <c r="A294" s="30" t="str">
        <f>'De la BASE'!A290</f>
        <v>137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0.58</v>
      </c>
      <c r="F294" s="9">
        <f>IF('De la BASE'!F290&gt;0,'De la BASE'!F290,'De la BASE'!F290+0.001)</f>
        <v>0.58</v>
      </c>
      <c r="G294" s="15">
        <v>23651</v>
      </c>
    </row>
    <row r="295" spans="1:7" ht="12.75">
      <c r="A295" s="30" t="str">
        <f>'De la BASE'!A291</f>
        <v>137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0.474</v>
      </c>
      <c r="F295" s="9">
        <f>IF('De la BASE'!F291&gt;0,'De la BASE'!F291,'De la BASE'!F291+0.001)</f>
        <v>0.474</v>
      </c>
      <c r="G295" s="15">
        <v>23682</v>
      </c>
    </row>
    <row r="296" spans="1:7" ht="12.75">
      <c r="A296" s="30" t="str">
        <f>'De la BASE'!A292</f>
        <v>137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0.462</v>
      </c>
      <c r="F296" s="9">
        <f>IF('De la BASE'!F292&gt;0,'De la BASE'!F292,'De la BASE'!F292+0.001)</f>
        <v>0.462</v>
      </c>
      <c r="G296" s="15">
        <v>23712</v>
      </c>
    </row>
    <row r="297" spans="1:7" ht="12.75">
      <c r="A297" s="30" t="str">
        <f>'De la BASE'!A293</f>
        <v>137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2.156</v>
      </c>
      <c r="F297" s="9">
        <f>IF('De la BASE'!F293&gt;0,'De la BASE'!F293,'De la BASE'!F293+0.001)</f>
        <v>2.156</v>
      </c>
      <c r="G297" s="15">
        <v>23743</v>
      </c>
    </row>
    <row r="298" spans="1:7" ht="12.75">
      <c r="A298" s="30" t="str">
        <f>'De la BASE'!A294</f>
        <v>137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0.563</v>
      </c>
      <c r="F298" s="9">
        <f>IF('De la BASE'!F294&gt;0,'De la BASE'!F294,'De la BASE'!F294+0.001)</f>
        <v>0.563</v>
      </c>
      <c r="G298" s="15">
        <v>23774</v>
      </c>
    </row>
    <row r="299" spans="1:7" ht="12.75">
      <c r="A299" s="30" t="str">
        <f>'De la BASE'!A295</f>
        <v>137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0.863</v>
      </c>
      <c r="F299" s="9">
        <f>IF('De la BASE'!F295&gt;0,'De la BASE'!F295,'De la BASE'!F295+0.001)</f>
        <v>0.863</v>
      </c>
      <c r="G299" s="15">
        <v>23802</v>
      </c>
    </row>
    <row r="300" spans="1:7" ht="12.75">
      <c r="A300" s="30" t="str">
        <f>'De la BASE'!A296</f>
        <v>137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0.422</v>
      </c>
      <c r="F300" s="9">
        <f>IF('De la BASE'!F296&gt;0,'De la BASE'!F296,'De la BASE'!F296+0.001)</f>
        <v>0.422</v>
      </c>
      <c r="G300" s="15">
        <v>23833</v>
      </c>
    </row>
    <row r="301" spans="1:7" ht="12.75">
      <c r="A301" s="30" t="str">
        <f>'De la BASE'!A297</f>
        <v>137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0.35</v>
      </c>
      <c r="F301" s="9">
        <f>IF('De la BASE'!F297&gt;0,'De la BASE'!F297,'De la BASE'!F297+0.001)</f>
        <v>0.35</v>
      </c>
      <c r="G301" s="15">
        <v>23863</v>
      </c>
    </row>
    <row r="302" spans="1:7" ht="12.75">
      <c r="A302" s="30" t="str">
        <f>'De la BASE'!A298</f>
        <v>137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0.298</v>
      </c>
      <c r="F302" s="9">
        <f>IF('De la BASE'!F298&gt;0,'De la BASE'!F298,'De la BASE'!F298+0.001)</f>
        <v>0.298</v>
      </c>
      <c r="G302" s="15">
        <v>23894</v>
      </c>
    </row>
    <row r="303" spans="1:7" ht="12.75">
      <c r="A303" s="30" t="str">
        <f>'De la BASE'!A299</f>
        <v>137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0.254</v>
      </c>
      <c r="F303" s="9">
        <f>IF('De la BASE'!F299&gt;0,'De la BASE'!F299,'De la BASE'!F299+0.001)</f>
        <v>0.254</v>
      </c>
      <c r="G303" s="15">
        <v>23924</v>
      </c>
    </row>
    <row r="304" spans="1:7" ht="12.75">
      <c r="A304" s="30" t="str">
        <f>'De la BASE'!A300</f>
        <v>137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0.22</v>
      </c>
      <c r="F304" s="9">
        <f>IF('De la BASE'!F300&gt;0,'De la BASE'!F300,'De la BASE'!F300+0.001)</f>
        <v>0.22</v>
      </c>
      <c r="G304" s="15">
        <v>23955</v>
      </c>
    </row>
    <row r="305" spans="1:7" ht="12.75">
      <c r="A305" s="30" t="str">
        <f>'De la BASE'!A301</f>
        <v>137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0.274</v>
      </c>
      <c r="F305" s="9">
        <f>IF('De la BASE'!F301&gt;0,'De la BASE'!F301,'De la BASE'!F301+0.001)</f>
        <v>0.274</v>
      </c>
      <c r="G305" s="15">
        <v>23986</v>
      </c>
    </row>
    <row r="306" spans="1:7" ht="12.75">
      <c r="A306" s="30" t="str">
        <f>'De la BASE'!A302</f>
        <v>137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0.3</v>
      </c>
      <c r="F306" s="9">
        <f>IF('De la BASE'!F302&gt;0,'De la BASE'!F302,'De la BASE'!F302+0.001)</f>
        <v>0.3</v>
      </c>
      <c r="G306" s="15">
        <v>24016</v>
      </c>
    </row>
    <row r="307" spans="1:7" ht="12.75">
      <c r="A307" s="30" t="str">
        <f>'De la BASE'!A303</f>
        <v>137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0.601</v>
      </c>
      <c r="F307" s="9">
        <f>IF('De la BASE'!F303&gt;0,'De la BASE'!F303,'De la BASE'!F303+0.001)</f>
        <v>0.601</v>
      </c>
      <c r="G307" s="15">
        <v>24047</v>
      </c>
    </row>
    <row r="308" spans="1:7" ht="12.75">
      <c r="A308" s="30" t="str">
        <f>'De la BASE'!A304</f>
        <v>137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1.975</v>
      </c>
      <c r="F308" s="9">
        <f>IF('De la BASE'!F304&gt;0,'De la BASE'!F304,'De la BASE'!F304+0.001)</f>
        <v>1.975</v>
      </c>
      <c r="G308" s="15">
        <v>24077</v>
      </c>
    </row>
    <row r="309" spans="1:7" ht="12.75">
      <c r="A309" s="30" t="str">
        <f>'De la BASE'!A305</f>
        <v>137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6.571</v>
      </c>
      <c r="F309" s="9">
        <f>IF('De la BASE'!F305&gt;0,'De la BASE'!F305,'De la BASE'!F305+0.001)</f>
        <v>6.571</v>
      </c>
      <c r="G309" s="15">
        <v>24108</v>
      </c>
    </row>
    <row r="310" spans="1:7" ht="12.75">
      <c r="A310" s="30" t="str">
        <f>'De la BASE'!A306</f>
        <v>137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14.326</v>
      </c>
      <c r="F310" s="9">
        <f>IF('De la BASE'!F306&gt;0,'De la BASE'!F306,'De la BASE'!F306+0.001)</f>
        <v>14.326</v>
      </c>
      <c r="G310" s="15">
        <v>24139</v>
      </c>
    </row>
    <row r="311" spans="1:7" ht="12.75">
      <c r="A311" s="30" t="str">
        <f>'De la BASE'!A307</f>
        <v>137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1.941</v>
      </c>
      <c r="F311" s="9">
        <f>IF('De la BASE'!F307&gt;0,'De la BASE'!F307,'De la BASE'!F307+0.001)</f>
        <v>1.941</v>
      </c>
      <c r="G311" s="15">
        <v>24167</v>
      </c>
    </row>
    <row r="312" spans="1:7" ht="12.75">
      <c r="A312" s="30" t="str">
        <f>'De la BASE'!A308</f>
        <v>137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2.893</v>
      </c>
      <c r="F312" s="9">
        <f>IF('De la BASE'!F308&gt;0,'De la BASE'!F308,'De la BASE'!F308+0.001)</f>
        <v>2.893</v>
      </c>
      <c r="G312" s="15">
        <v>24198</v>
      </c>
    </row>
    <row r="313" spans="1:7" ht="12.75">
      <c r="A313" s="30" t="str">
        <f>'De la BASE'!A309</f>
        <v>137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1.649</v>
      </c>
      <c r="F313" s="9">
        <f>IF('De la BASE'!F309&gt;0,'De la BASE'!F309,'De la BASE'!F309+0.001)</f>
        <v>1.649</v>
      </c>
      <c r="G313" s="15">
        <v>24228</v>
      </c>
    </row>
    <row r="314" spans="1:7" ht="12.75">
      <c r="A314" s="30" t="str">
        <f>'De la BASE'!A310</f>
        <v>137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1.499</v>
      </c>
      <c r="F314" s="9">
        <f>IF('De la BASE'!F310&gt;0,'De la BASE'!F310,'De la BASE'!F310+0.001)</f>
        <v>1.499</v>
      </c>
      <c r="G314" s="15">
        <v>24259</v>
      </c>
    </row>
    <row r="315" spans="1:7" ht="12.75">
      <c r="A315" s="30" t="str">
        <f>'De la BASE'!A311</f>
        <v>137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1.142</v>
      </c>
      <c r="F315" s="9">
        <f>IF('De la BASE'!F311&gt;0,'De la BASE'!F311,'De la BASE'!F311+0.001)</f>
        <v>1.142</v>
      </c>
      <c r="G315" s="15">
        <v>24289</v>
      </c>
    </row>
    <row r="316" spans="1:7" ht="12.75">
      <c r="A316" s="30" t="str">
        <f>'De la BASE'!A312</f>
        <v>137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0.938</v>
      </c>
      <c r="F316" s="9">
        <f>IF('De la BASE'!F312&gt;0,'De la BASE'!F312,'De la BASE'!F312+0.001)</f>
        <v>0.938</v>
      </c>
      <c r="G316" s="15">
        <v>24320</v>
      </c>
    </row>
    <row r="317" spans="1:7" ht="12.75">
      <c r="A317" s="30" t="str">
        <f>'De la BASE'!A313</f>
        <v>137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0.774</v>
      </c>
      <c r="F317" s="9">
        <f>IF('De la BASE'!F313&gt;0,'De la BASE'!F313,'De la BASE'!F313+0.001)</f>
        <v>0.774</v>
      </c>
      <c r="G317" s="15">
        <v>24351</v>
      </c>
    </row>
    <row r="318" spans="1:7" ht="12.75">
      <c r="A318" s="30" t="str">
        <f>'De la BASE'!A314</f>
        <v>137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1.012</v>
      </c>
      <c r="F318" s="9">
        <f>IF('De la BASE'!F314&gt;0,'De la BASE'!F314,'De la BASE'!F314+0.001)</f>
        <v>1.012</v>
      </c>
      <c r="G318" s="15">
        <v>24381</v>
      </c>
    </row>
    <row r="319" spans="1:7" ht="12.75">
      <c r="A319" s="30" t="str">
        <f>'De la BASE'!A315</f>
        <v>137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0.84</v>
      </c>
      <c r="F319" s="9">
        <f>IF('De la BASE'!F315&gt;0,'De la BASE'!F315,'De la BASE'!F315+0.001)</f>
        <v>0.84</v>
      </c>
      <c r="G319" s="15">
        <v>24412</v>
      </c>
    </row>
    <row r="320" spans="1:7" ht="12.75">
      <c r="A320" s="30" t="str">
        <f>'De la BASE'!A316</f>
        <v>137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0.699</v>
      </c>
      <c r="F320" s="9">
        <f>IF('De la BASE'!F316&gt;0,'De la BASE'!F316,'De la BASE'!F316+0.001)</f>
        <v>0.699</v>
      </c>
      <c r="G320" s="15">
        <v>24442</v>
      </c>
    </row>
    <row r="321" spans="1:7" ht="12.75">
      <c r="A321" s="30" t="str">
        <f>'De la BASE'!A317</f>
        <v>137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0.61</v>
      </c>
      <c r="F321" s="9">
        <f>IF('De la BASE'!F317&gt;0,'De la BASE'!F317,'De la BASE'!F317+0.001)</f>
        <v>0.61</v>
      </c>
      <c r="G321" s="15">
        <v>24473</v>
      </c>
    </row>
    <row r="322" spans="1:7" ht="12.75">
      <c r="A322" s="30" t="str">
        <f>'De la BASE'!A318</f>
        <v>137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0.601</v>
      </c>
      <c r="F322" s="9">
        <f>IF('De la BASE'!F318&gt;0,'De la BASE'!F318,'De la BASE'!F318+0.001)</f>
        <v>0.601</v>
      </c>
      <c r="G322" s="15">
        <v>24504</v>
      </c>
    </row>
    <row r="323" spans="1:7" ht="12.75">
      <c r="A323" s="30" t="str">
        <f>'De la BASE'!A319</f>
        <v>137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0.588</v>
      </c>
      <c r="F323" s="9">
        <f>IF('De la BASE'!F319&gt;0,'De la BASE'!F319,'De la BASE'!F319+0.001)</f>
        <v>0.588</v>
      </c>
      <c r="G323" s="15">
        <v>24532</v>
      </c>
    </row>
    <row r="324" spans="1:7" ht="12.75">
      <c r="A324" s="30" t="str">
        <f>'De la BASE'!A320</f>
        <v>137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0.529</v>
      </c>
      <c r="F324" s="9">
        <f>IF('De la BASE'!F320&gt;0,'De la BASE'!F320,'De la BASE'!F320+0.001)</f>
        <v>0.529</v>
      </c>
      <c r="G324" s="15">
        <v>24563</v>
      </c>
    </row>
    <row r="325" spans="1:7" ht="12.75">
      <c r="A325" s="30" t="str">
        <f>'De la BASE'!A321</f>
        <v>137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0.606</v>
      </c>
      <c r="F325" s="9">
        <f>IF('De la BASE'!F321&gt;0,'De la BASE'!F321,'De la BASE'!F321+0.001)</f>
        <v>0.606</v>
      </c>
      <c r="G325" s="15">
        <v>24593</v>
      </c>
    </row>
    <row r="326" spans="1:7" ht="12.75">
      <c r="A326" s="30" t="str">
        <f>'De la BASE'!A322</f>
        <v>137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0.506</v>
      </c>
      <c r="F326" s="9">
        <f>IF('De la BASE'!F322&gt;0,'De la BASE'!F322,'De la BASE'!F322+0.001)</f>
        <v>0.506</v>
      </c>
      <c r="G326" s="15">
        <v>24624</v>
      </c>
    </row>
    <row r="327" spans="1:7" ht="12.75">
      <c r="A327" s="30" t="str">
        <f>'De la BASE'!A323</f>
        <v>137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0.429</v>
      </c>
      <c r="F327" s="9">
        <f>IF('De la BASE'!F323&gt;0,'De la BASE'!F323,'De la BASE'!F323+0.001)</f>
        <v>0.429</v>
      </c>
      <c r="G327" s="15">
        <v>24654</v>
      </c>
    </row>
    <row r="328" spans="1:7" ht="12.75">
      <c r="A328" s="30" t="str">
        <f>'De la BASE'!A324</f>
        <v>137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0.366</v>
      </c>
      <c r="F328" s="9">
        <f>IF('De la BASE'!F324&gt;0,'De la BASE'!F324,'De la BASE'!F324+0.001)</f>
        <v>0.366</v>
      </c>
      <c r="G328" s="15">
        <v>24685</v>
      </c>
    </row>
    <row r="329" spans="1:7" ht="12.75">
      <c r="A329" s="30" t="str">
        <f>'De la BASE'!A325</f>
        <v>137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0.309</v>
      </c>
      <c r="F329" s="9">
        <f>IF('De la BASE'!F325&gt;0,'De la BASE'!F325,'De la BASE'!F325+0.001)</f>
        <v>0.309</v>
      </c>
      <c r="G329" s="15">
        <v>24716</v>
      </c>
    </row>
    <row r="330" spans="1:7" ht="12.75">
      <c r="A330" s="30" t="str">
        <f>'De la BASE'!A326</f>
        <v>137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0.262</v>
      </c>
      <c r="F330" s="9">
        <f>IF('De la BASE'!F326&gt;0,'De la BASE'!F326,'De la BASE'!F326+0.001)</f>
        <v>0.262</v>
      </c>
      <c r="G330" s="15">
        <v>24746</v>
      </c>
    </row>
    <row r="331" spans="1:7" ht="12.75">
      <c r="A331" s="30" t="str">
        <f>'De la BASE'!A327</f>
        <v>137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0.391</v>
      </c>
      <c r="F331" s="9">
        <f>IF('De la BASE'!F327&gt;0,'De la BASE'!F327,'De la BASE'!F327+0.001)</f>
        <v>0.391</v>
      </c>
      <c r="G331" s="15">
        <v>24777</v>
      </c>
    </row>
    <row r="332" spans="1:7" ht="12.75">
      <c r="A332" s="30" t="str">
        <f>'De la BASE'!A328</f>
        <v>137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0.321</v>
      </c>
      <c r="F332" s="9">
        <f>IF('De la BASE'!F328&gt;0,'De la BASE'!F328,'De la BASE'!F328+0.001)</f>
        <v>0.321</v>
      </c>
      <c r="G332" s="15">
        <v>24807</v>
      </c>
    </row>
    <row r="333" spans="1:7" ht="12.75">
      <c r="A333" s="30" t="str">
        <f>'De la BASE'!A329</f>
        <v>137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0.284</v>
      </c>
      <c r="F333" s="9">
        <f>IF('De la BASE'!F329&gt;0,'De la BASE'!F329,'De la BASE'!F329+0.001)</f>
        <v>0.284</v>
      </c>
      <c r="G333" s="15">
        <v>24838</v>
      </c>
    </row>
    <row r="334" spans="1:7" ht="12.75">
      <c r="A334" s="30" t="str">
        <f>'De la BASE'!A330</f>
        <v>137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0.782</v>
      </c>
      <c r="F334" s="9">
        <f>IF('De la BASE'!F330&gt;0,'De la BASE'!F330,'De la BASE'!F330+0.001)</f>
        <v>0.782</v>
      </c>
      <c r="G334" s="15">
        <v>24869</v>
      </c>
    </row>
    <row r="335" spans="1:7" ht="12.75">
      <c r="A335" s="30" t="str">
        <f>'De la BASE'!A331</f>
        <v>137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0.521</v>
      </c>
      <c r="F335" s="9">
        <f>IF('De la BASE'!F331&gt;0,'De la BASE'!F331,'De la BASE'!F331+0.001)</f>
        <v>0.521</v>
      </c>
      <c r="G335" s="15">
        <v>24898</v>
      </c>
    </row>
    <row r="336" spans="1:7" ht="12.75">
      <c r="A336" s="30" t="str">
        <f>'De la BASE'!A332</f>
        <v>137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1.284</v>
      </c>
      <c r="F336" s="9">
        <f>IF('De la BASE'!F332&gt;0,'De la BASE'!F332,'De la BASE'!F332+0.001)</f>
        <v>1.284</v>
      </c>
      <c r="G336" s="15">
        <v>24929</v>
      </c>
    </row>
    <row r="337" spans="1:7" ht="12.75">
      <c r="A337" s="30" t="str">
        <f>'De la BASE'!A333</f>
        <v>137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0.725</v>
      </c>
      <c r="F337" s="9">
        <f>IF('De la BASE'!F333&gt;0,'De la BASE'!F333,'De la BASE'!F333+0.001)</f>
        <v>0.725</v>
      </c>
      <c r="G337" s="15">
        <v>24959</v>
      </c>
    </row>
    <row r="338" spans="1:7" ht="12.75">
      <c r="A338" s="30" t="str">
        <f>'De la BASE'!A334</f>
        <v>137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0.619</v>
      </c>
      <c r="F338" s="9">
        <f>IF('De la BASE'!F334&gt;0,'De la BASE'!F334,'De la BASE'!F334+0.001)</f>
        <v>0.619</v>
      </c>
      <c r="G338" s="15">
        <v>24990</v>
      </c>
    </row>
    <row r="339" spans="1:7" ht="12.75">
      <c r="A339" s="30" t="str">
        <f>'De la BASE'!A335</f>
        <v>137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0.518</v>
      </c>
      <c r="F339" s="9">
        <f>IF('De la BASE'!F335&gt;0,'De la BASE'!F335,'De la BASE'!F335+0.001)</f>
        <v>0.518</v>
      </c>
      <c r="G339" s="15">
        <v>25020</v>
      </c>
    </row>
    <row r="340" spans="1:7" ht="12.75">
      <c r="A340" s="30" t="str">
        <f>'De la BASE'!A336</f>
        <v>137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0.438</v>
      </c>
      <c r="F340" s="9">
        <f>IF('De la BASE'!F336&gt;0,'De la BASE'!F336,'De la BASE'!F336+0.001)</f>
        <v>0.438</v>
      </c>
      <c r="G340" s="15">
        <v>25051</v>
      </c>
    </row>
    <row r="341" spans="1:7" ht="12.75">
      <c r="A341" s="30" t="str">
        <f>'De la BASE'!A337</f>
        <v>137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0.371</v>
      </c>
      <c r="F341" s="9">
        <f>IF('De la BASE'!F337&gt;0,'De la BASE'!F337,'De la BASE'!F337+0.001)</f>
        <v>0.371</v>
      </c>
      <c r="G341" s="15">
        <v>25082</v>
      </c>
    </row>
    <row r="342" spans="1:7" ht="12.75">
      <c r="A342" s="30" t="str">
        <f>'De la BASE'!A338</f>
        <v>137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0.369</v>
      </c>
      <c r="F342" s="9">
        <f>IF('De la BASE'!F338&gt;0,'De la BASE'!F338,'De la BASE'!F338+0.001)</f>
        <v>0.369</v>
      </c>
      <c r="G342" s="15">
        <v>25112</v>
      </c>
    </row>
    <row r="343" spans="1:7" ht="12.75">
      <c r="A343" s="30" t="str">
        <f>'De la BASE'!A339</f>
        <v>137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0.395</v>
      </c>
      <c r="F343" s="9">
        <f>IF('De la BASE'!F339&gt;0,'De la BASE'!F339,'De la BASE'!F339+0.001)</f>
        <v>0.395</v>
      </c>
      <c r="G343" s="15">
        <v>25143</v>
      </c>
    </row>
    <row r="344" spans="1:7" ht="12.75">
      <c r="A344" s="30" t="str">
        <f>'De la BASE'!A340</f>
        <v>137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0.439</v>
      </c>
      <c r="F344" s="9">
        <f>IF('De la BASE'!F340&gt;0,'De la BASE'!F340,'De la BASE'!F340+0.001)</f>
        <v>0.439</v>
      </c>
      <c r="G344" s="15">
        <v>25173</v>
      </c>
    </row>
    <row r="345" spans="1:7" ht="12.75">
      <c r="A345" s="30" t="str">
        <f>'De la BASE'!A341</f>
        <v>137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1.197</v>
      </c>
      <c r="F345" s="9">
        <f>IF('De la BASE'!F341&gt;0,'De la BASE'!F341,'De la BASE'!F341+0.001)</f>
        <v>1.197</v>
      </c>
      <c r="G345" s="15">
        <v>25204</v>
      </c>
    </row>
    <row r="346" spans="1:7" ht="12.75">
      <c r="A346" s="30" t="str">
        <f>'De la BASE'!A342</f>
        <v>137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1.439</v>
      </c>
      <c r="F346" s="9">
        <f>IF('De la BASE'!F342&gt;0,'De la BASE'!F342,'De la BASE'!F342+0.001)</f>
        <v>1.439</v>
      </c>
      <c r="G346" s="15">
        <v>25235</v>
      </c>
    </row>
    <row r="347" spans="1:7" ht="12.75">
      <c r="A347" s="30" t="str">
        <f>'De la BASE'!A343</f>
        <v>137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2.119</v>
      </c>
      <c r="F347" s="9">
        <f>IF('De la BASE'!F343&gt;0,'De la BASE'!F343,'De la BASE'!F343+0.001)</f>
        <v>2.119</v>
      </c>
      <c r="G347" s="15">
        <v>25263</v>
      </c>
    </row>
    <row r="348" spans="1:7" ht="12.75">
      <c r="A348" s="30" t="str">
        <f>'De la BASE'!A344</f>
        <v>137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1.141</v>
      </c>
      <c r="F348" s="9">
        <f>IF('De la BASE'!F344&gt;0,'De la BASE'!F344,'De la BASE'!F344+0.001)</f>
        <v>1.141</v>
      </c>
      <c r="G348" s="15">
        <v>25294</v>
      </c>
    </row>
    <row r="349" spans="1:7" ht="12.75">
      <c r="A349" s="30" t="str">
        <f>'De la BASE'!A345</f>
        <v>137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1.183</v>
      </c>
      <c r="F349" s="9">
        <f>IF('De la BASE'!F345&gt;0,'De la BASE'!F345,'De la BASE'!F345+0.001)</f>
        <v>1.183</v>
      </c>
      <c r="G349" s="15">
        <v>25324</v>
      </c>
    </row>
    <row r="350" spans="1:7" ht="12.75">
      <c r="A350" s="30" t="str">
        <f>'De la BASE'!A346</f>
        <v>137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1.067</v>
      </c>
      <c r="F350" s="9">
        <f>IF('De la BASE'!F346&gt;0,'De la BASE'!F346,'De la BASE'!F346+0.001)</f>
        <v>1.067</v>
      </c>
      <c r="G350" s="15">
        <v>25355</v>
      </c>
    </row>
    <row r="351" spans="1:7" ht="12.75">
      <c r="A351" s="30" t="str">
        <f>'De la BASE'!A347</f>
        <v>137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0.921</v>
      </c>
      <c r="F351" s="9">
        <f>IF('De la BASE'!F347&gt;0,'De la BASE'!F347,'De la BASE'!F347+0.001)</f>
        <v>0.921</v>
      </c>
      <c r="G351" s="15">
        <v>25385</v>
      </c>
    </row>
    <row r="352" spans="1:7" ht="12.75">
      <c r="A352" s="30" t="str">
        <f>'De la BASE'!A348</f>
        <v>137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0.762</v>
      </c>
      <c r="F352" s="9">
        <f>IF('De la BASE'!F348&gt;0,'De la BASE'!F348,'De la BASE'!F348+0.001)</f>
        <v>0.762</v>
      </c>
      <c r="G352" s="15">
        <v>25416</v>
      </c>
    </row>
    <row r="353" spans="1:7" ht="12.75">
      <c r="A353" s="30" t="str">
        <f>'De la BASE'!A349</f>
        <v>137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0.713</v>
      </c>
      <c r="F353" s="9">
        <f>IF('De la BASE'!F349&gt;0,'De la BASE'!F349,'De la BASE'!F349+0.001)</f>
        <v>0.713</v>
      </c>
      <c r="G353" s="15">
        <v>25447</v>
      </c>
    </row>
    <row r="354" spans="1:7" ht="12.75">
      <c r="A354" s="30" t="str">
        <f>'De la BASE'!A350</f>
        <v>137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0.558</v>
      </c>
      <c r="F354" s="9">
        <f>IF('De la BASE'!F350&gt;0,'De la BASE'!F350,'De la BASE'!F350+0.001)</f>
        <v>0.558</v>
      </c>
      <c r="G354" s="15">
        <v>25477</v>
      </c>
    </row>
    <row r="355" spans="1:7" ht="12.75">
      <c r="A355" s="30" t="str">
        <f>'De la BASE'!A351</f>
        <v>137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0.487</v>
      </c>
      <c r="F355" s="9">
        <f>IF('De la BASE'!F351&gt;0,'De la BASE'!F351,'De la BASE'!F351+0.001)</f>
        <v>0.487</v>
      </c>
      <c r="G355" s="15">
        <v>25508</v>
      </c>
    </row>
    <row r="356" spans="1:7" ht="12.75">
      <c r="A356" s="30" t="str">
        <f>'De la BASE'!A352</f>
        <v>137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0.422</v>
      </c>
      <c r="F356" s="9">
        <f>IF('De la BASE'!F352&gt;0,'De la BASE'!F352,'De la BASE'!F352+0.001)</f>
        <v>0.422</v>
      </c>
      <c r="G356" s="15">
        <v>25538</v>
      </c>
    </row>
    <row r="357" spans="1:7" ht="12.75">
      <c r="A357" s="30" t="str">
        <f>'De la BASE'!A353</f>
        <v>137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2.851</v>
      </c>
      <c r="F357" s="9">
        <f>IF('De la BASE'!F353&gt;0,'De la BASE'!F353,'De la BASE'!F353+0.001)</f>
        <v>2.851</v>
      </c>
      <c r="G357" s="15">
        <v>25569</v>
      </c>
    </row>
    <row r="358" spans="1:7" ht="12.75">
      <c r="A358" s="30" t="str">
        <f>'De la BASE'!A354</f>
        <v>137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1.099</v>
      </c>
      <c r="F358" s="9">
        <f>IF('De la BASE'!F354&gt;0,'De la BASE'!F354,'De la BASE'!F354+0.001)</f>
        <v>1.099</v>
      </c>
      <c r="G358" s="15">
        <v>25600</v>
      </c>
    </row>
    <row r="359" spans="1:7" ht="12.75">
      <c r="A359" s="30" t="str">
        <f>'De la BASE'!A355</f>
        <v>137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0.922</v>
      </c>
      <c r="F359" s="9">
        <f>IF('De la BASE'!F355&gt;0,'De la BASE'!F355,'De la BASE'!F355+0.001)</f>
        <v>0.922</v>
      </c>
      <c r="G359" s="15">
        <v>25628</v>
      </c>
    </row>
    <row r="360" spans="1:7" ht="12.75">
      <c r="A360" s="30" t="str">
        <f>'De la BASE'!A356</f>
        <v>137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0.762</v>
      </c>
      <c r="F360" s="9">
        <f>IF('De la BASE'!F356&gt;0,'De la BASE'!F356,'De la BASE'!F356+0.001)</f>
        <v>0.762</v>
      </c>
      <c r="G360" s="15">
        <v>25659</v>
      </c>
    </row>
    <row r="361" spans="1:7" ht="12.75">
      <c r="A361" s="30" t="str">
        <f>'De la BASE'!A357</f>
        <v>137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0.67</v>
      </c>
      <c r="F361" s="9">
        <f>IF('De la BASE'!F357&gt;0,'De la BASE'!F357,'De la BASE'!F357+0.001)</f>
        <v>0.67</v>
      </c>
      <c r="G361" s="15">
        <v>25689</v>
      </c>
    </row>
    <row r="362" spans="1:7" ht="12.75">
      <c r="A362" s="30" t="str">
        <f>'De la BASE'!A358</f>
        <v>137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0.571</v>
      </c>
      <c r="F362" s="9">
        <f>IF('De la BASE'!F358&gt;0,'De la BASE'!F358,'De la BASE'!F358+0.001)</f>
        <v>0.571</v>
      </c>
      <c r="G362" s="15">
        <v>25720</v>
      </c>
    </row>
    <row r="363" spans="1:7" ht="12.75">
      <c r="A363" s="30" t="str">
        <f>'De la BASE'!A359</f>
        <v>137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0.486</v>
      </c>
      <c r="F363" s="9">
        <f>IF('De la BASE'!F359&gt;0,'De la BASE'!F359,'De la BASE'!F359+0.001)</f>
        <v>0.486</v>
      </c>
      <c r="G363" s="15">
        <v>25750</v>
      </c>
    </row>
    <row r="364" spans="1:7" ht="12.75">
      <c r="A364" s="30" t="str">
        <f>'De la BASE'!A360</f>
        <v>137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0.411</v>
      </c>
      <c r="F364" s="9">
        <f>IF('De la BASE'!F360&gt;0,'De la BASE'!F360,'De la BASE'!F360+0.001)</f>
        <v>0.411</v>
      </c>
      <c r="G364" s="15">
        <v>25781</v>
      </c>
    </row>
    <row r="365" spans="1:7" ht="12.75">
      <c r="A365" s="30" t="str">
        <f>'De la BASE'!A361</f>
        <v>137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0.345</v>
      </c>
      <c r="F365" s="9">
        <f>IF('De la BASE'!F361&gt;0,'De la BASE'!F361,'De la BASE'!F361+0.001)</f>
        <v>0.345</v>
      </c>
      <c r="G365" s="15">
        <v>25812</v>
      </c>
    </row>
    <row r="366" spans="1:7" ht="12.75">
      <c r="A366" s="30" t="str">
        <f>'De la BASE'!A362</f>
        <v>137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0.286</v>
      </c>
      <c r="F366" s="9">
        <f>IF('De la BASE'!F362&gt;0,'De la BASE'!F362,'De la BASE'!F362+0.001)</f>
        <v>0.286</v>
      </c>
      <c r="G366" s="15">
        <v>25842</v>
      </c>
    </row>
    <row r="367" spans="1:7" ht="12.75">
      <c r="A367" s="30" t="str">
        <f>'De la BASE'!A363</f>
        <v>137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0.29</v>
      </c>
      <c r="F367" s="9">
        <f>IF('De la BASE'!F363&gt;0,'De la BASE'!F363,'De la BASE'!F363+0.001)</f>
        <v>0.29</v>
      </c>
      <c r="G367" s="15">
        <v>25873</v>
      </c>
    </row>
    <row r="368" spans="1:7" ht="12.75">
      <c r="A368" s="30" t="str">
        <f>'De la BASE'!A364</f>
        <v>137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0.236</v>
      </c>
      <c r="F368" s="9">
        <f>IF('De la BASE'!F364&gt;0,'De la BASE'!F364,'De la BASE'!F364+0.001)</f>
        <v>0.236</v>
      </c>
      <c r="G368" s="15">
        <v>25903</v>
      </c>
    </row>
    <row r="369" spans="1:7" ht="12.75">
      <c r="A369" s="30" t="str">
        <f>'De la BASE'!A365</f>
        <v>137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0.621</v>
      </c>
      <c r="F369" s="9">
        <f>IF('De la BASE'!F365&gt;0,'De la BASE'!F365,'De la BASE'!F365+0.001)</f>
        <v>0.621</v>
      </c>
      <c r="G369" s="15">
        <v>25934</v>
      </c>
    </row>
    <row r="370" spans="1:7" ht="12.75">
      <c r="A370" s="30" t="str">
        <f>'De la BASE'!A366</f>
        <v>137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0.299</v>
      </c>
      <c r="F370" s="9">
        <f>IF('De la BASE'!F366&gt;0,'De la BASE'!F366,'De la BASE'!F366+0.001)</f>
        <v>0.299</v>
      </c>
      <c r="G370" s="15">
        <v>25965</v>
      </c>
    </row>
    <row r="371" spans="1:7" ht="12.75">
      <c r="A371" s="30" t="str">
        <f>'De la BASE'!A367</f>
        <v>137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0.292</v>
      </c>
      <c r="F371" s="9">
        <f>IF('De la BASE'!F367&gt;0,'De la BASE'!F367,'De la BASE'!F367+0.001)</f>
        <v>0.292</v>
      </c>
      <c r="G371" s="15">
        <v>25993</v>
      </c>
    </row>
    <row r="372" spans="1:7" ht="12.75">
      <c r="A372" s="30" t="str">
        <f>'De la BASE'!A368</f>
        <v>137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1.446</v>
      </c>
      <c r="F372" s="9">
        <f>IF('De la BASE'!F368&gt;0,'De la BASE'!F368,'De la BASE'!F368+0.001)</f>
        <v>1.446</v>
      </c>
      <c r="G372" s="15">
        <v>26024</v>
      </c>
    </row>
    <row r="373" spans="1:7" ht="12.75">
      <c r="A373" s="30" t="str">
        <f>'De la BASE'!A369</f>
        <v>137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1.005</v>
      </c>
      <c r="F373" s="9">
        <f>IF('De la BASE'!F369&gt;0,'De la BASE'!F369,'De la BASE'!F369+0.001)</f>
        <v>1.005</v>
      </c>
      <c r="G373" s="15">
        <v>26054</v>
      </c>
    </row>
    <row r="374" spans="1:7" ht="12.75">
      <c r="A374" s="30" t="str">
        <f>'De la BASE'!A370</f>
        <v>137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0.859</v>
      </c>
      <c r="F374" s="9">
        <f>IF('De la BASE'!F370&gt;0,'De la BASE'!F370,'De la BASE'!F370+0.001)</f>
        <v>0.859</v>
      </c>
      <c r="G374" s="15">
        <v>26085</v>
      </c>
    </row>
    <row r="375" spans="1:7" ht="12.75">
      <c r="A375" s="30" t="str">
        <f>'De la BASE'!A371</f>
        <v>137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0.925</v>
      </c>
      <c r="F375" s="9">
        <f>IF('De la BASE'!F371&gt;0,'De la BASE'!F371,'De la BASE'!F371+0.001)</f>
        <v>0.925</v>
      </c>
      <c r="G375" s="15">
        <v>26115</v>
      </c>
    </row>
    <row r="376" spans="1:7" ht="12.75">
      <c r="A376" s="30" t="str">
        <f>'De la BASE'!A372</f>
        <v>137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0.704</v>
      </c>
      <c r="F376" s="9">
        <f>IF('De la BASE'!F372&gt;0,'De la BASE'!F372,'De la BASE'!F372+0.001)</f>
        <v>0.704</v>
      </c>
      <c r="G376" s="15">
        <v>26146</v>
      </c>
    </row>
    <row r="377" spans="1:7" ht="12.75">
      <c r="A377" s="30" t="str">
        <f>'De la BASE'!A373</f>
        <v>137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0.589</v>
      </c>
      <c r="F377" s="9">
        <f>IF('De la BASE'!F373&gt;0,'De la BASE'!F373,'De la BASE'!F373+0.001)</f>
        <v>0.589</v>
      </c>
      <c r="G377" s="15">
        <v>26177</v>
      </c>
    </row>
    <row r="378" spans="1:7" ht="12.75">
      <c r="A378" s="30" t="str">
        <f>'De la BASE'!A374</f>
        <v>137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0.508</v>
      </c>
      <c r="F378" s="9">
        <f>IF('De la BASE'!F374&gt;0,'De la BASE'!F374,'De la BASE'!F374+0.001)</f>
        <v>0.508</v>
      </c>
      <c r="G378" s="15">
        <v>26207</v>
      </c>
    </row>
    <row r="379" spans="1:7" ht="12.75">
      <c r="A379" s="30" t="str">
        <f>'De la BASE'!A375</f>
        <v>137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0.418</v>
      </c>
      <c r="F379" s="9">
        <f>IF('De la BASE'!F375&gt;0,'De la BASE'!F375,'De la BASE'!F375+0.001)</f>
        <v>0.418</v>
      </c>
      <c r="G379" s="15">
        <v>26238</v>
      </c>
    </row>
    <row r="380" spans="1:7" ht="12.75">
      <c r="A380" s="30" t="str">
        <f>'De la BASE'!A376</f>
        <v>137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0.357</v>
      </c>
      <c r="F380" s="9">
        <f>IF('De la BASE'!F376&gt;0,'De la BASE'!F376,'De la BASE'!F376+0.001)</f>
        <v>0.357</v>
      </c>
      <c r="G380" s="15">
        <v>26268</v>
      </c>
    </row>
    <row r="381" spans="1:7" ht="12.75">
      <c r="A381" s="30" t="str">
        <f>'De la BASE'!A377</f>
        <v>137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0.572</v>
      </c>
      <c r="F381" s="9">
        <f>IF('De la BASE'!F377&gt;0,'De la BASE'!F377,'De la BASE'!F377+0.001)</f>
        <v>0.572</v>
      </c>
      <c r="G381" s="15">
        <v>26299</v>
      </c>
    </row>
    <row r="382" spans="1:7" ht="12.75">
      <c r="A382" s="30" t="str">
        <f>'De la BASE'!A378</f>
        <v>137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0.773</v>
      </c>
      <c r="F382" s="9">
        <f>IF('De la BASE'!F378&gt;0,'De la BASE'!F378,'De la BASE'!F378+0.001)</f>
        <v>0.773</v>
      </c>
      <c r="G382" s="15">
        <v>26330</v>
      </c>
    </row>
    <row r="383" spans="1:7" ht="12.75">
      <c r="A383" s="30" t="str">
        <f>'De la BASE'!A379</f>
        <v>137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0.687</v>
      </c>
      <c r="F383" s="9">
        <f>IF('De la BASE'!F379&gt;0,'De la BASE'!F379,'De la BASE'!F379+0.001)</f>
        <v>0.687</v>
      </c>
      <c r="G383" s="15">
        <v>26359</v>
      </c>
    </row>
    <row r="384" spans="1:7" ht="12.75">
      <c r="A384" s="30" t="str">
        <f>'De la BASE'!A380</f>
        <v>137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0.588</v>
      </c>
      <c r="F384" s="9">
        <f>IF('De la BASE'!F380&gt;0,'De la BASE'!F380,'De la BASE'!F380+0.001)</f>
        <v>0.588</v>
      </c>
      <c r="G384" s="15">
        <v>26390</v>
      </c>
    </row>
    <row r="385" spans="1:7" ht="12.75">
      <c r="A385" s="30" t="str">
        <f>'De la BASE'!A381</f>
        <v>137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0.526</v>
      </c>
      <c r="F385" s="9">
        <f>IF('De la BASE'!F381&gt;0,'De la BASE'!F381,'De la BASE'!F381+0.001)</f>
        <v>0.526</v>
      </c>
      <c r="G385" s="15">
        <v>26420</v>
      </c>
    </row>
    <row r="386" spans="1:7" ht="12.75">
      <c r="A386" s="30" t="str">
        <f>'De la BASE'!A382</f>
        <v>137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0.46</v>
      </c>
      <c r="F386" s="9">
        <f>IF('De la BASE'!F382&gt;0,'De la BASE'!F382,'De la BASE'!F382+0.001)</f>
        <v>0.46</v>
      </c>
      <c r="G386" s="15">
        <v>26451</v>
      </c>
    </row>
    <row r="387" spans="1:7" ht="12.75">
      <c r="A387" s="30" t="str">
        <f>'De la BASE'!A383</f>
        <v>137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0.393</v>
      </c>
      <c r="F387" s="9">
        <f>IF('De la BASE'!F383&gt;0,'De la BASE'!F383,'De la BASE'!F383+0.001)</f>
        <v>0.393</v>
      </c>
      <c r="G387" s="15">
        <v>26481</v>
      </c>
    </row>
    <row r="388" spans="1:7" ht="12.75">
      <c r="A388" s="30" t="str">
        <f>'De la BASE'!A384</f>
        <v>137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0.336</v>
      </c>
      <c r="F388" s="9">
        <f>IF('De la BASE'!F384&gt;0,'De la BASE'!F384,'De la BASE'!F384+0.001)</f>
        <v>0.336</v>
      </c>
      <c r="G388" s="15">
        <v>26512</v>
      </c>
    </row>
    <row r="389" spans="1:7" ht="12.75">
      <c r="A389" s="30" t="str">
        <f>'De la BASE'!A385</f>
        <v>137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0.324</v>
      </c>
      <c r="F389" s="9">
        <f>IF('De la BASE'!F385&gt;0,'De la BASE'!F385,'De la BASE'!F385+0.001)</f>
        <v>0.324</v>
      </c>
      <c r="G389" s="15">
        <v>26543</v>
      </c>
    </row>
    <row r="390" spans="1:7" ht="12.75">
      <c r="A390" s="30" t="str">
        <f>'De la BASE'!A386</f>
        <v>137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0.483</v>
      </c>
      <c r="F390" s="9">
        <f>IF('De la BASE'!F386&gt;0,'De la BASE'!F386,'De la BASE'!F386+0.001)</f>
        <v>0.483</v>
      </c>
      <c r="G390" s="15">
        <v>26573</v>
      </c>
    </row>
    <row r="391" spans="1:7" ht="12.75">
      <c r="A391" s="30" t="str">
        <f>'De la BASE'!A387</f>
        <v>137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0.335</v>
      </c>
      <c r="F391" s="9">
        <f>IF('De la BASE'!F387&gt;0,'De la BASE'!F387,'De la BASE'!F387+0.001)</f>
        <v>0.335</v>
      </c>
      <c r="G391" s="15">
        <v>26604</v>
      </c>
    </row>
    <row r="392" spans="1:7" ht="12.75">
      <c r="A392" s="30" t="str">
        <f>'De la BASE'!A388</f>
        <v>137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0.467</v>
      </c>
      <c r="F392" s="9">
        <f>IF('De la BASE'!F388&gt;0,'De la BASE'!F388,'De la BASE'!F388+0.001)</f>
        <v>0.467</v>
      </c>
      <c r="G392" s="15">
        <v>26634</v>
      </c>
    </row>
    <row r="393" spans="1:7" ht="12.75">
      <c r="A393" s="30" t="str">
        <f>'De la BASE'!A389</f>
        <v>137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0.779</v>
      </c>
      <c r="F393" s="9">
        <f>IF('De la BASE'!F389&gt;0,'De la BASE'!F389,'De la BASE'!F389+0.001)</f>
        <v>0.779</v>
      </c>
      <c r="G393" s="15">
        <v>26665</v>
      </c>
    </row>
    <row r="394" spans="1:7" ht="12.75">
      <c r="A394" s="30" t="str">
        <f>'De la BASE'!A390</f>
        <v>137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0.504</v>
      </c>
      <c r="F394" s="9">
        <f>IF('De la BASE'!F390&gt;0,'De la BASE'!F390,'De la BASE'!F390+0.001)</f>
        <v>0.504</v>
      </c>
      <c r="G394" s="15">
        <v>26696</v>
      </c>
    </row>
    <row r="395" spans="1:7" ht="12.75">
      <c r="A395" s="30" t="str">
        <f>'De la BASE'!A391</f>
        <v>137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0.446</v>
      </c>
      <c r="F395" s="9">
        <f>IF('De la BASE'!F391&gt;0,'De la BASE'!F391,'De la BASE'!F391+0.001)</f>
        <v>0.446</v>
      </c>
      <c r="G395" s="15">
        <v>26724</v>
      </c>
    </row>
    <row r="396" spans="1:7" ht="12.75">
      <c r="A396" s="30" t="str">
        <f>'De la BASE'!A392</f>
        <v>137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0.395</v>
      </c>
      <c r="F396" s="9">
        <f>IF('De la BASE'!F392&gt;0,'De la BASE'!F392,'De la BASE'!F392+0.001)</f>
        <v>0.395</v>
      </c>
      <c r="G396" s="15">
        <v>26755</v>
      </c>
    </row>
    <row r="397" spans="1:7" ht="12.75">
      <c r="A397" s="30" t="str">
        <f>'De la BASE'!A393</f>
        <v>137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0.792</v>
      </c>
      <c r="F397" s="9">
        <f>IF('De la BASE'!F393&gt;0,'De la BASE'!F393,'De la BASE'!F393+0.001)</f>
        <v>0.792</v>
      </c>
      <c r="G397" s="15">
        <v>26785</v>
      </c>
    </row>
    <row r="398" spans="1:7" ht="12.75">
      <c r="A398" s="30" t="str">
        <f>'De la BASE'!A394</f>
        <v>137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0.517</v>
      </c>
      <c r="F398" s="9">
        <f>IF('De la BASE'!F394&gt;0,'De la BASE'!F394,'De la BASE'!F394+0.001)</f>
        <v>0.517</v>
      </c>
      <c r="G398" s="15">
        <v>26816</v>
      </c>
    </row>
    <row r="399" spans="1:7" ht="12.75">
      <c r="A399" s="30" t="str">
        <f>'De la BASE'!A395</f>
        <v>137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0.451</v>
      </c>
      <c r="F399" s="9">
        <f>IF('De la BASE'!F395&gt;0,'De la BASE'!F395,'De la BASE'!F395+0.001)</f>
        <v>0.451</v>
      </c>
      <c r="G399" s="15">
        <v>26846</v>
      </c>
    </row>
    <row r="400" spans="1:7" ht="12.75">
      <c r="A400" s="30" t="str">
        <f>'De la BASE'!A396</f>
        <v>137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0.388</v>
      </c>
      <c r="F400" s="9">
        <f>IF('De la BASE'!F396&gt;0,'De la BASE'!F396,'De la BASE'!F396+0.001)</f>
        <v>0.388</v>
      </c>
      <c r="G400" s="15">
        <v>26877</v>
      </c>
    </row>
    <row r="401" spans="1:7" ht="12.75">
      <c r="A401" s="30" t="str">
        <f>'De la BASE'!A397</f>
        <v>137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0.335</v>
      </c>
      <c r="F401" s="9">
        <f>IF('De la BASE'!F397&gt;0,'De la BASE'!F397,'De la BASE'!F397+0.001)</f>
        <v>0.335</v>
      </c>
      <c r="G401" s="15">
        <v>26908</v>
      </c>
    </row>
    <row r="402" spans="1:7" ht="12.75">
      <c r="A402" s="30" t="str">
        <f>'De la BASE'!A398</f>
        <v>137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0.375</v>
      </c>
      <c r="F402" s="9">
        <f>IF('De la BASE'!F398&gt;0,'De la BASE'!F398,'De la BASE'!F398+0.001)</f>
        <v>0.375</v>
      </c>
      <c r="G402" s="15">
        <v>26938</v>
      </c>
    </row>
    <row r="403" spans="1:7" ht="12.75">
      <c r="A403" s="30" t="str">
        <f>'De la BASE'!A399</f>
        <v>137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0.306</v>
      </c>
      <c r="F403" s="9">
        <f>IF('De la BASE'!F399&gt;0,'De la BASE'!F399,'De la BASE'!F399+0.001)</f>
        <v>0.306</v>
      </c>
      <c r="G403" s="15">
        <v>26969</v>
      </c>
    </row>
    <row r="404" spans="1:7" ht="12.75">
      <c r="A404" s="30" t="str">
        <f>'De la BASE'!A400</f>
        <v>137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0.287</v>
      </c>
      <c r="F404" s="9">
        <f>IF('De la BASE'!F400&gt;0,'De la BASE'!F400,'De la BASE'!F400+0.001)</f>
        <v>0.287</v>
      </c>
      <c r="G404" s="15">
        <v>26999</v>
      </c>
    </row>
    <row r="405" spans="1:7" ht="12.75">
      <c r="A405" s="30" t="str">
        <f>'De la BASE'!A401</f>
        <v>137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1.454</v>
      </c>
      <c r="F405" s="9">
        <f>IF('De la BASE'!F401&gt;0,'De la BASE'!F401,'De la BASE'!F401+0.001)</f>
        <v>1.454</v>
      </c>
      <c r="G405" s="15">
        <v>27030</v>
      </c>
    </row>
    <row r="406" spans="1:7" ht="12.75">
      <c r="A406" s="30" t="str">
        <f>'De la BASE'!A402</f>
        <v>137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0.721</v>
      </c>
      <c r="F406" s="9">
        <f>IF('De la BASE'!F402&gt;0,'De la BASE'!F402,'De la BASE'!F402+0.001)</f>
        <v>0.721</v>
      </c>
      <c r="G406" s="15">
        <v>27061</v>
      </c>
    </row>
    <row r="407" spans="1:7" ht="12.75">
      <c r="A407" s="30" t="str">
        <f>'De la BASE'!A403</f>
        <v>137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0.676</v>
      </c>
      <c r="F407" s="9">
        <f>IF('De la BASE'!F403&gt;0,'De la BASE'!F403,'De la BASE'!F403+0.001)</f>
        <v>0.676</v>
      </c>
      <c r="G407" s="15">
        <v>27089</v>
      </c>
    </row>
    <row r="408" spans="1:7" ht="12.75">
      <c r="A408" s="30" t="str">
        <f>'De la BASE'!A404</f>
        <v>137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0.655</v>
      </c>
      <c r="F408" s="9">
        <f>IF('De la BASE'!F404&gt;0,'De la BASE'!F404,'De la BASE'!F404+0.001)</f>
        <v>0.655</v>
      </c>
      <c r="G408" s="15">
        <v>27120</v>
      </c>
    </row>
    <row r="409" spans="1:7" ht="12.75">
      <c r="A409" s="30" t="str">
        <f>'De la BASE'!A405</f>
        <v>137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0.576</v>
      </c>
      <c r="F409" s="9">
        <f>IF('De la BASE'!F405&gt;0,'De la BASE'!F405,'De la BASE'!F405+0.001)</f>
        <v>0.576</v>
      </c>
      <c r="G409" s="15">
        <v>27150</v>
      </c>
    </row>
    <row r="410" spans="1:7" ht="12.75">
      <c r="A410" s="30" t="str">
        <f>'De la BASE'!A406</f>
        <v>137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0.585</v>
      </c>
      <c r="F410" s="9">
        <f>IF('De la BASE'!F406&gt;0,'De la BASE'!F406,'De la BASE'!F406+0.001)</f>
        <v>0.585</v>
      </c>
      <c r="G410" s="15">
        <v>27181</v>
      </c>
    </row>
    <row r="411" spans="1:7" ht="12.75">
      <c r="A411" s="30" t="str">
        <f>'De la BASE'!A407</f>
        <v>137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0.503</v>
      </c>
      <c r="F411" s="9">
        <f>IF('De la BASE'!F407&gt;0,'De la BASE'!F407,'De la BASE'!F407+0.001)</f>
        <v>0.503</v>
      </c>
      <c r="G411" s="15">
        <v>27211</v>
      </c>
    </row>
    <row r="412" spans="1:7" ht="12.75">
      <c r="A412" s="30" t="str">
        <f>'De la BASE'!A408</f>
        <v>137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0.426</v>
      </c>
      <c r="F412" s="9">
        <f>IF('De la BASE'!F408&gt;0,'De la BASE'!F408,'De la BASE'!F408+0.001)</f>
        <v>0.426</v>
      </c>
      <c r="G412" s="15">
        <v>27242</v>
      </c>
    </row>
    <row r="413" spans="1:7" ht="12.75">
      <c r="A413" s="30" t="str">
        <f>'De la BASE'!A409</f>
        <v>137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0.359</v>
      </c>
      <c r="F413" s="9">
        <f>IF('De la BASE'!F409&gt;0,'De la BASE'!F409,'De la BASE'!F409+0.001)</f>
        <v>0.359</v>
      </c>
      <c r="G413" s="15">
        <v>27273</v>
      </c>
    </row>
    <row r="414" spans="1:7" ht="12.75">
      <c r="A414" s="30" t="str">
        <f>'De la BASE'!A410</f>
        <v>137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0.305</v>
      </c>
      <c r="F414" s="9">
        <f>IF('De la BASE'!F410&gt;0,'De la BASE'!F410,'De la BASE'!F410+0.001)</f>
        <v>0.305</v>
      </c>
      <c r="G414" s="15">
        <v>27303</v>
      </c>
    </row>
    <row r="415" spans="1:7" ht="12.75">
      <c r="A415" s="30" t="str">
        <f>'De la BASE'!A411</f>
        <v>137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0.307</v>
      </c>
      <c r="F415" s="9">
        <f>IF('De la BASE'!F411&gt;0,'De la BASE'!F411,'De la BASE'!F411+0.001)</f>
        <v>0.307</v>
      </c>
      <c r="G415" s="15">
        <v>27334</v>
      </c>
    </row>
    <row r="416" spans="1:7" ht="12.75">
      <c r="A416" s="30" t="str">
        <f>'De la BASE'!A412</f>
        <v>137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0.276</v>
      </c>
      <c r="F416" s="9">
        <f>IF('De la BASE'!F412&gt;0,'De la BASE'!F412,'De la BASE'!F412+0.001)</f>
        <v>0.276</v>
      </c>
      <c r="G416" s="15">
        <v>27364</v>
      </c>
    </row>
    <row r="417" spans="1:7" ht="12.75">
      <c r="A417" s="30" t="str">
        <f>'De la BASE'!A413</f>
        <v>137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0.272</v>
      </c>
      <c r="F417" s="9">
        <f>IF('De la BASE'!F413&gt;0,'De la BASE'!F413,'De la BASE'!F413+0.001)</f>
        <v>0.272</v>
      </c>
      <c r="G417" s="15">
        <v>27395</v>
      </c>
    </row>
    <row r="418" spans="1:7" ht="12.75">
      <c r="A418" s="30" t="str">
        <f>'De la BASE'!A414</f>
        <v>137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0.334</v>
      </c>
      <c r="F418" s="9">
        <f>IF('De la BASE'!F414&gt;0,'De la BASE'!F414,'De la BASE'!F414+0.001)</f>
        <v>0.334</v>
      </c>
      <c r="G418" s="15">
        <v>27426</v>
      </c>
    </row>
    <row r="419" spans="1:7" ht="12.75">
      <c r="A419" s="30" t="str">
        <f>'De la BASE'!A415</f>
        <v>137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0.365</v>
      </c>
      <c r="F419" s="9">
        <f>IF('De la BASE'!F415&gt;0,'De la BASE'!F415,'De la BASE'!F415+0.001)</f>
        <v>0.365</v>
      </c>
      <c r="G419" s="15">
        <v>27454</v>
      </c>
    </row>
    <row r="420" spans="1:7" ht="12.75">
      <c r="A420" s="30" t="str">
        <f>'De la BASE'!A416</f>
        <v>137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0.293</v>
      </c>
      <c r="F420" s="9">
        <f>IF('De la BASE'!F416&gt;0,'De la BASE'!F416,'De la BASE'!F416+0.001)</f>
        <v>0.293</v>
      </c>
      <c r="G420" s="15">
        <v>27485</v>
      </c>
    </row>
    <row r="421" spans="1:7" ht="12.75">
      <c r="A421" s="30" t="str">
        <f>'De la BASE'!A417</f>
        <v>137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0.315</v>
      </c>
      <c r="F421" s="9">
        <f>IF('De la BASE'!F417&gt;0,'De la BASE'!F417,'De la BASE'!F417+0.001)</f>
        <v>0.315</v>
      </c>
      <c r="G421" s="15">
        <v>27515</v>
      </c>
    </row>
    <row r="422" spans="1:7" ht="12.75">
      <c r="A422" s="30" t="str">
        <f>'De la BASE'!A418</f>
        <v>137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0.318</v>
      </c>
      <c r="F422" s="9">
        <f>IF('De la BASE'!F418&gt;0,'De la BASE'!F418,'De la BASE'!F418+0.001)</f>
        <v>0.318</v>
      </c>
      <c r="G422" s="15">
        <v>27546</v>
      </c>
    </row>
    <row r="423" spans="1:7" ht="12.75">
      <c r="A423" s="30" t="str">
        <f>'De la BASE'!A419</f>
        <v>137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0.254</v>
      </c>
      <c r="F423" s="9">
        <f>IF('De la BASE'!F419&gt;0,'De la BASE'!F419,'De la BASE'!F419+0.001)</f>
        <v>0.254</v>
      </c>
      <c r="G423" s="15">
        <v>27576</v>
      </c>
    </row>
    <row r="424" spans="1:7" ht="12.75">
      <c r="A424" s="30" t="str">
        <f>'De la BASE'!A420</f>
        <v>137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0.238</v>
      </c>
      <c r="F424" s="9">
        <f>IF('De la BASE'!F420&gt;0,'De la BASE'!F420,'De la BASE'!F420+0.001)</f>
        <v>0.238</v>
      </c>
      <c r="G424" s="15">
        <v>27607</v>
      </c>
    </row>
    <row r="425" spans="1:7" ht="12.75">
      <c r="A425" s="30" t="str">
        <f>'De la BASE'!A421</f>
        <v>137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0.595</v>
      </c>
      <c r="F425" s="9">
        <f>IF('De la BASE'!F421&gt;0,'De la BASE'!F421,'De la BASE'!F421+0.001)</f>
        <v>0.595</v>
      </c>
      <c r="G425" s="15">
        <v>27638</v>
      </c>
    </row>
    <row r="426" spans="1:7" ht="12.75">
      <c r="A426" s="30" t="str">
        <f>'De la BASE'!A422</f>
        <v>137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0.22</v>
      </c>
      <c r="F426" s="9">
        <f>IF('De la BASE'!F422&gt;0,'De la BASE'!F422,'De la BASE'!F422+0.001)</f>
        <v>0.22</v>
      </c>
      <c r="G426" s="15">
        <v>27668</v>
      </c>
    </row>
    <row r="427" spans="1:7" ht="12.75">
      <c r="A427" s="30" t="str">
        <f>'De la BASE'!A423</f>
        <v>137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0.286</v>
      </c>
      <c r="F427" s="9">
        <f>IF('De la BASE'!F423&gt;0,'De la BASE'!F423,'De la BASE'!F423+0.001)</f>
        <v>0.286</v>
      </c>
      <c r="G427" s="15">
        <v>27699</v>
      </c>
    </row>
    <row r="428" spans="1:7" ht="12.75">
      <c r="A428" s="30" t="str">
        <f>'De la BASE'!A424</f>
        <v>137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0.205</v>
      </c>
      <c r="F428" s="9">
        <f>IF('De la BASE'!F424&gt;0,'De la BASE'!F424,'De la BASE'!F424+0.001)</f>
        <v>0.205</v>
      </c>
      <c r="G428" s="15">
        <v>27729</v>
      </c>
    </row>
    <row r="429" spans="1:7" ht="12.75">
      <c r="A429" s="30" t="str">
        <f>'De la BASE'!A425</f>
        <v>137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0.186</v>
      </c>
      <c r="F429" s="9">
        <f>IF('De la BASE'!F425&gt;0,'De la BASE'!F425,'De la BASE'!F425+0.001)</f>
        <v>0.186</v>
      </c>
      <c r="G429" s="15">
        <v>27760</v>
      </c>
    </row>
    <row r="430" spans="1:7" ht="12.75">
      <c r="A430" s="30" t="str">
        <f>'De la BASE'!A426</f>
        <v>137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0.189</v>
      </c>
      <c r="F430" s="9">
        <f>IF('De la BASE'!F426&gt;0,'De la BASE'!F426,'De la BASE'!F426+0.001)</f>
        <v>0.189</v>
      </c>
      <c r="G430" s="15">
        <v>27791</v>
      </c>
    </row>
    <row r="431" spans="1:7" ht="12.75">
      <c r="A431" s="30" t="str">
        <f>'De la BASE'!A427</f>
        <v>137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0.18</v>
      </c>
      <c r="F431" s="9">
        <f>IF('De la BASE'!F427&gt;0,'De la BASE'!F427,'De la BASE'!F427+0.001)</f>
        <v>0.18</v>
      </c>
      <c r="G431" s="15">
        <v>27820</v>
      </c>
    </row>
    <row r="432" spans="1:7" ht="12.75">
      <c r="A432" s="30" t="str">
        <f>'De la BASE'!A428</f>
        <v>137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0.201</v>
      </c>
      <c r="F432" s="9">
        <f>IF('De la BASE'!F428&gt;0,'De la BASE'!F428,'De la BASE'!F428+0.001)</f>
        <v>0.201</v>
      </c>
      <c r="G432" s="15">
        <v>27851</v>
      </c>
    </row>
    <row r="433" spans="1:7" ht="12.75">
      <c r="A433" s="30" t="str">
        <f>'De la BASE'!A429</f>
        <v>137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0.189</v>
      </c>
      <c r="F433" s="9">
        <f>IF('De la BASE'!F429&gt;0,'De la BASE'!F429,'De la BASE'!F429+0.001)</f>
        <v>0.189</v>
      </c>
      <c r="G433" s="15">
        <v>27881</v>
      </c>
    </row>
    <row r="434" spans="1:7" ht="12.75">
      <c r="A434" s="30" t="str">
        <f>'De la BASE'!A430</f>
        <v>137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0.172</v>
      </c>
      <c r="F434" s="9">
        <f>IF('De la BASE'!F430&gt;0,'De la BASE'!F430,'De la BASE'!F430+0.001)</f>
        <v>0.172</v>
      </c>
      <c r="G434" s="15">
        <v>27912</v>
      </c>
    </row>
    <row r="435" spans="1:7" ht="12.75">
      <c r="A435" s="30" t="str">
        <f>'De la BASE'!A431</f>
        <v>137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0.164</v>
      </c>
      <c r="F435" s="9">
        <f>IF('De la BASE'!F431&gt;0,'De la BASE'!F431,'De la BASE'!F431+0.001)</f>
        <v>0.164</v>
      </c>
      <c r="G435" s="15">
        <v>27942</v>
      </c>
    </row>
    <row r="436" spans="1:7" ht="12.75">
      <c r="A436" s="30" t="str">
        <f>'De la BASE'!A432</f>
        <v>137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0.171</v>
      </c>
      <c r="F436" s="9">
        <f>IF('De la BASE'!F432&gt;0,'De la BASE'!F432,'De la BASE'!F432+0.001)</f>
        <v>0.171</v>
      </c>
      <c r="G436" s="15">
        <v>27973</v>
      </c>
    </row>
    <row r="437" spans="1:7" ht="12.75">
      <c r="A437" s="30" t="str">
        <f>'De la BASE'!A433</f>
        <v>137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0.162</v>
      </c>
      <c r="F437" s="9">
        <f>IF('De la BASE'!F433&gt;0,'De la BASE'!F433,'De la BASE'!F433+0.001)</f>
        <v>0.162</v>
      </c>
      <c r="G437" s="15">
        <v>28004</v>
      </c>
    </row>
    <row r="438" spans="1:7" ht="12.75">
      <c r="A438" s="30" t="str">
        <f>'De la BASE'!A434</f>
        <v>137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0.226</v>
      </c>
      <c r="F438" s="9">
        <f>IF('De la BASE'!F434&gt;0,'De la BASE'!F434,'De la BASE'!F434+0.001)</f>
        <v>0.226</v>
      </c>
      <c r="G438" s="15">
        <v>28034</v>
      </c>
    </row>
    <row r="439" spans="1:7" ht="12.75">
      <c r="A439" s="30" t="str">
        <f>'De la BASE'!A435</f>
        <v>137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0.178</v>
      </c>
      <c r="F439" s="9">
        <f>IF('De la BASE'!F435&gt;0,'De la BASE'!F435,'De la BASE'!F435+0.001)</f>
        <v>0.178</v>
      </c>
      <c r="G439" s="15">
        <v>28065</v>
      </c>
    </row>
    <row r="440" spans="1:7" ht="12.75">
      <c r="A440" s="30" t="str">
        <f>'De la BASE'!A436</f>
        <v>137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0.27</v>
      </c>
      <c r="F440" s="9">
        <f>IF('De la BASE'!F436&gt;0,'De la BASE'!F436,'De la BASE'!F436+0.001)</f>
        <v>0.27</v>
      </c>
      <c r="G440" s="15">
        <v>28095</v>
      </c>
    </row>
    <row r="441" spans="1:7" ht="12.75">
      <c r="A441" s="30" t="str">
        <f>'De la BASE'!A437</f>
        <v>137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1.027</v>
      </c>
      <c r="F441" s="9">
        <f>IF('De la BASE'!F437&gt;0,'De la BASE'!F437,'De la BASE'!F437+0.001)</f>
        <v>1.027</v>
      </c>
      <c r="G441" s="15">
        <v>28126</v>
      </c>
    </row>
    <row r="442" spans="1:7" ht="12.75">
      <c r="A442" s="30" t="str">
        <f>'De la BASE'!A438</f>
        <v>137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1.832</v>
      </c>
      <c r="F442" s="9">
        <f>IF('De la BASE'!F438&gt;0,'De la BASE'!F438,'De la BASE'!F438+0.001)</f>
        <v>1.832</v>
      </c>
      <c r="G442" s="15">
        <v>28157</v>
      </c>
    </row>
    <row r="443" spans="1:7" ht="12.75">
      <c r="A443" s="30" t="str">
        <f>'De la BASE'!A439</f>
        <v>137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0.775</v>
      </c>
      <c r="F443" s="9">
        <f>IF('De la BASE'!F439&gt;0,'De la BASE'!F439,'De la BASE'!F439+0.001)</f>
        <v>0.775</v>
      </c>
      <c r="G443" s="15">
        <v>28185</v>
      </c>
    </row>
    <row r="444" spans="1:7" ht="12.75">
      <c r="A444" s="30" t="str">
        <f>'De la BASE'!A440</f>
        <v>137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0.675</v>
      </c>
      <c r="F444" s="9">
        <f>IF('De la BASE'!F440&gt;0,'De la BASE'!F440,'De la BASE'!F440+0.001)</f>
        <v>0.675</v>
      </c>
      <c r="G444" s="15">
        <v>28216</v>
      </c>
    </row>
    <row r="445" spans="1:7" ht="12.75">
      <c r="A445" s="30" t="str">
        <f>'De la BASE'!A441</f>
        <v>137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0.643</v>
      </c>
      <c r="F445" s="9">
        <f>IF('De la BASE'!F441&gt;0,'De la BASE'!F441,'De la BASE'!F441+0.001)</f>
        <v>0.643</v>
      </c>
      <c r="G445" s="15">
        <v>28246</v>
      </c>
    </row>
    <row r="446" spans="1:7" ht="12.75">
      <c r="A446" s="30" t="str">
        <f>'De la BASE'!A442</f>
        <v>137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0.638</v>
      </c>
      <c r="F446" s="9">
        <f>IF('De la BASE'!F442&gt;0,'De la BASE'!F442,'De la BASE'!F442+0.001)</f>
        <v>0.638</v>
      </c>
      <c r="G446" s="15">
        <v>28277</v>
      </c>
    </row>
    <row r="447" spans="1:7" ht="12.75">
      <c r="A447" s="30" t="str">
        <f>'De la BASE'!A443</f>
        <v>137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0.561</v>
      </c>
      <c r="F447" s="9">
        <f>IF('De la BASE'!F443&gt;0,'De la BASE'!F443,'De la BASE'!F443+0.001)</f>
        <v>0.561</v>
      </c>
      <c r="G447" s="15">
        <v>28307</v>
      </c>
    </row>
    <row r="448" spans="1:7" ht="12.75">
      <c r="A448" s="30" t="str">
        <f>'De la BASE'!A444</f>
        <v>137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0.478</v>
      </c>
      <c r="F448" s="9">
        <f>IF('De la BASE'!F444&gt;0,'De la BASE'!F444,'De la BASE'!F444+0.001)</f>
        <v>0.478</v>
      </c>
      <c r="G448" s="15">
        <v>28338</v>
      </c>
    </row>
    <row r="449" spans="1:7" ht="12.75">
      <c r="A449" s="30" t="str">
        <f>'De la BASE'!A445</f>
        <v>137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0.405</v>
      </c>
      <c r="F449" s="9">
        <f>IF('De la BASE'!F445&gt;0,'De la BASE'!F445,'De la BASE'!F445+0.001)</f>
        <v>0.405</v>
      </c>
      <c r="G449" s="15">
        <v>28369</v>
      </c>
    </row>
    <row r="450" spans="1:7" ht="12.75">
      <c r="A450" s="30" t="str">
        <f>'De la BASE'!A446</f>
        <v>137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0.456</v>
      </c>
      <c r="F450" s="9">
        <f>IF('De la BASE'!F446&gt;0,'De la BASE'!F446,'De la BASE'!F446+0.001)</f>
        <v>0.456</v>
      </c>
      <c r="G450" s="15">
        <v>28399</v>
      </c>
    </row>
    <row r="451" spans="1:7" ht="12.75">
      <c r="A451" s="30" t="str">
        <f>'De la BASE'!A447</f>
        <v>137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0.343</v>
      </c>
      <c r="F451" s="9">
        <f>IF('De la BASE'!F447&gt;0,'De la BASE'!F447,'De la BASE'!F447+0.001)</f>
        <v>0.343</v>
      </c>
      <c r="G451" s="15">
        <v>28430</v>
      </c>
    </row>
    <row r="452" spans="1:7" ht="12.75">
      <c r="A452" s="30" t="str">
        <f>'De la BASE'!A448</f>
        <v>137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4.48</v>
      </c>
      <c r="F452" s="9">
        <f>IF('De la BASE'!F448&gt;0,'De la BASE'!F448,'De la BASE'!F448+0.001)</f>
        <v>4.48</v>
      </c>
      <c r="G452" s="15">
        <v>28460</v>
      </c>
    </row>
    <row r="453" spans="1:7" ht="12.75">
      <c r="A453" s="30" t="str">
        <f>'De la BASE'!A449</f>
        <v>137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1.869</v>
      </c>
      <c r="F453" s="9">
        <f>IF('De la BASE'!F449&gt;0,'De la BASE'!F449,'De la BASE'!F449+0.001)</f>
        <v>1.869</v>
      </c>
      <c r="G453" s="15">
        <v>28491</v>
      </c>
    </row>
    <row r="454" spans="1:7" ht="12.75">
      <c r="A454" s="30" t="str">
        <f>'De la BASE'!A450</f>
        <v>137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8.394</v>
      </c>
      <c r="F454" s="9">
        <f>IF('De la BASE'!F450&gt;0,'De la BASE'!F450,'De la BASE'!F450+0.001)</f>
        <v>8.394</v>
      </c>
      <c r="G454" s="15">
        <v>28522</v>
      </c>
    </row>
    <row r="455" spans="1:7" ht="12.75">
      <c r="A455" s="30" t="str">
        <f>'De la BASE'!A451</f>
        <v>137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1.584</v>
      </c>
      <c r="F455" s="9">
        <f>IF('De la BASE'!F451&gt;0,'De la BASE'!F451,'De la BASE'!F451+0.001)</f>
        <v>1.584</v>
      </c>
      <c r="G455" s="15">
        <v>28550</v>
      </c>
    </row>
    <row r="456" spans="1:7" ht="12.75">
      <c r="A456" s="30" t="str">
        <f>'De la BASE'!A452</f>
        <v>137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1.742</v>
      </c>
      <c r="F456" s="9">
        <f>IF('De la BASE'!F452&gt;0,'De la BASE'!F452,'De la BASE'!F452+0.001)</f>
        <v>1.742</v>
      </c>
      <c r="G456" s="15">
        <v>28581</v>
      </c>
    </row>
    <row r="457" spans="1:7" ht="12.75">
      <c r="A457" s="30" t="str">
        <f>'De la BASE'!A453</f>
        <v>137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1.477</v>
      </c>
      <c r="F457" s="9">
        <f>IF('De la BASE'!F453&gt;0,'De la BASE'!F453,'De la BASE'!F453+0.001)</f>
        <v>1.477</v>
      </c>
      <c r="G457" s="15">
        <v>28611</v>
      </c>
    </row>
    <row r="458" spans="1:7" ht="12.75">
      <c r="A458" s="30" t="str">
        <f>'De la BASE'!A454</f>
        <v>137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1.139</v>
      </c>
      <c r="F458" s="9">
        <f>IF('De la BASE'!F454&gt;0,'De la BASE'!F454,'De la BASE'!F454+0.001)</f>
        <v>1.139</v>
      </c>
      <c r="G458" s="15">
        <v>28642</v>
      </c>
    </row>
    <row r="459" spans="1:7" ht="12.75">
      <c r="A459" s="30" t="str">
        <f>'De la BASE'!A455</f>
        <v>137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0.936</v>
      </c>
      <c r="F459" s="9">
        <f>IF('De la BASE'!F455&gt;0,'De la BASE'!F455,'De la BASE'!F455+0.001)</f>
        <v>0.936</v>
      </c>
      <c r="G459" s="15">
        <v>28672</v>
      </c>
    </row>
    <row r="460" spans="1:7" ht="12.75">
      <c r="A460" s="30" t="str">
        <f>'De la BASE'!A456</f>
        <v>137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0.769</v>
      </c>
      <c r="F460" s="9">
        <f>IF('De la BASE'!F456&gt;0,'De la BASE'!F456,'De la BASE'!F456+0.001)</f>
        <v>0.769</v>
      </c>
      <c r="G460" s="15">
        <v>28703</v>
      </c>
    </row>
    <row r="461" spans="1:7" ht="12.75">
      <c r="A461" s="30" t="str">
        <f>'De la BASE'!A457</f>
        <v>137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0.634</v>
      </c>
      <c r="F461" s="9">
        <f>IF('De la BASE'!F457&gt;0,'De la BASE'!F457,'De la BASE'!F457+0.001)</f>
        <v>0.634</v>
      </c>
      <c r="G461" s="15">
        <v>28734</v>
      </c>
    </row>
    <row r="462" spans="1:7" ht="12.75">
      <c r="A462" s="30" t="str">
        <f>'De la BASE'!A458</f>
        <v>137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0.527</v>
      </c>
      <c r="F462" s="9">
        <f>IF('De la BASE'!F458&gt;0,'De la BASE'!F458,'De la BASE'!F458+0.001)</f>
        <v>0.527</v>
      </c>
      <c r="G462" s="15">
        <v>28764</v>
      </c>
    </row>
    <row r="463" spans="1:7" ht="12.75">
      <c r="A463" s="30" t="str">
        <f>'De la BASE'!A459</f>
        <v>137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0.503</v>
      </c>
      <c r="F463" s="9">
        <f>IF('De la BASE'!F459&gt;0,'De la BASE'!F459,'De la BASE'!F459+0.001)</f>
        <v>0.503</v>
      </c>
      <c r="G463" s="15">
        <v>28795</v>
      </c>
    </row>
    <row r="464" spans="1:7" ht="12.75">
      <c r="A464" s="30" t="str">
        <f>'De la BASE'!A460</f>
        <v>137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4.356</v>
      </c>
      <c r="F464" s="9">
        <f>IF('De la BASE'!F460&gt;0,'De la BASE'!F460,'De la BASE'!F460+0.001)</f>
        <v>4.356</v>
      </c>
      <c r="G464" s="15">
        <v>28825</v>
      </c>
    </row>
    <row r="465" spans="1:7" ht="12.75">
      <c r="A465" s="30" t="str">
        <f>'De la BASE'!A461</f>
        <v>137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4.331</v>
      </c>
      <c r="F465" s="9">
        <f>IF('De la BASE'!F461&gt;0,'De la BASE'!F461,'De la BASE'!F461+0.001)</f>
        <v>4.331</v>
      </c>
      <c r="G465" s="15">
        <v>28856</v>
      </c>
    </row>
    <row r="466" spans="1:7" ht="12.75">
      <c r="A466" s="30" t="str">
        <f>'De la BASE'!A462</f>
        <v>137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6.018</v>
      </c>
      <c r="F466" s="9">
        <f>IF('De la BASE'!F462&gt;0,'De la BASE'!F462,'De la BASE'!F462+0.001)</f>
        <v>6.018</v>
      </c>
      <c r="G466" s="15">
        <v>28887</v>
      </c>
    </row>
    <row r="467" spans="1:7" ht="12.75">
      <c r="A467" s="30" t="str">
        <f>'De la BASE'!A463</f>
        <v>137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3.167</v>
      </c>
      <c r="F467" s="9">
        <f>IF('De la BASE'!F463&gt;0,'De la BASE'!F463,'De la BASE'!F463+0.001)</f>
        <v>3.167</v>
      </c>
      <c r="G467" s="15">
        <v>28915</v>
      </c>
    </row>
    <row r="468" spans="1:7" ht="12.75">
      <c r="A468" s="30" t="str">
        <f>'De la BASE'!A464</f>
        <v>137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2.153</v>
      </c>
      <c r="F468" s="9">
        <f>IF('De la BASE'!F464&gt;0,'De la BASE'!F464,'De la BASE'!F464+0.001)</f>
        <v>2.153</v>
      </c>
      <c r="G468" s="15">
        <v>28946</v>
      </c>
    </row>
    <row r="469" spans="1:7" ht="12.75">
      <c r="A469" s="30" t="str">
        <f>'De la BASE'!A465</f>
        <v>137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1.76</v>
      </c>
      <c r="F469" s="9">
        <f>IF('De la BASE'!F465&gt;0,'De la BASE'!F465,'De la BASE'!F465+0.001)</f>
        <v>1.76</v>
      </c>
      <c r="G469" s="15">
        <v>28976</v>
      </c>
    </row>
    <row r="470" spans="1:7" ht="12.75">
      <c r="A470" s="30" t="str">
        <f>'De la BASE'!A466</f>
        <v>137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1.45</v>
      </c>
      <c r="F470" s="9">
        <f>IF('De la BASE'!F466&gt;0,'De la BASE'!F466,'De la BASE'!F466+0.001)</f>
        <v>1.45</v>
      </c>
      <c r="G470" s="15">
        <v>29007</v>
      </c>
    </row>
    <row r="471" spans="1:7" ht="12.75">
      <c r="A471" s="30" t="str">
        <f>'De la BASE'!A467</f>
        <v>137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1.204</v>
      </c>
      <c r="F471" s="9">
        <f>IF('De la BASE'!F467&gt;0,'De la BASE'!F467,'De la BASE'!F467+0.001)</f>
        <v>1.204</v>
      </c>
      <c r="G471" s="15">
        <v>29037</v>
      </c>
    </row>
    <row r="472" spans="1:7" ht="12.75">
      <c r="A472" s="30" t="str">
        <f>'De la BASE'!A468</f>
        <v>137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0.974</v>
      </c>
      <c r="F472" s="9">
        <f>IF('De la BASE'!F468&gt;0,'De la BASE'!F468,'De la BASE'!F468+0.001)</f>
        <v>0.974</v>
      </c>
      <c r="G472" s="15">
        <v>29068</v>
      </c>
    </row>
    <row r="473" spans="1:7" ht="12.75">
      <c r="A473" s="30" t="str">
        <f>'De la BASE'!A469</f>
        <v>137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0.792</v>
      </c>
      <c r="F473" s="9">
        <f>IF('De la BASE'!F469&gt;0,'De la BASE'!F469,'De la BASE'!F469+0.001)</f>
        <v>0.792</v>
      </c>
      <c r="G473" s="15">
        <v>29099</v>
      </c>
    </row>
    <row r="474" spans="1:7" ht="12.75">
      <c r="A474" s="30" t="str">
        <f>'De la BASE'!A470</f>
        <v>137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1.168</v>
      </c>
      <c r="F474" s="9">
        <f>IF('De la BASE'!F470&gt;0,'De la BASE'!F470,'De la BASE'!F470+0.001)</f>
        <v>1.168</v>
      </c>
      <c r="G474" s="15">
        <v>29129</v>
      </c>
    </row>
    <row r="475" spans="1:7" ht="12.75">
      <c r="A475" s="30" t="str">
        <f>'De la BASE'!A471</f>
        <v>137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0.684</v>
      </c>
      <c r="F475" s="9">
        <f>IF('De la BASE'!F471&gt;0,'De la BASE'!F471,'De la BASE'!F471+0.001)</f>
        <v>0.684</v>
      </c>
      <c r="G475" s="15">
        <v>29160</v>
      </c>
    </row>
    <row r="476" spans="1:7" ht="12.75">
      <c r="A476" s="30" t="str">
        <f>'De la BASE'!A472</f>
        <v>137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0.623</v>
      </c>
      <c r="F476" s="9">
        <f>IF('De la BASE'!F472&gt;0,'De la BASE'!F472,'De la BASE'!F472+0.001)</f>
        <v>0.623</v>
      </c>
      <c r="G476" s="15">
        <v>29190</v>
      </c>
    </row>
    <row r="477" spans="1:7" ht="12.75">
      <c r="A477" s="30" t="str">
        <f>'De la BASE'!A473</f>
        <v>137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0.661</v>
      </c>
      <c r="F477" s="9">
        <f>IF('De la BASE'!F473&gt;0,'De la BASE'!F473,'De la BASE'!F473+0.001)</f>
        <v>0.661</v>
      </c>
      <c r="G477" s="15">
        <v>29221</v>
      </c>
    </row>
    <row r="478" spans="1:7" ht="12.75">
      <c r="A478" s="30" t="str">
        <f>'De la BASE'!A474</f>
        <v>137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1.419</v>
      </c>
      <c r="F478" s="9">
        <f>IF('De la BASE'!F474&gt;0,'De la BASE'!F474,'De la BASE'!F474+0.001)</f>
        <v>1.419</v>
      </c>
      <c r="G478" s="15">
        <v>29252</v>
      </c>
    </row>
    <row r="479" spans="1:7" ht="12.75">
      <c r="A479" s="30" t="str">
        <f>'De la BASE'!A475</f>
        <v>137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0.634</v>
      </c>
      <c r="F479" s="9">
        <f>IF('De la BASE'!F475&gt;0,'De la BASE'!F475,'De la BASE'!F475+0.001)</f>
        <v>0.634</v>
      </c>
      <c r="G479" s="15">
        <v>29281</v>
      </c>
    </row>
    <row r="480" spans="1:7" ht="12.75">
      <c r="A480" s="30" t="str">
        <f>'De la BASE'!A476</f>
        <v>137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1.642</v>
      </c>
      <c r="F480" s="9">
        <f>IF('De la BASE'!F476&gt;0,'De la BASE'!F476,'De la BASE'!F476+0.001)</f>
        <v>1.642</v>
      </c>
      <c r="G480" s="15">
        <v>29312</v>
      </c>
    </row>
    <row r="481" spans="1:7" ht="12.75">
      <c r="A481" s="30" t="str">
        <f>'De la BASE'!A477</f>
        <v>137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0.911</v>
      </c>
      <c r="F481" s="9">
        <f>IF('De la BASE'!F477&gt;0,'De la BASE'!F477,'De la BASE'!F477+0.001)</f>
        <v>0.911</v>
      </c>
      <c r="G481" s="15">
        <v>29342</v>
      </c>
    </row>
    <row r="482" spans="1:7" ht="12.75">
      <c r="A482" s="30" t="str">
        <f>'De la BASE'!A478</f>
        <v>137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0.668</v>
      </c>
      <c r="F482" s="9">
        <f>IF('De la BASE'!F478&gt;0,'De la BASE'!F478,'De la BASE'!F478+0.001)</f>
        <v>0.668</v>
      </c>
      <c r="G482" s="15">
        <v>29373</v>
      </c>
    </row>
    <row r="483" spans="1:7" ht="12.75">
      <c r="A483" s="30" t="str">
        <f>'De la BASE'!A479</f>
        <v>137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0.559</v>
      </c>
      <c r="F483" s="9">
        <f>IF('De la BASE'!F479&gt;0,'De la BASE'!F479,'De la BASE'!F479+0.001)</f>
        <v>0.559</v>
      </c>
      <c r="G483" s="15">
        <v>29403</v>
      </c>
    </row>
    <row r="484" spans="1:7" ht="12.75">
      <c r="A484" s="30" t="str">
        <f>'De la BASE'!A480</f>
        <v>137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0.476</v>
      </c>
      <c r="F484" s="9">
        <f>IF('De la BASE'!F480&gt;0,'De la BASE'!F480,'De la BASE'!F480+0.001)</f>
        <v>0.476</v>
      </c>
      <c r="G484" s="15">
        <v>29434</v>
      </c>
    </row>
    <row r="485" spans="1:7" ht="12.75">
      <c r="A485" s="30" t="str">
        <f>'De la BASE'!A481</f>
        <v>137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0.41</v>
      </c>
      <c r="F485" s="9">
        <f>IF('De la BASE'!F481&gt;0,'De la BASE'!F481,'De la BASE'!F481+0.001)</f>
        <v>0.41</v>
      </c>
      <c r="G485" s="15">
        <v>29465</v>
      </c>
    </row>
    <row r="486" spans="1:7" ht="12.75">
      <c r="A486" s="30" t="str">
        <f>'De la BASE'!A482</f>
        <v>137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0.358</v>
      </c>
      <c r="F486" s="9">
        <f>IF('De la BASE'!F482&gt;0,'De la BASE'!F482,'De la BASE'!F482+0.001)</f>
        <v>0.358</v>
      </c>
      <c r="G486" s="15">
        <v>29495</v>
      </c>
    </row>
    <row r="487" spans="1:7" ht="12.75">
      <c r="A487" s="30" t="str">
        <f>'De la BASE'!A483</f>
        <v>137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0.342</v>
      </c>
      <c r="F487" s="9">
        <f>IF('De la BASE'!F483&gt;0,'De la BASE'!F483,'De la BASE'!F483+0.001)</f>
        <v>0.342</v>
      </c>
      <c r="G487" s="15">
        <v>29526</v>
      </c>
    </row>
    <row r="488" spans="1:7" ht="12.75">
      <c r="A488" s="30" t="str">
        <f>'De la BASE'!A484</f>
        <v>137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0.269</v>
      </c>
      <c r="F488" s="9">
        <f>IF('De la BASE'!F484&gt;0,'De la BASE'!F484,'De la BASE'!F484+0.001)</f>
        <v>0.269</v>
      </c>
      <c r="G488" s="15">
        <v>29556</v>
      </c>
    </row>
    <row r="489" spans="1:7" ht="12.75">
      <c r="A489" s="30" t="str">
        <f>'De la BASE'!A485</f>
        <v>137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0.239</v>
      </c>
      <c r="F489" s="9">
        <f>IF('De la BASE'!F485&gt;0,'De la BASE'!F485,'De la BASE'!F485+0.001)</f>
        <v>0.239</v>
      </c>
      <c r="G489" s="15">
        <v>29587</v>
      </c>
    </row>
    <row r="490" spans="1:7" ht="12.75">
      <c r="A490" s="30" t="str">
        <f>'De la BASE'!A486</f>
        <v>137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0.224</v>
      </c>
      <c r="F490" s="9">
        <f>IF('De la BASE'!F486&gt;0,'De la BASE'!F486,'De la BASE'!F486+0.001)</f>
        <v>0.224</v>
      </c>
      <c r="G490" s="15">
        <v>29618</v>
      </c>
    </row>
    <row r="491" spans="1:7" ht="12.75">
      <c r="A491" s="30" t="str">
        <f>'De la BASE'!A487</f>
        <v>137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0.227</v>
      </c>
      <c r="F491" s="9">
        <f>IF('De la BASE'!F487&gt;0,'De la BASE'!F487,'De la BASE'!F487+0.001)</f>
        <v>0.227</v>
      </c>
      <c r="G491" s="15">
        <v>29646</v>
      </c>
    </row>
    <row r="492" spans="1:7" ht="12.75">
      <c r="A492" s="30" t="str">
        <f>'De la BASE'!A488</f>
        <v>137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0.24</v>
      </c>
      <c r="F492" s="9">
        <f>IF('De la BASE'!F488&gt;0,'De la BASE'!F488,'De la BASE'!F488+0.001)</f>
        <v>0.24</v>
      </c>
      <c r="G492" s="15">
        <v>29677</v>
      </c>
    </row>
    <row r="493" spans="1:7" ht="12.75">
      <c r="A493" s="30" t="str">
        <f>'De la BASE'!A489</f>
        <v>137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0.234</v>
      </c>
      <c r="F493" s="9">
        <f>IF('De la BASE'!F489&gt;0,'De la BASE'!F489,'De la BASE'!F489+0.001)</f>
        <v>0.234</v>
      </c>
      <c r="G493" s="15">
        <v>29707</v>
      </c>
    </row>
    <row r="494" spans="1:7" ht="12.75">
      <c r="A494" s="30" t="str">
        <f>'De la BASE'!A490</f>
        <v>137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0.22</v>
      </c>
      <c r="F494" s="9">
        <f>IF('De la BASE'!F490&gt;0,'De la BASE'!F490,'De la BASE'!F490+0.001)</f>
        <v>0.22</v>
      </c>
      <c r="G494" s="15">
        <v>29738</v>
      </c>
    </row>
    <row r="495" spans="1:7" ht="12.75">
      <c r="A495" s="30" t="str">
        <f>'De la BASE'!A491</f>
        <v>137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0.193</v>
      </c>
      <c r="F495" s="9">
        <f>IF('De la BASE'!F491&gt;0,'De la BASE'!F491,'De la BASE'!F491+0.001)</f>
        <v>0.193</v>
      </c>
      <c r="G495" s="15">
        <v>29768</v>
      </c>
    </row>
    <row r="496" spans="1:7" ht="12.75">
      <c r="A496" s="30" t="str">
        <f>'De la BASE'!A492</f>
        <v>137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0.206</v>
      </c>
      <c r="F496" s="9">
        <f>IF('De la BASE'!F492&gt;0,'De la BASE'!F492,'De la BASE'!F492+0.001)</f>
        <v>0.206</v>
      </c>
      <c r="G496" s="15">
        <v>29799</v>
      </c>
    </row>
    <row r="497" spans="1:7" ht="12.75">
      <c r="A497" s="30" t="str">
        <f>'De la BASE'!A493</f>
        <v>137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0.157</v>
      </c>
      <c r="F497" s="9">
        <f>IF('De la BASE'!F493&gt;0,'De la BASE'!F493,'De la BASE'!F493+0.001)</f>
        <v>0.157</v>
      </c>
      <c r="G497" s="15">
        <v>29830</v>
      </c>
    </row>
    <row r="498" spans="1:7" ht="12.75">
      <c r="A498" s="30" t="str">
        <f>'De la BASE'!A494</f>
        <v>137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0.25</v>
      </c>
      <c r="F498" s="9">
        <f>IF('De la BASE'!F494&gt;0,'De la BASE'!F494,'De la BASE'!F494+0.001)</f>
        <v>0.25</v>
      </c>
      <c r="G498" s="15">
        <v>29860</v>
      </c>
    </row>
    <row r="499" spans="1:7" ht="12.75">
      <c r="A499" s="30" t="str">
        <f>'De la BASE'!A495</f>
        <v>137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0.154</v>
      </c>
      <c r="F499" s="9">
        <f>IF('De la BASE'!F495&gt;0,'De la BASE'!F495,'De la BASE'!F495+0.001)</f>
        <v>0.154</v>
      </c>
      <c r="G499" s="15">
        <v>29891</v>
      </c>
    </row>
    <row r="500" spans="1:7" ht="12.75">
      <c r="A500" s="30" t="str">
        <f>'De la BASE'!A496</f>
        <v>137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0.646</v>
      </c>
      <c r="F500" s="9">
        <f>IF('De la BASE'!F496&gt;0,'De la BASE'!F496,'De la BASE'!F496+0.001)</f>
        <v>0.646</v>
      </c>
      <c r="G500" s="15">
        <v>29921</v>
      </c>
    </row>
    <row r="501" spans="1:7" ht="12.75">
      <c r="A501" s="30" t="str">
        <f>'De la BASE'!A497</f>
        <v>137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0.349</v>
      </c>
      <c r="F501" s="9">
        <f>IF('De la BASE'!F497&gt;0,'De la BASE'!F497,'De la BASE'!F497+0.001)</f>
        <v>0.349</v>
      </c>
      <c r="G501" s="15">
        <v>29952</v>
      </c>
    </row>
    <row r="502" spans="1:7" ht="12.75">
      <c r="A502" s="30" t="str">
        <f>'De la BASE'!A498</f>
        <v>137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0.373</v>
      </c>
      <c r="F502" s="9">
        <f>IF('De la BASE'!F498&gt;0,'De la BASE'!F498,'De la BASE'!F498+0.001)</f>
        <v>0.373</v>
      </c>
      <c r="G502" s="15">
        <v>29983</v>
      </c>
    </row>
    <row r="503" spans="1:7" ht="12.75">
      <c r="A503" s="30" t="str">
        <f>'De la BASE'!A499</f>
        <v>137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0.325</v>
      </c>
      <c r="F503" s="9">
        <f>IF('De la BASE'!F499&gt;0,'De la BASE'!F499,'De la BASE'!F499+0.001)</f>
        <v>0.325</v>
      </c>
      <c r="G503" s="15">
        <v>30011</v>
      </c>
    </row>
    <row r="504" spans="1:7" ht="12.75">
      <c r="A504" s="30" t="str">
        <f>'De la BASE'!A500</f>
        <v>137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0.283</v>
      </c>
      <c r="F504" s="9">
        <f>IF('De la BASE'!F500&gt;0,'De la BASE'!F500,'De la BASE'!F500+0.001)</f>
        <v>0.283</v>
      </c>
      <c r="G504" s="15">
        <v>30042</v>
      </c>
    </row>
    <row r="505" spans="1:7" ht="12.75">
      <c r="A505" s="30" t="str">
        <f>'De la BASE'!A501</f>
        <v>137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0.259</v>
      </c>
      <c r="F505" s="9">
        <f>IF('De la BASE'!F501&gt;0,'De la BASE'!F501,'De la BASE'!F501+0.001)</f>
        <v>0.259</v>
      </c>
      <c r="G505" s="15">
        <v>30072</v>
      </c>
    </row>
    <row r="506" spans="1:7" ht="12.75">
      <c r="A506" s="30" t="str">
        <f>'De la BASE'!A502</f>
        <v>137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0.232</v>
      </c>
      <c r="F506" s="9">
        <f>IF('De la BASE'!F502&gt;0,'De la BASE'!F502,'De la BASE'!F502+0.001)</f>
        <v>0.232</v>
      </c>
      <c r="G506" s="15">
        <v>30103</v>
      </c>
    </row>
    <row r="507" spans="1:7" ht="12.75">
      <c r="A507" s="30" t="str">
        <f>'De la BASE'!A503</f>
        <v>137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0.206</v>
      </c>
      <c r="F507" s="9">
        <f>IF('De la BASE'!F503&gt;0,'De la BASE'!F503,'De la BASE'!F503+0.001)</f>
        <v>0.206</v>
      </c>
      <c r="G507" s="15">
        <v>30133</v>
      </c>
    </row>
    <row r="508" spans="1:7" ht="12.75">
      <c r="A508" s="30" t="str">
        <f>'De la BASE'!A504</f>
        <v>137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0.183</v>
      </c>
      <c r="F508" s="9">
        <f>IF('De la BASE'!F504&gt;0,'De la BASE'!F504,'De la BASE'!F504+0.001)</f>
        <v>0.183</v>
      </c>
      <c r="G508" s="15">
        <v>30164</v>
      </c>
    </row>
    <row r="509" spans="1:7" ht="12.75">
      <c r="A509" s="30" t="str">
        <f>'De la BASE'!A505</f>
        <v>137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0.314</v>
      </c>
      <c r="F509" s="9">
        <f>IF('De la BASE'!F505&gt;0,'De la BASE'!F505,'De la BASE'!F505+0.001)</f>
        <v>0.314</v>
      </c>
      <c r="G509" s="15">
        <v>30195</v>
      </c>
    </row>
    <row r="510" spans="1:7" ht="12.75">
      <c r="A510" s="30" t="str">
        <f>'De la BASE'!A506</f>
        <v>137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0.194</v>
      </c>
      <c r="F510" s="9">
        <f>IF('De la BASE'!F506&gt;0,'De la BASE'!F506,'De la BASE'!F506+0.001)</f>
        <v>0.194</v>
      </c>
      <c r="G510" s="15">
        <v>30225</v>
      </c>
    </row>
    <row r="511" spans="1:7" ht="12.75">
      <c r="A511" s="30" t="str">
        <f>'De la BASE'!A507</f>
        <v>137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0.336</v>
      </c>
      <c r="F511" s="9">
        <f>IF('De la BASE'!F507&gt;0,'De la BASE'!F507,'De la BASE'!F507+0.001)</f>
        <v>0.336</v>
      </c>
      <c r="G511" s="15">
        <v>30256</v>
      </c>
    </row>
    <row r="512" spans="1:7" ht="12.75">
      <c r="A512" s="30" t="str">
        <f>'De la BASE'!A508</f>
        <v>137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0.32</v>
      </c>
      <c r="F512" s="9">
        <f>IF('De la BASE'!F508&gt;0,'De la BASE'!F508,'De la BASE'!F508+0.001)</f>
        <v>0.32</v>
      </c>
      <c r="G512" s="15">
        <v>30286</v>
      </c>
    </row>
    <row r="513" spans="1:7" ht="12.75">
      <c r="A513" s="30" t="str">
        <f>'De la BASE'!A509</f>
        <v>137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0.278</v>
      </c>
      <c r="F513" s="9">
        <f>IF('De la BASE'!F509&gt;0,'De la BASE'!F509,'De la BASE'!F509+0.001)</f>
        <v>0.278</v>
      </c>
      <c r="G513" s="15">
        <v>30317</v>
      </c>
    </row>
    <row r="514" spans="1:7" ht="12.75">
      <c r="A514" s="30" t="str">
        <f>'De la BASE'!A510</f>
        <v>137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0.364</v>
      </c>
      <c r="F514" s="9">
        <f>IF('De la BASE'!F510&gt;0,'De la BASE'!F510,'De la BASE'!F510+0.001)</f>
        <v>0.364</v>
      </c>
      <c r="G514" s="15">
        <v>30348</v>
      </c>
    </row>
    <row r="515" spans="1:7" ht="12.75">
      <c r="A515" s="30" t="str">
        <f>'De la BASE'!A511</f>
        <v>137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0.304</v>
      </c>
      <c r="F515" s="9">
        <f>IF('De la BASE'!F511&gt;0,'De la BASE'!F511,'De la BASE'!F511+0.001)</f>
        <v>0.304</v>
      </c>
      <c r="G515" s="15">
        <v>30376</v>
      </c>
    </row>
    <row r="516" spans="1:7" ht="12.75">
      <c r="A516" s="30" t="str">
        <f>'De la BASE'!A512</f>
        <v>137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0.653</v>
      </c>
      <c r="F516" s="9">
        <f>IF('De la BASE'!F512&gt;0,'De la BASE'!F512,'De la BASE'!F512+0.001)</f>
        <v>0.653</v>
      </c>
      <c r="G516" s="15">
        <v>30407</v>
      </c>
    </row>
    <row r="517" spans="1:7" ht="12.75">
      <c r="A517" s="30" t="str">
        <f>'De la BASE'!A513</f>
        <v>137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0.543</v>
      </c>
      <c r="F517" s="9">
        <f>IF('De la BASE'!F513&gt;0,'De la BASE'!F513,'De la BASE'!F513+0.001)</f>
        <v>0.543</v>
      </c>
      <c r="G517" s="15">
        <v>30437</v>
      </c>
    </row>
    <row r="518" spans="1:7" ht="12.75">
      <c r="A518" s="30" t="str">
        <f>'De la BASE'!A514</f>
        <v>137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0.489</v>
      </c>
      <c r="F518" s="9">
        <f>IF('De la BASE'!F514&gt;0,'De la BASE'!F514,'De la BASE'!F514+0.001)</f>
        <v>0.489</v>
      </c>
      <c r="G518" s="15">
        <v>30468</v>
      </c>
    </row>
    <row r="519" spans="1:7" ht="12.75">
      <c r="A519" s="30" t="str">
        <f>'De la BASE'!A515</f>
        <v>137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0.427</v>
      </c>
      <c r="F519" s="9">
        <f>IF('De la BASE'!F515&gt;0,'De la BASE'!F515,'De la BASE'!F515+0.001)</f>
        <v>0.427</v>
      </c>
      <c r="G519" s="15">
        <v>30498</v>
      </c>
    </row>
    <row r="520" spans="1:7" ht="12.75">
      <c r="A520" s="30" t="str">
        <f>'De la BASE'!A516</f>
        <v>137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0.386</v>
      </c>
      <c r="F520" s="9">
        <f>IF('De la BASE'!F516&gt;0,'De la BASE'!F516,'De la BASE'!F516+0.001)</f>
        <v>0.386</v>
      </c>
      <c r="G520" s="15">
        <v>30529</v>
      </c>
    </row>
    <row r="521" spans="1:7" ht="12.75">
      <c r="A521" s="30" t="str">
        <f>'De la BASE'!A517</f>
        <v>137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0.33</v>
      </c>
      <c r="F521" s="9">
        <f>IF('De la BASE'!F517&gt;0,'De la BASE'!F517,'De la BASE'!F517+0.001)</f>
        <v>0.33</v>
      </c>
      <c r="G521" s="15">
        <v>30560</v>
      </c>
    </row>
    <row r="522" spans="1:7" ht="12.75">
      <c r="A522" s="30" t="str">
        <f>'De la BASE'!A518</f>
        <v>137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0.276</v>
      </c>
      <c r="F522" s="9">
        <f>IF('De la BASE'!F518&gt;0,'De la BASE'!F518,'De la BASE'!F518+0.001)</f>
        <v>0.276</v>
      </c>
      <c r="G522" s="15">
        <v>30590</v>
      </c>
    </row>
    <row r="523" spans="1:7" ht="12.75">
      <c r="A523" s="30" t="str">
        <f>'De la BASE'!A519</f>
        <v>137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0.557</v>
      </c>
      <c r="F523" s="9">
        <f>IF('De la BASE'!F519&gt;0,'De la BASE'!F519,'De la BASE'!F519+0.001)</f>
        <v>0.557</v>
      </c>
      <c r="G523" s="15">
        <v>30621</v>
      </c>
    </row>
    <row r="524" spans="1:7" ht="12.75">
      <c r="A524" s="30" t="str">
        <f>'De la BASE'!A520</f>
        <v>137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0.571</v>
      </c>
      <c r="F524" s="9">
        <f>IF('De la BASE'!F520&gt;0,'De la BASE'!F520,'De la BASE'!F520+0.001)</f>
        <v>0.571</v>
      </c>
      <c r="G524" s="15">
        <v>30651</v>
      </c>
    </row>
    <row r="525" spans="1:7" ht="12.75">
      <c r="A525" s="30" t="str">
        <f>'De la BASE'!A521</f>
        <v>137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0.381</v>
      </c>
      <c r="F525" s="9">
        <f>IF('De la BASE'!F521&gt;0,'De la BASE'!F521,'De la BASE'!F521+0.001)</f>
        <v>0.381</v>
      </c>
      <c r="G525" s="15">
        <v>30682</v>
      </c>
    </row>
    <row r="526" spans="1:7" ht="12.75">
      <c r="A526" s="30" t="str">
        <f>'De la BASE'!A522</f>
        <v>137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0.37</v>
      </c>
      <c r="F526" s="9">
        <f>IF('De la BASE'!F522&gt;0,'De la BASE'!F522,'De la BASE'!F522+0.001)</f>
        <v>0.37</v>
      </c>
      <c r="G526" s="15">
        <v>30713</v>
      </c>
    </row>
    <row r="527" spans="1:7" ht="12.75">
      <c r="A527" s="30" t="str">
        <f>'De la BASE'!A523</f>
        <v>137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0.497</v>
      </c>
      <c r="F527" s="9">
        <f>IF('De la BASE'!F523&gt;0,'De la BASE'!F523,'De la BASE'!F523+0.001)</f>
        <v>0.497</v>
      </c>
      <c r="G527" s="15">
        <v>30742</v>
      </c>
    </row>
    <row r="528" spans="1:7" ht="12.75">
      <c r="A528" s="30" t="str">
        <f>'De la BASE'!A524</f>
        <v>137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0.413</v>
      </c>
      <c r="F528" s="9">
        <f>IF('De la BASE'!F524&gt;0,'De la BASE'!F524,'De la BASE'!F524+0.001)</f>
        <v>0.413</v>
      </c>
      <c r="G528" s="15">
        <v>30773</v>
      </c>
    </row>
    <row r="529" spans="1:7" ht="12.75">
      <c r="A529" s="30" t="str">
        <f>'De la BASE'!A525</f>
        <v>137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0.432</v>
      </c>
      <c r="F529" s="9">
        <f>IF('De la BASE'!F525&gt;0,'De la BASE'!F525,'De la BASE'!F525+0.001)</f>
        <v>0.432</v>
      </c>
      <c r="G529" s="15">
        <v>30803</v>
      </c>
    </row>
    <row r="530" spans="1:7" ht="12.75">
      <c r="A530" s="30" t="str">
        <f>'De la BASE'!A526</f>
        <v>137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0.465</v>
      </c>
      <c r="F530" s="9">
        <f>IF('De la BASE'!F526&gt;0,'De la BASE'!F526,'De la BASE'!F526+0.001)</f>
        <v>0.465</v>
      </c>
      <c r="G530" s="15">
        <v>30834</v>
      </c>
    </row>
    <row r="531" spans="1:7" ht="12.75">
      <c r="A531" s="30" t="str">
        <f>'De la BASE'!A527</f>
        <v>137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0.382</v>
      </c>
      <c r="F531" s="9">
        <f>IF('De la BASE'!F527&gt;0,'De la BASE'!F527,'De la BASE'!F527+0.001)</f>
        <v>0.382</v>
      </c>
      <c r="G531" s="15">
        <v>30864</v>
      </c>
    </row>
    <row r="532" spans="1:7" ht="12.75">
      <c r="A532" s="30" t="str">
        <f>'De la BASE'!A528</f>
        <v>137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0.319</v>
      </c>
      <c r="F532" s="9">
        <f>IF('De la BASE'!F528&gt;0,'De la BASE'!F528,'De la BASE'!F528+0.001)</f>
        <v>0.319</v>
      </c>
      <c r="G532" s="15">
        <v>30895</v>
      </c>
    </row>
    <row r="533" spans="1:7" ht="12.75">
      <c r="A533" s="30" t="str">
        <f>'De la BASE'!A529</f>
        <v>137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0.267</v>
      </c>
      <c r="F533" s="9">
        <f>IF('De la BASE'!F529&gt;0,'De la BASE'!F529,'De la BASE'!F529+0.001)</f>
        <v>0.267</v>
      </c>
      <c r="G533" s="15">
        <v>30926</v>
      </c>
    </row>
    <row r="534" spans="1:7" ht="12.75">
      <c r="A534" s="30" t="str">
        <f>'De la BASE'!A530</f>
        <v>137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0.418</v>
      </c>
      <c r="F534" s="9">
        <f>IF('De la BASE'!F530&gt;0,'De la BASE'!F530,'De la BASE'!F530+0.001)</f>
        <v>0.418</v>
      </c>
      <c r="G534" s="15">
        <v>30956</v>
      </c>
    </row>
    <row r="535" spans="1:7" ht="12.75">
      <c r="A535" s="30" t="str">
        <f>'De la BASE'!A531</f>
        <v>137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2.651</v>
      </c>
      <c r="F535" s="9">
        <f>IF('De la BASE'!F531&gt;0,'De la BASE'!F531,'De la BASE'!F531+0.001)</f>
        <v>2.651</v>
      </c>
      <c r="G535" s="15">
        <v>30987</v>
      </c>
    </row>
    <row r="536" spans="1:7" ht="12.75">
      <c r="A536" s="30" t="str">
        <f>'De la BASE'!A532</f>
        <v>137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0.777</v>
      </c>
      <c r="F536" s="9">
        <f>IF('De la BASE'!F532&gt;0,'De la BASE'!F532,'De la BASE'!F532+0.001)</f>
        <v>0.777</v>
      </c>
      <c r="G536" s="15">
        <v>31017</v>
      </c>
    </row>
    <row r="537" spans="1:7" ht="12.75">
      <c r="A537" s="30" t="str">
        <f>'De la BASE'!A533</f>
        <v>137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1.943</v>
      </c>
      <c r="F537" s="9">
        <f>IF('De la BASE'!F533&gt;0,'De la BASE'!F533,'De la BASE'!F533+0.001)</f>
        <v>1.943</v>
      </c>
      <c r="G537" s="15">
        <v>31048</v>
      </c>
    </row>
    <row r="538" spans="1:7" ht="12.75">
      <c r="A538" s="30" t="str">
        <f>'De la BASE'!A534</f>
        <v>137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6.463</v>
      </c>
      <c r="F538" s="9">
        <f>IF('De la BASE'!F534&gt;0,'De la BASE'!F534,'De la BASE'!F534+0.001)</f>
        <v>6.463</v>
      </c>
      <c r="G538" s="15">
        <v>31079</v>
      </c>
    </row>
    <row r="539" spans="1:7" ht="12.75">
      <c r="A539" s="30" t="str">
        <f>'De la BASE'!A535</f>
        <v>137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1.277</v>
      </c>
      <c r="F539" s="9">
        <f>IF('De la BASE'!F535&gt;0,'De la BASE'!F535,'De la BASE'!F535+0.001)</f>
        <v>1.277</v>
      </c>
      <c r="G539" s="15">
        <v>31107</v>
      </c>
    </row>
    <row r="540" spans="1:7" ht="12.75">
      <c r="A540" s="30" t="str">
        <f>'De la BASE'!A536</f>
        <v>137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2.314</v>
      </c>
      <c r="F540" s="9">
        <f>IF('De la BASE'!F536&gt;0,'De la BASE'!F536,'De la BASE'!F536+0.001)</f>
        <v>2.314</v>
      </c>
      <c r="G540" s="15">
        <v>31138</v>
      </c>
    </row>
    <row r="541" spans="1:7" ht="12.75">
      <c r="A541" s="30" t="str">
        <f>'De la BASE'!A537</f>
        <v>137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1.459</v>
      </c>
      <c r="F541" s="9">
        <f>IF('De la BASE'!F537&gt;0,'De la BASE'!F537,'De la BASE'!F537+0.001)</f>
        <v>1.459</v>
      </c>
      <c r="G541" s="15">
        <v>31168</v>
      </c>
    </row>
    <row r="542" spans="1:7" ht="12.75">
      <c r="A542" s="30" t="str">
        <f>'De la BASE'!A538</f>
        <v>137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1.218</v>
      </c>
      <c r="F542" s="9">
        <f>IF('De la BASE'!F538&gt;0,'De la BASE'!F538,'De la BASE'!F538+0.001)</f>
        <v>1.218</v>
      </c>
      <c r="G542" s="15">
        <v>31199</v>
      </c>
    </row>
    <row r="543" spans="1:7" ht="12.75">
      <c r="A543" s="30" t="str">
        <f>'De la BASE'!A539</f>
        <v>137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0.997</v>
      </c>
      <c r="F543" s="9">
        <f>IF('De la BASE'!F539&gt;0,'De la BASE'!F539,'De la BASE'!F539+0.001)</f>
        <v>0.997</v>
      </c>
      <c r="G543" s="15">
        <v>31229</v>
      </c>
    </row>
    <row r="544" spans="1:7" ht="12.75">
      <c r="A544" s="30" t="str">
        <f>'De la BASE'!A540</f>
        <v>137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0.826</v>
      </c>
      <c r="F544" s="9">
        <f>IF('De la BASE'!F540&gt;0,'De la BASE'!F540,'De la BASE'!F540+0.001)</f>
        <v>0.826</v>
      </c>
      <c r="G544" s="15">
        <v>31260</v>
      </c>
    </row>
    <row r="545" spans="1:7" ht="12.75">
      <c r="A545" s="30" t="str">
        <f>'De la BASE'!A541</f>
        <v>137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0.687</v>
      </c>
      <c r="F545" s="9">
        <f>IF('De la BASE'!F541&gt;0,'De la BASE'!F541,'De la BASE'!F541+0.001)</f>
        <v>0.687</v>
      </c>
      <c r="G545" s="15">
        <v>31291</v>
      </c>
    </row>
    <row r="546" spans="1:7" ht="12.75">
      <c r="A546" s="30" t="str">
        <f>'De la BASE'!A542</f>
        <v>137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0.561</v>
      </c>
      <c r="F546" s="9">
        <f>IF('De la BASE'!F542&gt;0,'De la BASE'!F542,'De la BASE'!F542+0.001)</f>
        <v>0.561</v>
      </c>
      <c r="G546" s="15">
        <v>31321</v>
      </c>
    </row>
    <row r="547" spans="1:7" ht="12.75">
      <c r="A547" s="30" t="str">
        <f>'De la BASE'!A543</f>
        <v>137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0.55</v>
      </c>
      <c r="F547" s="9">
        <f>IF('De la BASE'!F543&gt;0,'De la BASE'!F543,'De la BASE'!F543+0.001)</f>
        <v>0.55</v>
      </c>
      <c r="G547" s="15">
        <v>31352</v>
      </c>
    </row>
    <row r="548" spans="1:7" ht="12.75">
      <c r="A548" s="30" t="str">
        <f>'De la BASE'!A544</f>
        <v>137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0.757</v>
      </c>
      <c r="F548" s="9">
        <f>IF('De la BASE'!F544&gt;0,'De la BASE'!F544,'De la BASE'!F544+0.001)</f>
        <v>0.757</v>
      </c>
      <c r="G548" s="15">
        <v>31382</v>
      </c>
    </row>
    <row r="549" spans="1:7" ht="12.75">
      <c r="A549" s="30" t="str">
        <f>'De la BASE'!A545</f>
        <v>137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0.499</v>
      </c>
      <c r="F549" s="9">
        <f>IF('De la BASE'!F545&gt;0,'De la BASE'!F545,'De la BASE'!F545+0.001)</f>
        <v>0.499</v>
      </c>
      <c r="G549" s="15">
        <v>31413</v>
      </c>
    </row>
    <row r="550" spans="1:7" ht="12.75">
      <c r="A550" s="30" t="str">
        <f>'De la BASE'!A546</f>
        <v>137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0.982</v>
      </c>
      <c r="F550" s="9">
        <f>IF('De la BASE'!F546&gt;0,'De la BASE'!F546,'De la BASE'!F546+0.001)</f>
        <v>0.982</v>
      </c>
      <c r="G550" s="15">
        <v>31444</v>
      </c>
    </row>
    <row r="551" spans="1:7" ht="12.75">
      <c r="A551" s="30" t="str">
        <f>'De la BASE'!A547</f>
        <v>137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0.62</v>
      </c>
      <c r="F551" s="9">
        <f>IF('De la BASE'!F547&gt;0,'De la BASE'!F547,'De la BASE'!F547+0.001)</f>
        <v>0.62</v>
      </c>
      <c r="G551" s="15">
        <v>31472</v>
      </c>
    </row>
    <row r="552" spans="1:7" ht="12.75">
      <c r="A552" s="30" t="str">
        <f>'De la BASE'!A548</f>
        <v>137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0.55</v>
      </c>
      <c r="F552" s="9">
        <f>IF('De la BASE'!F548&gt;0,'De la BASE'!F548,'De la BASE'!F548+0.001)</f>
        <v>0.55</v>
      </c>
      <c r="G552" s="15">
        <v>31503</v>
      </c>
    </row>
    <row r="553" spans="1:7" ht="12.75">
      <c r="A553" s="30" t="str">
        <f>'De la BASE'!A549</f>
        <v>137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0.481</v>
      </c>
      <c r="F553" s="9">
        <f>IF('De la BASE'!F549&gt;0,'De la BASE'!F549,'De la BASE'!F549+0.001)</f>
        <v>0.481</v>
      </c>
      <c r="G553" s="15">
        <v>31533</v>
      </c>
    </row>
    <row r="554" spans="1:7" ht="12.75">
      <c r="A554" s="30" t="str">
        <f>'De la BASE'!A550</f>
        <v>137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0.406</v>
      </c>
      <c r="F554" s="9">
        <f>IF('De la BASE'!F550&gt;0,'De la BASE'!F550,'De la BASE'!F550+0.001)</f>
        <v>0.406</v>
      </c>
      <c r="G554" s="15">
        <v>31564</v>
      </c>
    </row>
    <row r="555" spans="1:7" ht="12.75">
      <c r="A555" s="30" t="str">
        <f>'De la BASE'!A551</f>
        <v>137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0.343</v>
      </c>
      <c r="F555" s="9">
        <f>IF('De la BASE'!F551&gt;0,'De la BASE'!F551,'De la BASE'!F551+0.001)</f>
        <v>0.343</v>
      </c>
      <c r="G555" s="15">
        <v>31594</v>
      </c>
    </row>
    <row r="556" spans="1:7" ht="12.75">
      <c r="A556" s="30" t="str">
        <f>'De la BASE'!A552</f>
        <v>137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0.299</v>
      </c>
      <c r="F556" s="9">
        <f>IF('De la BASE'!F552&gt;0,'De la BASE'!F552,'De la BASE'!F552+0.001)</f>
        <v>0.299</v>
      </c>
      <c r="G556" s="15">
        <v>31625</v>
      </c>
    </row>
    <row r="557" spans="1:7" ht="12.75">
      <c r="A557" s="30" t="str">
        <f>'De la BASE'!A553</f>
        <v>137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0.651</v>
      </c>
      <c r="F557" s="9">
        <f>IF('De la BASE'!F553&gt;0,'De la BASE'!F553,'De la BASE'!F553+0.001)</f>
        <v>0.651</v>
      </c>
      <c r="G557" s="15">
        <v>31656</v>
      </c>
    </row>
    <row r="558" spans="1:7" ht="12.75">
      <c r="A558" s="30" t="str">
        <f>'De la BASE'!A554</f>
        <v>137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0.288</v>
      </c>
      <c r="F558" s="9">
        <f>IF('De la BASE'!F554&gt;0,'De la BASE'!F554,'De la BASE'!F554+0.001)</f>
        <v>0.288</v>
      </c>
      <c r="G558" s="15">
        <v>31686</v>
      </c>
    </row>
    <row r="559" spans="1:7" ht="12.75">
      <c r="A559" s="30" t="str">
        <f>'De la BASE'!A555</f>
        <v>137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0.266</v>
      </c>
      <c r="F559" s="9">
        <f>IF('De la BASE'!F555&gt;0,'De la BASE'!F555,'De la BASE'!F555+0.001)</f>
        <v>0.266</v>
      </c>
      <c r="G559" s="15">
        <v>31717</v>
      </c>
    </row>
    <row r="560" spans="1:7" ht="12.75">
      <c r="A560" s="30" t="str">
        <f>'De la BASE'!A556</f>
        <v>137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0.222</v>
      </c>
      <c r="F560" s="9">
        <f>IF('De la BASE'!F556&gt;0,'De la BASE'!F556,'De la BASE'!F556+0.001)</f>
        <v>0.222</v>
      </c>
      <c r="G560" s="15">
        <v>31747</v>
      </c>
    </row>
    <row r="561" spans="1:7" ht="12.75">
      <c r="A561" s="30" t="str">
        <f>'De la BASE'!A557</f>
        <v>137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0.315</v>
      </c>
      <c r="F561" s="9">
        <f>IF('De la BASE'!F557&gt;0,'De la BASE'!F557,'De la BASE'!F557+0.001)</f>
        <v>0.315</v>
      </c>
      <c r="G561" s="15">
        <v>31778</v>
      </c>
    </row>
    <row r="562" spans="1:7" ht="12.75">
      <c r="A562" s="30" t="str">
        <f>'De la BASE'!A558</f>
        <v>137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0.618</v>
      </c>
      <c r="F562" s="9">
        <f>IF('De la BASE'!F558&gt;0,'De la BASE'!F558,'De la BASE'!F558+0.001)</f>
        <v>0.618</v>
      </c>
      <c r="G562" s="15">
        <v>31809</v>
      </c>
    </row>
    <row r="563" spans="1:7" ht="12.75">
      <c r="A563" s="30" t="str">
        <f>'De la BASE'!A559</f>
        <v>137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0.372</v>
      </c>
      <c r="F563" s="9">
        <f>IF('De la BASE'!F559&gt;0,'De la BASE'!F559,'De la BASE'!F559+0.001)</f>
        <v>0.372</v>
      </c>
      <c r="G563" s="15">
        <v>31837</v>
      </c>
    </row>
    <row r="564" spans="1:7" ht="12.75">
      <c r="A564" s="30" t="str">
        <f>'De la BASE'!A560</f>
        <v>137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0.421</v>
      </c>
      <c r="F564" s="9">
        <f>IF('De la BASE'!F560&gt;0,'De la BASE'!F560,'De la BASE'!F560+0.001)</f>
        <v>0.421</v>
      </c>
      <c r="G564" s="15">
        <v>31868</v>
      </c>
    </row>
    <row r="565" spans="1:7" ht="12.75">
      <c r="A565" s="30" t="str">
        <f>'De la BASE'!A561</f>
        <v>137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0.363</v>
      </c>
      <c r="F565" s="9">
        <f>IF('De la BASE'!F561&gt;0,'De la BASE'!F561,'De la BASE'!F561+0.001)</f>
        <v>0.363</v>
      </c>
      <c r="G565" s="15">
        <v>31898</v>
      </c>
    </row>
    <row r="566" spans="1:7" ht="12.75">
      <c r="A566" s="30" t="str">
        <f>'De la BASE'!A562</f>
        <v>137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0.308</v>
      </c>
      <c r="F566" s="9">
        <f>IF('De la BASE'!F562&gt;0,'De la BASE'!F562,'De la BASE'!F562+0.001)</f>
        <v>0.308</v>
      </c>
      <c r="G566" s="15">
        <v>31929</v>
      </c>
    </row>
    <row r="567" spans="1:7" ht="12.75">
      <c r="A567" s="30" t="str">
        <f>'De la BASE'!A563</f>
        <v>137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0.271</v>
      </c>
      <c r="F567" s="9">
        <f>IF('De la BASE'!F563&gt;0,'De la BASE'!F563,'De la BASE'!F563+0.001)</f>
        <v>0.271</v>
      </c>
      <c r="G567" s="15">
        <v>31959</v>
      </c>
    </row>
    <row r="568" spans="1:7" ht="12.75">
      <c r="A568" s="30" t="str">
        <f>'De la BASE'!A564</f>
        <v>137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0.245</v>
      </c>
      <c r="F568" s="9">
        <f>IF('De la BASE'!F564&gt;0,'De la BASE'!F564,'De la BASE'!F564+0.001)</f>
        <v>0.245</v>
      </c>
      <c r="G568" s="15">
        <v>31990</v>
      </c>
    </row>
    <row r="569" spans="1:7" ht="12.75">
      <c r="A569" s="30" t="str">
        <f>'De la BASE'!A565</f>
        <v>137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0.558</v>
      </c>
      <c r="F569" s="9">
        <f>IF('De la BASE'!F565&gt;0,'De la BASE'!F565,'De la BASE'!F565+0.001)</f>
        <v>0.558</v>
      </c>
      <c r="G569" s="15">
        <v>32021</v>
      </c>
    </row>
    <row r="570" spans="1:7" ht="12.75">
      <c r="A570" s="30" t="str">
        <f>'De la BASE'!A566</f>
        <v>137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1.56</v>
      </c>
      <c r="F570" s="9">
        <f>IF('De la BASE'!F566&gt;0,'De la BASE'!F566,'De la BASE'!F566+0.001)</f>
        <v>1.56</v>
      </c>
      <c r="G570" s="15">
        <v>32051</v>
      </c>
    </row>
    <row r="571" spans="1:7" ht="12.75">
      <c r="A571" s="30" t="str">
        <f>'De la BASE'!A567</f>
        <v>137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0.392</v>
      </c>
      <c r="F571" s="9">
        <f>IF('De la BASE'!F567&gt;0,'De la BASE'!F567,'De la BASE'!F567+0.001)</f>
        <v>0.392</v>
      </c>
      <c r="G571" s="15">
        <v>32082</v>
      </c>
    </row>
    <row r="572" spans="1:7" ht="12.75">
      <c r="A572" s="30" t="str">
        <f>'De la BASE'!A568</f>
        <v>137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1.135</v>
      </c>
      <c r="F572" s="9">
        <f>IF('De la BASE'!F568&gt;0,'De la BASE'!F568,'De la BASE'!F568+0.001)</f>
        <v>1.135</v>
      </c>
      <c r="G572" s="15">
        <v>32112</v>
      </c>
    </row>
    <row r="573" spans="1:7" ht="12.75">
      <c r="A573" s="30" t="str">
        <f>'De la BASE'!A569</f>
        <v>137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4.56</v>
      </c>
      <c r="F573" s="9">
        <f>IF('De la BASE'!F569&gt;0,'De la BASE'!F569,'De la BASE'!F569+0.001)</f>
        <v>4.56</v>
      </c>
      <c r="G573" s="15">
        <v>32143</v>
      </c>
    </row>
    <row r="574" spans="1:7" ht="12.75">
      <c r="A574" s="30" t="str">
        <f>'De la BASE'!A570</f>
        <v>137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0.988</v>
      </c>
      <c r="F574" s="9">
        <f>IF('De la BASE'!F570&gt;0,'De la BASE'!F570,'De la BASE'!F570+0.001)</f>
        <v>0.988</v>
      </c>
      <c r="G574" s="15">
        <v>32174</v>
      </c>
    </row>
    <row r="575" spans="1:7" ht="12.75">
      <c r="A575" s="30" t="str">
        <f>'De la BASE'!A571</f>
        <v>137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0.727</v>
      </c>
      <c r="F575" s="9">
        <f>IF('De la BASE'!F571&gt;0,'De la BASE'!F571,'De la BASE'!F571+0.001)</f>
        <v>0.727</v>
      </c>
      <c r="G575" s="15">
        <v>32203</v>
      </c>
    </row>
    <row r="576" spans="1:7" ht="12.75">
      <c r="A576" s="30" t="str">
        <f>'De la BASE'!A572</f>
        <v>137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1.097</v>
      </c>
      <c r="F576" s="9">
        <f>IF('De la BASE'!F572&gt;0,'De la BASE'!F572,'De la BASE'!F572+0.001)</f>
        <v>1.097</v>
      </c>
      <c r="G576" s="15">
        <v>32234</v>
      </c>
    </row>
    <row r="577" spans="1:7" ht="12.75">
      <c r="A577" s="30" t="str">
        <f>'De la BASE'!A573</f>
        <v>137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1.443</v>
      </c>
      <c r="F577" s="9">
        <f>IF('De la BASE'!F573&gt;0,'De la BASE'!F573,'De la BASE'!F573+0.001)</f>
        <v>1.443</v>
      </c>
      <c r="G577" s="15">
        <v>32264</v>
      </c>
    </row>
    <row r="578" spans="1:7" ht="12.75">
      <c r="A578" s="30" t="str">
        <f>'De la BASE'!A574</f>
        <v>137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1.963</v>
      </c>
      <c r="F578" s="9">
        <f>IF('De la BASE'!F574&gt;0,'De la BASE'!F574,'De la BASE'!F574+0.001)</f>
        <v>1.963</v>
      </c>
      <c r="G578" s="15">
        <v>32295</v>
      </c>
    </row>
    <row r="579" spans="1:7" ht="12.75">
      <c r="A579" s="30" t="str">
        <f>'De la BASE'!A575</f>
        <v>137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1.2</v>
      </c>
      <c r="F579" s="9">
        <f>IF('De la BASE'!F575&gt;0,'De la BASE'!F575,'De la BASE'!F575+0.001)</f>
        <v>1.2</v>
      </c>
      <c r="G579" s="15">
        <v>32325</v>
      </c>
    </row>
    <row r="580" spans="1:7" ht="12.75">
      <c r="A580" s="30" t="str">
        <f>'De la BASE'!A576</f>
        <v>137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1.004</v>
      </c>
      <c r="F580" s="9">
        <f>IF('De la BASE'!F576&gt;0,'De la BASE'!F576,'De la BASE'!F576+0.001)</f>
        <v>1.004</v>
      </c>
      <c r="G580" s="15">
        <v>32356</v>
      </c>
    </row>
    <row r="581" spans="1:7" ht="12.75">
      <c r="A581" s="30" t="str">
        <f>'De la BASE'!A577</f>
        <v>137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0.825</v>
      </c>
      <c r="F581" s="9">
        <f>IF('De la BASE'!F577&gt;0,'De la BASE'!F577,'De la BASE'!F577+0.001)</f>
        <v>0.825</v>
      </c>
      <c r="G581" s="15">
        <v>32387</v>
      </c>
    </row>
    <row r="582" spans="1:7" ht="12.75">
      <c r="A582" s="30" t="str">
        <f>'De la BASE'!A578</f>
        <v>137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0.745</v>
      </c>
      <c r="F582" s="9">
        <f>IF('De la BASE'!F578&gt;0,'De la BASE'!F578,'De la BASE'!F578+0.001)</f>
        <v>0.745</v>
      </c>
      <c r="G582" s="15">
        <v>32417</v>
      </c>
    </row>
    <row r="583" spans="1:7" ht="12.75">
      <c r="A583" s="30" t="str">
        <f>'De la BASE'!A579</f>
        <v>137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0.581</v>
      </c>
      <c r="F583" s="9">
        <f>IF('De la BASE'!F579&gt;0,'De la BASE'!F579,'De la BASE'!F579+0.001)</f>
        <v>0.581</v>
      </c>
      <c r="G583" s="15">
        <v>32448</v>
      </c>
    </row>
    <row r="584" spans="1:7" ht="12.75">
      <c r="A584" s="30" t="str">
        <f>'De la BASE'!A580</f>
        <v>137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0.475</v>
      </c>
      <c r="F584" s="9">
        <f>IF('De la BASE'!F580&gt;0,'De la BASE'!F580,'De la BASE'!F580+0.001)</f>
        <v>0.475</v>
      </c>
      <c r="G584" s="15">
        <v>32478</v>
      </c>
    </row>
    <row r="585" spans="1:7" ht="12.75">
      <c r="A585" s="30" t="str">
        <f>'De la BASE'!A581</f>
        <v>137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0.392</v>
      </c>
      <c r="F585" s="9">
        <f>IF('De la BASE'!F581&gt;0,'De la BASE'!F581,'De la BASE'!F581+0.001)</f>
        <v>0.392</v>
      </c>
      <c r="G585" s="15">
        <v>32509</v>
      </c>
    </row>
    <row r="586" spans="1:7" ht="12.75">
      <c r="A586" s="30" t="str">
        <f>'De la BASE'!A582</f>
        <v>137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0.363</v>
      </c>
      <c r="F586" s="9">
        <f>IF('De la BASE'!F582&gt;0,'De la BASE'!F582,'De la BASE'!F582+0.001)</f>
        <v>0.363</v>
      </c>
      <c r="G586" s="15">
        <v>32540</v>
      </c>
    </row>
    <row r="587" spans="1:7" ht="12.75">
      <c r="A587" s="30" t="str">
        <f>'De la BASE'!A583</f>
        <v>137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0.329</v>
      </c>
      <c r="F587" s="9">
        <f>IF('De la BASE'!F583&gt;0,'De la BASE'!F583,'De la BASE'!F583+0.001)</f>
        <v>0.329</v>
      </c>
      <c r="G587" s="15">
        <v>32568</v>
      </c>
    </row>
    <row r="588" spans="1:7" ht="12.75">
      <c r="A588" s="30" t="str">
        <f>'De la BASE'!A584</f>
        <v>137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0.367</v>
      </c>
      <c r="F588" s="9">
        <f>IF('De la BASE'!F584&gt;0,'De la BASE'!F584,'De la BASE'!F584+0.001)</f>
        <v>0.367</v>
      </c>
      <c r="G588" s="15">
        <v>32599</v>
      </c>
    </row>
    <row r="589" spans="1:7" ht="12.75">
      <c r="A589" s="30" t="str">
        <f>'De la BASE'!A585</f>
        <v>137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0.41</v>
      </c>
      <c r="F589" s="9">
        <f>IF('De la BASE'!F585&gt;0,'De la BASE'!F585,'De la BASE'!F585+0.001)</f>
        <v>0.41</v>
      </c>
      <c r="G589" s="15">
        <v>32629</v>
      </c>
    </row>
    <row r="590" spans="1:7" ht="12.75">
      <c r="A590" s="30" t="str">
        <f>'De la BASE'!A586</f>
        <v>137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0.322</v>
      </c>
      <c r="F590" s="9">
        <f>IF('De la BASE'!F586&gt;0,'De la BASE'!F586,'De la BASE'!F586+0.001)</f>
        <v>0.322</v>
      </c>
      <c r="G590" s="15">
        <v>32660</v>
      </c>
    </row>
    <row r="591" spans="1:7" ht="12.75">
      <c r="A591" s="30" t="str">
        <f>'De la BASE'!A587</f>
        <v>137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0.277</v>
      </c>
      <c r="F591" s="9">
        <f>IF('De la BASE'!F587&gt;0,'De la BASE'!F587,'De la BASE'!F587+0.001)</f>
        <v>0.277</v>
      </c>
      <c r="G591" s="15">
        <v>32690</v>
      </c>
    </row>
    <row r="592" spans="1:7" ht="12.75">
      <c r="A592" s="30" t="str">
        <f>'De la BASE'!A588</f>
        <v>137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0.247</v>
      </c>
      <c r="F592" s="9">
        <f>IF('De la BASE'!F588&gt;0,'De la BASE'!F588,'De la BASE'!F588+0.001)</f>
        <v>0.247</v>
      </c>
      <c r="G592" s="15">
        <v>32721</v>
      </c>
    </row>
    <row r="593" spans="1:7" ht="12.75">
      <c r="A593" s="30" t="str">
        <f>'De la BASE'!A589</f>
        <v>137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0.222</v>
      </c>
      <c r="F593" s="9">
        <f>IF('De la BASE'!F589&gt;0,'De la BASE'!F589,'De la BASE'!F589+0.001)</f>
        <v>0.222</v>
      </c>
      <c r="G593" s="15">
        <v>32752</v>
      </c>
    </row>
    <row r="594" spans="1:7" ht="12.75">
      <c r="A594" s="30" t="str">
        <f>'De la BASE'!A590</f>
        <v>137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0.197</v>
      </c>
      <c r="F594" s="9">
        <f>IF('De la BASE'!F590&gt;0,'De la BASE'!F590,'De la BASE'!F590+0.001)</f>
        <v>0.197</v>
      </c>
      <c r="G594" s="15">
        <v>32782</v>
      </c>
    </row>
    <row r="595" spans="1:7" ht="12.75">
      <c r="A595" s="30" t="str">
        <f>'De la BASE'!A591</f>
        <v>137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1.228</v>
      </c>
      <c r="F595" s="9">
        <f>IF('De la BASE'!F591&gt;0,'De la BASE'!F591,'De la BASE'!F591+0.001)</f>
        <v>1.228</v>
      </c>
      <c r="G595" s="15">
        <v>32813</v>
      </c>
    </row>
    <row r="596" spans="1:7" ht="12.75">
      <c r="A596" s="30" t="str">
        <f>'De la BASE'!A592</f>
        <v>137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9.621</v>
      </c>
      <c r="F596" s="9">
        <f>IF('De la BASE'!F592&gt;0,'De la BASE'!F592,'De la BASE'!F592+0.001)</f>
        <v>9.621</v>
      </c>
      <c r="G596" s="15">
        <v>32843</v>
      </c>
    </row>
    <row r="597" spans="1:7" ht="12.75">
      <c r="A597" s="30" t="str">
        <f>'De la BASE'!A593</f>
        <v>137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1.819</v>
      </c>
      <c r="F597" s="9">
        <f>IF('De la BASE'!F593&gt;0,'De la BASE'!F593,'De la BASE'!F593+0.001)</f>
        <v>1.819</v>
      </c>
      <c r="G597" s="15">
        <v>32874</v>
      </c>
    </row>
    <row r="598" spans="1:7" ht="12.75">
      <c r="A598" s="30" t="str">
        <f>'De la BASE'!A594</f>
        <v>137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1.263</v>
      </c>
      <c r="F598" s="9">
        <f>IF('De la BASE'!F594&gt;0,'De la BASE'!F594,'De la BASE'!F594+0.001)</f>
        <v>1.263</v>
      </c>
      <c r="G598" s="15">
        <v>32905</v>
      </c>
    </row>
    <row r="599" spans="1:7" ht="12.75">
      <c r="A599" s="30" t="str">
        <f>'De la BASE'!A595</f>
        <v>137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1.055</v>
      </c>
      <c r="F599" s="9">
        <f>IF('De la BASE'!F595&gt;0,'De la BASE'!F595,'De la BASE'!F595+0.001)</f>
        <v>1.055</v>
      </c>
      <c r="G599" s="15">
        <v>32933</v>
      </c>
    </row>
    <row r="600" spans="1:7" ht="12.75">
      <c r="A600" s="30" t="str">
        <f>'De la BASE'!A596</f>
        <v>137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0.907</v>
      </c>
      <c r="F600" s="9">
        <f>IF('De la BASE'!F596&gt;0,'De la BASE'!F596,'De la BASE'!F596+0.001)</f>
        <v>0.907</v>
      </c>
      <c r="G600" s="15">
        <v>32964</v>
      </c>
    </row>
    <row r="601" spans="1:7" ht="12.75">
      <c r="A601" s="30" t="str">
        <f>'De la BASE'!A597</f>
        <v>137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0.809</v>
      </c>
      <c r="F601" s="9">
        <f>IF('De la BASE'!F597&gt;0,'De la BASE'!F597,'De la BASE'!F597+0.001)</f>
        <v>0.809</v>
      </c>
      <c r="G601" s="15">
        <v>32994</v>
      </c>
    </row>
    <row r="602" spans="1:7" ht="12.75">
      <c r="A602" s="30" t="str">
        <f>'De la BASE'!A598</f>
        <v>137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0.714</v>
      </c>
      <c r="F602" s="9">
        <f>IF('De la BASE'!F598&gt;0,'De la BASE'!F598,'De la BASE'!F598+0.001)</f>
        <v>0.714</v>
      </c>
      <c r="G602" s="15">
        <v>33025</v>
      </c>
    </row>
    <row r="603" spans="1:7" ht="12.75">
      <c r="A603" s="30" t="str">
        <f>'De la BASE'!A599</f>
        <v>137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0.603</v>
      </c>
      <c r="F603" s="9">
        <f>IF('De la BASE'!F599&gt;0,'De la BASE'!F599,'De la BASE'!F599+0.001)</f>
        <v>0.603</v>
      </c>
      <c r="G603" s="15">
        <v>33055</v>
      </c>
    </row>
    <row r="604" spans="1:7" ht="12.75">
      <c r="A604" s="30" t="str">
        <f>'De la BASE'!A600</f>
        <v>137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0.505</v>
      </c>
      <c r="F604" s="9">
        <f>IF('De la BASE'!F600&gt;0,'De la BASE'!F600,'De la BASE'!F600+0.001)</f>
        <v>0.505</v>
      </c>
      <c r="G604" s="15">
        <v>33086</v>
      </c>
    </row>
    <row r="605" spans="1:7" ht="12.75">
      <c r="A605" s="30" t="str">
        <f>'De la BASE'!A601</f>
        <v>137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0.422</v>
      </c>
      <c r="F605" s="9">
        <f>IF('De la BASE'!F601&gt;0,'De la BASE'!F601,'De la BASE'!F601+0.001)</f>
        <v>0.422</v>
      </c>
      <c r="G605" s="15">
        <v>33117</v>
      </c>
    </row>
    <row r="606" spans="1:7" ht="12.75">
      <c r="A606" s="30" t="str">
        <f>'De la BASE'!A602</f>
        <v>137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0.439</v>
      </c>
      <c r="F606" s="9">
        <f>IF('De la BASE'!F602&gt;0,'De la BASE'!F602,'De la BASE'!F602+0.001)</f>
        <v>0.439</v>
      </c>
      <c r="G606" s="15">
        <v>33147</v>
      </c>
    </row>
    <row r="607" spans="1:7" ht="12.75">
      <c r="A607" s="30" t="str">
        <f>'De la BASE'!A603</f>
        <v>137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0.403</v>
      </c>
      <c r="F607" s="9">
        <f>IF('De la BASE'!F603&gt;0,'De la BASE'!F603,'De la BASE'!F603+0.001)</f>
        <v>0.403</v>
      </c>
      <c r="G607" s="15">
        <v>33178</v>
      </c>
    </row>
    <row r="608" spans="1:7" ht="12.75">
      <c r="A608" s="30" t="str">
        <f>'De la BASE'!A604</f>
        <v>137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0.325</v>
      </c>
      <c r="F608" s="9">
        <f>IF('De la BASE'!F604&gt;0,'De la BASE'!F604,'De la BASE'!F604+0.001)</f>
        <v>0.325</v>
      </c>
      <c r="G608" s="15">
        <v>33208</v>
      </c>
    </row>
    <row r="609" spans="1:7" ht="12.75">
      <c r="A609" s="30" t="str">
        <f>'De la BASE'!A605</f>
        <v>137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0.406</v>
      </c>
      <c r="F609" s="9">
        <f>IF('De la BASE'!F605&gt;0,'De la BASE'!F605,'De la BASE'!F605+0.001)</f>
        <v>0.406</v>
      </c>
      <c r="G609" s="15">
        <v>33239</v>
      </c>
    </row>
    <row r="610" spans="1:7" ht="12.75">
      <c r="A610" s="30" t="str">
        <f>'De la BASE'!A606</f>
        <v>137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0.362</v>
      </c>
      <c r="F610" s="9">
        <f>IF('De la BASE'!F606&gt;0,'De la BASE'!F606,'De la BASE'!F606+0.001)</f>
        <v>0.362</v>
      </c>
      <c r="G610" s="15">
        <v>33270</v>
      </c>
    </row>
    <row r="611" spans="1:7" ht="12.75">
      <c r="A611" s="30" t="str">
        <f>'De la BASE'!A607</f>
        <v>137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1.623</v>
      </c>
      <c r="F611" s="9">
        <f>IF('De la BASE'!F607&gt;0,'De la BASE'!F607,'De la BASE'!F607+0.001)</f>
        <v>1.623</v>
      </c>
      <c r="G611" s="15">
        <v>33298</v>
      </c>
    </row>
    <row r="612" spans="1:7" ht="12.75">
      <c r="A612" s="30" t="str">
        <f>'De la BASE'!A608</f>
        <v>137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0.521</v>
      </c>
      <c r="F612" s="9">
        <f>IF('De la BASE'!F608&gt;0,'De la BASE'!F608,'De la BASE'!F608+0.001)</f>
        <v>0.521</v>
      </c>
      <c r="G612" s="15">
        <v>33329</v>
      </c>
    </row>
    <row r="613" spans="1:7" ht="12.75">
      <c r="A613" s="30" t="str">
        <f>'De la BASE'!A609</f>
        <v>137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0.469</v>
      </c>
      <c r="F613" s="9">
        <f>IF('De la BASE'!F609&gt;0,'De la BASE'!F609,'De la BASE'!F609+0.001)</f>
        <v>0.469</v>
      </c>
      <c r="G613" s="15">
        <v>33359</v>
      </c>
    </row>
    <row r="614" spans="1:7" ht="12.75">
      <c r="A614" s="30" t="str">
        <f>'De la BASE'!A610</f>
        <v>137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0.399</v>
      </c>
      <c r="F614" s="9">
        <f>IF('De la BASE'!F610&gt;0,'De la BASE'!F610,'De la BASE'!F610+0.001)</f>
        <v>0.399</v>
      </c>
      <c r="G614" s="15">
        <v>33390</v>
      </c>
    </row>
    <row r="615" spans="1:7" ht="12.75">
      <c r="A615" s="30" t="str">
        <f>'De la BASE'!A611</f>
        <v>137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0.335</v>
      </c>
      <c r="F615" s="9">
        <f>IF('De la BASE'!F611&gt;0,'De la BASE'!F611,'De la BASE'!F611+0.001)</f>
        <v>0.335</v>
      </c>
      <c r="G615" s="15">
        <v>33420</v>
      </c>
    </row>
    <row r="616" spans="1:7" ht="12.75">
      <c r="A616" s="30" t="str">
        <f>'De la BASE'!A612</f>
        <v>137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0.289</v>
      </c>
      <c r="F616" s="9">
        <f>IF('De la BASE'!F612&gt;0,'De la BASE'!F612,'De la BASE'!F612+0.001)</f>
        <v>0.289</v>
      </c>
      <c r="G616" s="15">
        <v>33451</v>
      </c>
    </row>
    <row r="617" spans="1:7" ht="12.75">
      <c r="A617" s="30" t="str">
        <f>'De la BASE'!A613</f>
        <v>137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0.26</v>
      </c>
      <c r="F617" s="9">
        <f>IF('De la BASE'!F613&gt;0,'De la BASE'!F613,'De la BASE'!F613+0.001)</f>
        <v>0.26</v>
      </c>
      <c r="G617" s="15">
        <v>33482</v>
      </c>
    </row>
    <row r="618" spans="1:7" ht="12.75">
      <c r="A618" s="30" t="str">
        <f>'De la BASE'!A614</f>
        <v>137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0.234</v>
      </c>
      <c r="F618" s="9">
        <f>IF('De la BASE'!F614&gt;0,'De la BASE'!F614,'De la BASE'!F614+0.001)</f>
        <v>0.234</v>
      </c>
      <c r="G618" s="15">
        <v>33512</v>
      </c>
    </row>
    <row r="619" spans="1:7" ht="12.75">
      <c r="A619" s="30" t="str">
        <f>'De la BASE'!A615</f>
        <v>137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0.226</v>
      </c>
      <c r="F619" s="9">
        <f>IF('De la BASE'!F615&gt;0,'De la BASE'!F615,'De la BASE'!F615+0.001)</f>
        <v>0.226</v>
      </c>
      <c r="G619" s="15">
        <v>33543</v>
      </c>
    </row>
    <row r="620" spans="1:7" ht="12.75">
      <c r="A620" s="30" t="str">
        <f>'De la BASE'!A616</f>
        <v>137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0.196</v>
      </c>
      <c r="F620" s="9">
        <f>IF('De la BASE'!F616&gt;0,'De la BASE'!F616,'De la BASE'!F616+0.001)</f>
        <v>0.196</v>
      </c>
      <c r="G620" s="15">
        <v>33573</v>
      </c>
    </row>
    <row r="621" spans="1:7" ht="12.75">
      <c r="A621" s="30" t="str">
        <f>'De la BASE'!A617</f>
        <v>137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0.175</v>
      </c>
      <c r="F621" s="9">
        <f>IF('De la BASE'!F617&gt;0,'De la BASE'!F617,'De la BASE'!F617+0.001)</f>
        <v>0.175</v>
      </c>
      <c r="G621" s="15">
        <v>33604</v>
      </c>
    </row>
    <row r="622" spans="1:7" ht="12.75">
      <c r="A622" s="30" t="str">
        <f>'De la BASE'!A618</f>
        <v>137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0.155</v>
      </c>
      <c r="F622" s="9">
        <f>IF('De la BASE'!F618&gt;0,'De la BASE'!F618,'De la BASE'!F618+0.001)</f>
        <v>0.155</v>
      </c>
      <c r="G622" s="15">
        <v>33635</v>
      </c>
    </row>
    <row r="623" spans="1:7" ht="12.75">
      <c r="A623" s="30" t="str">
        <f>'De la BASE'!A619</f>
        <v>137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0.164</v>
      </c>
      <c r="F623" s="9">
        <f>IF('De la BASE'!F619&gt;0,'De la BASE'!F619,'De la BASE'!F619+0.001)</f>
        <v>0.164</v>
      </c>
      <c r="G623" s="15">
        <v>33664</v>
      </c>
    </row>
    <row r="624" spans="1:7" ht="12.75">
      <c r="A624" s="30" t="str">
        <f>'De la BASE'!A620</f>
        <v>137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0.183</v>
      </c>
      <c r="F624" s="9">
        <f>IF('De la BASE'!F620&gt;0,'De la BASE'!F620,'De la BASE'!F620+0.001)</f>
        <v>0.183</v>
      </c>
      <c r="G624" s="15">
        <v>33695</v>
      </c>
    </row>
    <row r="625" spans="1:7" ht="12.75">
      <c r="A625" s="30" t="str">
        <f>'De la BASE'!A621</f>
        <v>137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0.183</v>
      </c>
      <c r="F625" s="9">
        <f>IF('De la BASE'!F621&gt;0,'De la BASE'!F621,'De la BASE'!F621+0.001)</f>
        <v>0.183</v>
      </c>
      <c r="G625" s="15">
        <v>33725</v>
      </c>
    </row>
    <row r="626" spans="1:7" ht="12.75">
      <c r="A626" s="30" t="str">
        <f>'De la BASE'!A622</f>
        <v>137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0.216</v>
      </c>
      <c r="F626" s="9">
        <f>IF('De la BASE'!F622&gt;0,'De la BASE'!F622,'De la BASE'!F622+0.001)</f>
        <v>0.216</v>
      </c>
      <c r="G626" s="15">
        <v>33756</v>
      </c>
    </row>
    <row r="627" spans="1:7" ht="12.75">
      <c r="A627" s="30" t="str">
        <f>'De la BASE'!A623</f>
        <v>137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0.193</v>
      </c>
      <c r="F627" s="9">
        <f>IF('De la BASE'!F623&gt;0,'De la BASE'!F623,'De la BASE'!F623+0.001)</f>
        <v>0.193</v>
      </c>
      <c r="G627" s="15">
        <v>33786</v>
      </c>
    </row>
    <row r="628" spans="1:7" ht="12.75">
      <c r="A628" s="30" t="str">
        <f>'De la BASE'!A624</f>
        <v>137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0.191</v>
      </c>
      <c r="F628" s="9">
        <f>IF('De la BASE'!F624&gt;0,'De la BASE'!F624,'De la BASE'!F624+0.001)</f>
        <v>0.191</v>
      </c>
      <c r="G628" s="15">
        <v>33817</v>
      </c>
    </row>
    <row r="629" spans="1:7" ht="12.75">
      <c r="A629" s="30" t="str">
        <f>'De la BASE'!A625</f>
        <v>137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0.162</v>
      </c>
      <c r="F629" s="9">
        <f>IF('De la BASE'!F625&gt;0,'De la BASE'!F625,'De la BASE'!F625+0.001)</f>
        <v>0.162</v>
      </c>
      <c r="G629" s="15">
        <v>33848</v>
      </c>
    </row>
    <row r="630" spans="1:7" ht="12.75">
      <c r="A630" s="30" t="str">
        <f>'De la BASE'!A626</f>
        <v>137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0.207</v>
      </c>
      <c r="F630" s="9">
        <f>IF('De la BASE'!F626&gt;0,'De la BASE'!F626,'De la BASE'!F626+0.001)</f>
        <v>0.207</v>
      </c>
      <c r="G630" s="15">
        <v>33878</v>
      </c>
    </row>
    <row r="631" spans="1:7" ht="12.75">
      <c r="A631" s="30" t="str">
        <f>'De la BASE'!A627</f>
        <v>137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0.179</v>
      </c>
      <c r="F631" s="9">
        <f>IF('De la BASE'!F627&gt;0,'De la BASE'!F627,'De la BASE'!F627+0.001)</f>
        <v>0.179</v>
      </c>
      <c r="G631" s="15">
        <v>33909</v>
      </c>
    </row>
    <row r="632" spans="1:7" ht="12.75">
      <c r="A632" s="30" t="str">
        <f>'De la BASE'!A628</f>
        <v>137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0.285</v>
      </c>
      <c r="F632" s="9">
        <f>IF('De la BASE'!F628&gt;0,'De la BASE'!F628,'De la BASE'!F628+0.001)</f>
        <v>0.285</v>
      </c>
      <c r="G632" s="15">
        <v>33939</v>
      </c>
    </row>
    <row r="633" spans="1:7" ht="12.75">
      <c r="A633" s="30" t="str">
        <f>'De la BASE'!A629</f>
        <v>137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0.198</v>
      </c>
      <c r="F633" s="9">
        <f>IF('De la BASE'!F629&gt;0,'De la BASE'!F629,'De la BASE'!F629+0.001)</f>
        <v>0.198</v>
      </c>
      <c r="G633" s="15">
        <v>33970</v>
      </c>
    </row>
    <row r="634" spans="1:7" ht="12.75">
      <c r="A634" s="30" t="str">
        <f>'De la BASE'!A630</f>
        <v>137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0.189</v>
      </c>
      <c r="F634" s="9">
        <f>IF('De la BASE'!F630&gt;0,'De la BASE'!F630,'De la BASE'!F630+0.001)</f>
        <v>0.189</v>
      </c>
      <c r="G634" s="15">
        <v>34001</v>
      </c>
    </row>
    <row r="635" spans="1:7" ht="12.75">
      <c r="A635" s="30" t="str">
        <f>'De la BASE'!A631</f>
        <v>137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0.186</v>
      </c>
      <c r="F635" s="9">
        <f>IF('De la BASE'!F631&gt;0,'De la BASE'!F631,'De la BASE'!F631+0.001)</f>
        <v>0.186</v>
      </c>
      <c r="G635" s="15">
        <v>34029</v>
      </c>
    </row>
    <row r="636" spans="1:7" ht="12.75">
      <c r="A636" s="30" t="str">
        <f>'De la BASE'!A632</f>
        <v>137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0.194</v>
      </c>
      <c r="F636" s="9">
        <f>IF('De la BASE'!F632&gt;0,'De la BASE'!F632,'De la BASE'!F632+0.001)</f>
        <v>0.194</v>
      </c>
      <c r="G636" s="15">
        <v>34060</v>
      </c>
    </row>
    <row r="637" spans="1:7" ht="12.75">
      <c r="A637" s="30" t="str">
        <f>'De la BASE'!A633</f>
        <v>137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0.49</v>
      </c>
      <c r="F637" s="9">
        <f>IF('De la BASE'!F633&gt;0,'De la BASE'!F633,'De la BASE'!F633+0.001)</f>
        <v>0.49</v>
      </c>
      <c r="G637" s="15">
        <v>34090</v>
      </c>
    </row>
    <row r="638" spans="1:7" ht="12.75">
      <c r="A638" s="30" t="str">
        <f>'De la BASE'!A634</f>
        <v>137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0.316</v>
      </c>
      <c r="F638" s="9">
        <f>IF('De la BASE'!F634&gt;0,'De la BASE'!F634,'De la BASE'!F634+0.001)</f>
        <v>0.316</v>
      </c>
      <c r="G638" s="15">
        <v>34121</v>
      </c>
    </row>
    <row r="639" spans="1:7" ht="12.75">
      <c r="A639" s="30" t="str">
        <f>'De la BASE'!A635</f>
        <v>137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0.285</v>
      </c>
      <c r="F639" s="9">
        <f>IF('De la BASE'!F635&gt;0,'De la BASE'!F635,'De la BASE'!F635+0.001)</f>
        <v>0.285</v>
      </c>
      <c r="G639" s="15">
        <v>34151</v>
      </c>
    </row>
    <row r="640" spans="1:7" ht="12.75">
      <c r="A640" s="30" t="str">
        <f>'De la BASE'!A636</f>
        <v>137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0.245</v>
      </c>
      <c r="F640" s="9">
        <f>IF('De la BASE'!F636&gt;0,'De la BASE'!F636,'De la BASE'!F636+0.001)</f>
        <v>0.245</v>
      </c>
      <c r="G640" s="15">
        <v>34182</v>
      </c>
    </row>
    <row r="641" spans="1:7" ht="12.75">
      <c r="A641" s="30" t="str">
        <f>'De la BASE'!A637</f>
        <v>137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0.274</v>
      </c>
      <c r="F641" s="9">
        <f>IF('De la BASE'!F637&gt;0,'De la BASE'!F637,'De la BASE'!F637+0.001)</f>
        <v>0.274</v>
      </c>
      <c r="G641" s="15">
        <v>34213</v>
      </c>
    </row>
    <row r="642" spans="1:7" ht="12.75">
      <c r="A642" s="30" t="str">
        <f>'De la BASE'!A638</f>
        <v>137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0.489</v>
      </c>
      <c r="F642" s="9">
        <f>IF('De la BASE'!F638&gt;0,'De la BASE'!F638,'De la BASE'!F638+0.001)</f>
        <v>0.489</v>
      </c>
      <c r="G642" s="15">
        <v>34243</v>
      </c>
    </row>
    <row r="643" spans="1:7" ht="12.75">
      <c r="A643" s="30" t="str">
        <f>'De la BASE'!A639</f>
        <v>137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0.38</v>
      </c>
      <c r="F643" s="9">
        <f>IF('De la BASE'!F639&gt;0,'De la BASE'!F639,'De la BASE'!F639+0.001)</f>
        <v>0.38</v>
      </c>
      <c r="G643" s="15">
        <v>34274</v>
      </c>
    </row>
    <row r="644" spans="1:7" ht="12.75">
      <c r="A644" s="30" t="str">
        <f>'De la BASE'!A640</f>
        <v>137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0.335</v>
      </c>
      <c r="F644" s="9">
        <f>IF('De la BASE'!F640&gt;0,'De la BASE'!F640,'De la BASE'!F640+0.001)</f>
        <v>0.335</v>
      </c>
      <c r="G644" s="15">
        <v>34304</v>
      </c>
    </row>
    <row r="645" spans="1:7" ht="12.75">
      <c r="A645" s="30" t="str">
        <f>'De la BASE'!A641</f>
        <v>137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0.422</v>
      </c>
      <c r="F645" s="9">
        <f>IF('De la BASE'!F641&gt;0,'De la BASE'!F641,'De la BASE'!F641+0.001)</f>
        <v>0.422</v>
      </c>
      <c r="G645" s="15">
        <v>34335</v>
      </c>
    </row>
    <row r="646" spans="1:7" ht="12.75">
      <c r="A646" s="30" t="str">
        <f>'De la BASE'!A642</f>
        <v>137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0.474</v>
      </c>
      <c r="F646" s="9">
        <f>IF('De la BASE'!F642&gt;0,'De la BASE'!F642,'De la BASE'!F642+0.001)</f>
        <v>0.474</v>
      </c>
      <c r="G646" s="15">
        <v>34366</v>
      </c>
    </row>
    <row r="647" spans="1:7" ht="12.75">
      <c r="A647" s="30" t="str">
        <f>'De la BASE'!A643</f>
        <v>137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0.436</v>
      </c>
      <c r="F647" s="9">
        <f>IF('De la BASE'!F643&gt;0,'De la BASE'!F643,'De la BASE'!F643+0.001)</f>
        <v>0.436</v>
      </c>
      <c r="G647" s="15">
        <v>34394</v>
      </c>
    </row>
    <row r="648" spans="1:7" ht="12.75">
      <c r="A648" s="30" t="str">
        <f>'De la BASE'!A644</f>
        <v>137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0.37</v>
      </c>
      <c r="F648" s="9">
        <f>IF('De la BASE'!F644&gt;0,'De la BASE'!F644,'De la BASE'!F644+0.001)</f>
        <v>0.37</v>
      </c>
      <c r="G648" s="15">
        <v>34425</v>
      </c>
    </row>
    <row r="649" spans="1:7" ht="12.75">
      <c r="A649" s="30" t="str">
        <f>'De la BASE'!A645</f>
        <v>137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0.517</v>
      </c>
      <c r="F649" s="9">
        <f>IF('De la BASE'!F645&gt;0,'De la BASE'!F645,'De la BASE'!F645+0.001)</f>
        <v>0.517</v>
      </c>
      <c r="G649" s="15">
        <v>34455</v>
      </c>
    </row>
    <row r="650" spans="1:7" ht="12.75">
      <c r="A650" s="30" t="str">
        <f>'De la BASE'!A646</f>
        <v>137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0.426</v>
      </c>
      <c r="F650" s="9">
        <f>IF('De la BASE'!F646&gt;0,'De la BASE'!F646,'De la BASE'!F646+0.001)</f>
        <v>0.426</v>
      </c>
      <c r="G650" s="15">
        <v>34486</v>
      </c>
    </row>
    <row r="651" spans="1:7" ht="12.75">
      <c r="A651" s="30" t="str">
        <f>'De la BASE'!A647</f>
        <v>137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0.367</v>
      </c>
      <c r="F651" s="9">
        <f>IF('De la BASE'!F647&gt;0,'De la BASE'!F647,'De la BASE'!F647+0.001)</f>
        <v>0.367</v>
      </c>
      <c r="G651" s="15">
        <v>34516</v>
      </c>
    </row>
    <row r="652" spans="1:7" ht="12.75">
      <c r="A652" s="30" t="str">
        <f>'De la BASE'!A648</f>
        <v>137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0.323</v>
      </c>
      <c r="F652" s="9">
        <f>IF('De la BASE'!F648&gt;0,'De la BASE'!F648,'De la BASE'!F648+0.001)</f>
        <v>0.323</v>
      </c>
      <c r="G652" s="15">
        <v>34547</v>
      </c>
    </row>
    <row r="653" spans="1:7" ht="12.75">
      <c r="A653" s="30" t="str">
        <f>'De la BASE'!A649</f>
        <v>137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0.279</v>
      </c>
      <c r="F653" s="9">
        <f>IF('De la BASE'!F649&gt;0,'De la BASE'!F649,'De la BASE'!F649+0.001)</f>
        <v>0.279</v>
      </c>
      <c r="G653" s="15">
        <v>34578</v>
      </c>
    </row>
    <row r="654" spans="1:7" ht="12.75">
      <c r="A654" s="30" t="str">
        <f>'De la BASE'!A650</f>
        <v>137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0.255</v>
      </c>
      <c r="F654" s="9">
        <f>IF('De la BASE'!F650&gt;0,'De la BASE'!F650,'De la BASE'!F650+0.001)</f>
        <v>0.255</v>
      </c>
      <c r="G654" s="15">
        <v>34608</v>
      </c>
    </row>
    <row r="655" spans="1:7" ht="12.75">
      <c r="A655" s="30" t="str">
        <f>'De la BASE'!A651</f>
        <v>137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0.279</v>
      </c>
      <c r="F655" s="9">
        <f>IF('De la BASE'!F651&gt;0,'De la BASE'!F651,'De la BASE'!F651+0.001)</f>
        <v>0.279</v>
      </c>
      <c r="G655" s="15">
        <v>34639</v>
      </c>
    </row>
    <row r="656" spans="1:7" ht="12.75">
      <c r="A656" s="30" t="str">
        <f>'De la BASE'!A652</f>
        <v>137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0.279</v>
      </c>
      <c r="F656" s="9">
        <f>IF('De la BASE'!F652&gt;0,'De la BASE'!F652,'De la BASE'!F652+0.001)</f>
        <v>0.279</v>
      </c>
      <c r="G656" s="15">
        <v>34669</v>
      </c>
    </row>
    <row r="657" spans="1:7" ht="12.75">
      <c r="A657" s="30" t="str">
        <f>'De la BASE'!A653</f>
        <v>137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0.289</v>
      </c>
      <c r="F657" s="9">
        <f>IF('De la BASE'!F653&gt;0,'De la BASE'!F653,'De la BASE'!F653+0.001)</f>
        <v>0.289</v>
      </c>
      <c r="G657" s="15">
        <v>34700</v>
      </c>
    </row>
    <row r="658" spans="1:7" ht="12.75">
      <c r="A658" s="30" t="str">
        <f>'De la BASE'!A654</f>
        <v>137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0.307</v>
      </c>
      <c r="F658" s="9">
        <f>IF('De la BASE'!F654&gt;0,'De la BASE'!F654,'De la BASE'!F654+0.001)</f>
        <v>0.307</v>
      </c>
      <c r="G658" s="15">
        <v>34731</v>
      </c>
    </row>
    <row r="659" spans="1:7" ht="12.75">
      <c r="A659" s="30" t="str">
        <f>'De la BASE'!A655</f>
        <v>137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0.296</v>
      </c>
      <c r="F659" s="9">
        <f>IF('De la BASE'!F655&gt;0,'De la BASE'!F655,'De la BASE'!F655+0.001)</f>
        <v>0.296</v>
      </c>
      <c r="G659" s="15">
        <v>34759</v>
      </c>
    </row>
    <row r="660" spans="1:7" ht="12.75">
      <c r="A660" s="30" t="str">
        <f>'De la BASE'!A656</f>
        <v>137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0.259</v>
      </c>
      <c r="F660" s="9">
        <f>IF('De la BASE'!F656&gt;0,'De la BASE'!F656,'De la BASE'!F656+0.001)</f>
        <v>0.259</v>
      </c>
      <c r="G660" s="15">
        <v>34790</v>
      </c>
    </row>
    <row r="661" spans="1:7" ht="12.75">
      <c r="A661" s="30" t="str">
        <f>'De la BASE'!A657</f>
        <v>137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0.233</v>
      </c>
      <c r="F661" s="9">
        <f>IF('De la BASE'!F657&gt;0,'De la BASE'!F657,'De la BASE'!F657+0.001)</f>
        <v>0.233</v>
      </c>
      <c r="G661" s="15">
        <v>34820</v>
      </c>
    </row>
    <row r="662" spans="1:7" ht="12.75">
      <c r="A662" s="30" t="str">
        <f>'De la BASE'!A658</f>
        <v>137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0.209</v>
      </c>
      <c r="F662" s="9">
        <f>IF('De la BASE'!F658&gt;0,'De la BASE'!F658,'De la BASE'!F658+0.001)</f>
        <v>0.209</v>
      </c>
      <c r="G662" s="15">
        <v>34851</v>
      </c>
    </row>
    <row r="663" spans="1:7" ht="12.75">
      <c r="A663" s="30" t="str">
        <f>'De la BASE'!A659</f>
        <v>137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0.193</v>
      </c>
      <c r="F663" s="9">
        <f>IF('De la BASE'!F659&gt;0,'De la BASE'!F659,'De la BASE'!F659+0.001)</f>
        <v>0.193</v>
      </c>
      <c r="G663" s="15">
        <v>34881</v>
      </c>
    </row>
    <row r="664" spans="1:7" ht="12.75">
      <c r="A664" s="30" t="str">
        <f>'De la BASE'!A660</f>
        <v>137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0.179</v>
      </c>
      <c r="F664" s="9">
        <f>IF('De la BASE'!F660&gt;0,'De la BASE'!F660,'De la BASE'!F660+0.001)</f>
        <v>0.179</v>
      </c>
      <c r="G664" s="15">
        <v>34912</v>
      </c>
    </row>
    <row r="665" spans="1:7" ht="12.75">
      <c r="A665" s="30" t="str">
        <f>'De la BASE'!A661</f>
        <v>137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0.158</v>
      </c>
      <c r="F665" s="9">
        <f>IF('De la BASE'!F661&gt;0,'De la BASE'!F661,'De la BASE'!F661+0.001)</f>
        <v>0.158</v>
      </c>
      <c r="G665" s="15">
        <v>34943</v>
      </c>
    </row>
    <row r="666" spans="1:7" ht="12.75">
      <c r="A666" s="30" t="str">
        <f>'De la BASE'!A662</f>
        <v>137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0.146</v>
      </c>
      <c r="F666" s="9">
        <f>IF('De la BASE'!F662&gt;0,'De la BASE'!F662,'De la BASE'!F662+0.001)</f>
        <v>0.146</v>
      </c>
      <c r="G666" s="15">
        <v>34973</v>
      </c>
    </row>
    <row r="667" spans="1:7" ht="12.75">
      <c r="A667" s="30" t="str">
        <f>'De la BASE'!A663</f>
        <v>137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0.605</v>
      </c>
      <c r="F667" s="9">
        <f>IF('De la BASE'!F663&gt;0,'De la BASE'!F663,'De la BASE'!F663+0.001)</f>
        <v>0.605</v>
      </c>
      <c r="G667" s="15">
        <v>35004</v>
      </c>
    </row>
    <row r="668" spans="1:7" ht="12.75">
      <c r="A668" s="30" t="str">
        <f>'De la BASE'!A664</f>
        <v>137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4.616</v>
      </c>
      <c r="F668" s="9">
        <f>IF('De la BASE'!F664&gt;0,'De la BASE'!F664,'De la BASE'!F664+0.001)</f>
        <v>4.616</v>
      </c>
      <c r="G668" s="15">
        <v>35034</v>
      </c>
    </row>
    <row r="669" spans="1:7" ht="12.75">
      <c r="A669" s="30" t="str">
        <f>'De la BASE'!A665</f>
        <v>137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18.055</v>
      </c>
      <c r="F669" s="9">
        <f>IF('De la BASE'!F665&gt;0,'De la BASE'!F665,'De la BASE'!F665+0.001)</f>
        <v>18.055</v>
      </c>
      <c r="G669" s="15">
        <v>35065</v>
      </c>
    </row>
    <row r="670" spans="1:7" ht="12.75">
      <c r="A670" s="30" t="str">
        <f>'De la BASE'!A666</f>
        <v>137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1.936</v>
      </c>
      <c r="F670" s="9">
        <f>IF('De la BASE'!F666&gt;0,'De la BASE'!F666,'De la BASE'!F666+0.001)</f>
        <v>1.936</v>
      </c>
      <c r="G670" s="15">
        <v>35096</v>
      </c>
    </row>
    <row r="671" spans="1:7" ht="12.75">
      <c r="A671" s="30" t="str">
        <f>'De la BASE'!A667</f>
        <v>137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2.482</v>
      </c>
      <c r="F671" s="9">
        <f>IF('De la BASE'!F667&gt;0,'De la BASE'!F667,'De la BASE'!F667+0.001)</f>
        <v>2.482</v>
      </c>
      <c r="G671" s="15">
        <v>35125</v>
      </c>
    </row>
    <row r="672" spans="1:7" ht="12.75">
      <c r="A672" s="30" t="str">
        <f>'De la BASE'!A668</f>
        <v>137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1.708</v>
      </c>
      <c r="F672" s="9">
        <f>IF('De la BASE'!F668&gt;0,'De la BASE'!F668,'De la BASE'!F668+0.001)</f>
        <v>1.708</v>
      </c>
      <c r="G672" s="15">
        <v>35156</v>
      </c>
    </row>
    <row r="673" spans="1:7" ht="12.75">
      <c r="A673" s="30" t="str">
        <f>'De la BASE'!A669</f>
        <v>137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1.59</v>
      </c>
      <c r="F673" s="9">
        <f>IF('De la BASE'!F669&gt;0,'De la BASE'!F669,'De la BASE'!F669+0.001)</f>
        <v>1.59</v>
      </c>
      <c r="G673" s="15">
        <v>35186</v>
      </c>
    </row>
    <row r="674" spans="1:7" ht="12.75">
      <c r="A674" s="30" t="str">
        <f>'De la BASE'!A670</f>
        <v>137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1.303</v>
      </c>
      <c r="F674" s="9">
        <f>IF('De la BASE'!F670&gt;0,'De la BASE'!F670,'De la BASE'!F670+0.001)</f>
        <v>1.303</v>
      </c>
      <c r="G674" s="15">
        <v>35217</v>
      </c>
    </row>
    <row r="675" spans="1:7" ht="12.75">
      <c r="A675" s="30" t="str">
        <f>'De la BASE'!A671</f>
        <v>137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1.064</v>
      </c>
      <c r="F675" s="9">
        <f>IF('De la BASE'!F671&gt;0,'De la BASE'!F671,'De la BASE'!F671+0.001)</f>
        <v>1.064</v>
      </c>
      <c r="G675" s="15">
        <v>35247</v>
      </c>
    </row>
    <row r="676" spans="1:7" ht="12.75">
      <c r="A676" s="30" t="str">
        <f>'De la BASE'!A672</f>
        <v>137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0.904</v>
      </c>
      <c r="F676" s="9">
        <f>IF('De la BASE'!F672&gt;0,'De la BASE'!F672,'De la BASE'!F672+0.001)</f>
        <v>0.904</v>
      </c>
      <c r="G676" s="15">
        <v>35278</v>
      </c>
    </row>
    <row r="677" spans="1:7" ht="12.75">
      <c r="A677" s="30" t="str">
        <f>'De la BASE'!A673</f>
        <v>137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0.719</v>
      </c>
      <c r="F677" s="9">
        <f>IF('De la BASE'!F673&gt;0,'De la BASE'!F673,'De la BASE'!F673+0.001)</f>
        <v>0.719</v>
      </c>
      <c r="G677" s="15">
        <v>35309</v>
      </c>
    </row>
    <row r="678" spans="1:7" ht="12.75">
      <c r="A678" s="30" t="str">
        <f>'De la BASE'!A674</f>
        <v>137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0.589</v>
      </c>
      <c r="F678" s="9">
        <f>IF('De la BASE'!F674&gt;0,'De la BASE'!F674,'De la BASE'!F674+0.001)</f>
        <v>0.589</v>
      </c>
      <c r="G678" s="15">
        <v>35339</v>
      </c>
    </row>
    <row r="679" spans="1:7" ht="12.75">
      <c r="A679" s="30" t="str">
        <f>'De la BASE'!A675</f>
        <v>137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0.497</v>
      </c>
      <c r="F679" s="9">
        <f>IF('De la BASE'!F675&gt;0,'De la BASE'!F675,'De la BASE'!F675+0.001)</f>
        <v>0.497</v>
      </c>
      <c r="G679" s="15">
        <v>35370</v>
      </c>
    </row>
    <row r="680" spans="1:7" ht="12.75">
      <c r="A680" s="30" t="str">
        <f>'De la BASE'!A676</f>
        <v>137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</v>
      </c>
      <c r="F680" s="9">
        <f>IF('De la BASE'!F676&gt;0,'De la BASE'!F676,'De la BASE'!F676+0.001)</f>
        <v>1</v>
      </c>
      <c r="G680" s="15">
        <v>35400</v>
      </c>
    </row>
    <row r="681" spans="1:7" ht="12.75">
      <c r="A681" s="30" t="str">
        <f>'De la BASE'!A677</f>
        <v>137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2.114</v>
      </c>
      <c r="F681" s="9">
        <f>IF('De la BASE'!F677&gt;0,'De la BASE'!F677,'De la BASE'!F677+0.001)</f>
        <v>2.114</v>
      </c>
      <c r="G681" s="15">
        <v>35431</v>
      </c>
    </row>
    <row r="682" spans="1:7" ht="12.75">
      <c r="A682" s="30" t="str">
        <f>'De la BASE'!A678</f>
        <v>137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0.824</v>
      </c>
      <c r="F682" s="9">
        <f>IF('De la BASE'!F678&gt;0,'De la BASE'!F678,'De la BASE'!F678+0.001)</f>
        <v>0.824</v>
      </c>
      <c r="G682" s="15">
        <v>35462</v>
      </c>
    </row>
    <row r="683" spans="1:7" ht="12.75">
      <c r="A683" s="30" t="str">
        <f>'De la BASE'!A679</f>
        <v>137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0.683</v>
      </c>
      <c r="F683" s="9">
        <f>IF('De la BASE'!F679&gt;0,'De la BASE'!F679,'De la BASE'!F679+0.001)</f>
        <v>0.683</v>
      </c>
      <c r="G683" s="15">
        <v>35490</v>
      </c>
    </row>
    <row r="684" spans="1:7" ht="12.75">
      <c r="A684" s="30" t="str">
        <f>'De la BASE'!A680</f>
        <v>137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0.567</v>
      </c>
      <c r="F684" s="9">
        <f>IF('De la BASE'!F680&gt;0,'De la BASE'!F680,'De la BASE'!F680+0.001)</f>
        <v>0.567</v>
      </c>
      <c r="G684" s="15">
        <v>35521</v>
      </c>
    </row>
    <row r="685" spans="1:7" ht="12.75">
      <c r="A685" s="30" t="str">
        <f>'De la BASE'!A681</f>
        <v>137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0.576</v>
      </c>
      <c r="F685" s="9">
        <f>IF('De la BASE'!F681&gt;0,'De la BASE'!F681,'De la BASE'!F681+0.001)</f>
        <v>0.576</v>
      </c>
      <c r="G685" s="15">
        <v>35551</v>
      </c>
    </row>
    <row r="686" spans="1:7" ht="12.75">
      <c r="A686" s="30" t="str">
        <f>'De la BASE'!A682</f>
        <v>137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0.516</v>
      </c>
      <c r="F686" s="9">
        <f>IF('De la BASE'!F682&gt;0,'De la BASE'!F682,'De la BASE'!F682+0.001)</f>
        <v>0.516</v>
      </c>
      <c r="G686" s="15">
        <v>35582</v>
      </c>
    </row>
    <row r="687" spans="1:7" ht="12.75">
      <c r="A687" s="30" t="str">
        <f>'De la BASE'!A683</f>
        <v>137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0.479</v>
      </c>
      <c r="F687" s="9">
        <f>IF('De la BASE'!F683&gt;0,'De la BASE'!F683,'De la BASE'!F683+0.001)</f>
        <v>0.479</v>
      </c>
      <c r="G687" s="15">
        <v>35612</v>
      </c>
    </row>
    <row r="688" spans="1:7" ht="12.75">
      <c r="A688" s="30" t="str">
        <f>'De la BASE'!A684</f>
        <v>137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0.433</v>
      </c>
      <c r="F688" s="9">
        <f>IF('De la BASE'!F684&gt;0,'De la BASE'!F684,'De la BASE'!F684+0.001)</f>
        <v>0.433</v>
      </c>
      <c r="G688" s="15">
        <v>35643</v>
      </c>
    </row>
    <row r="689" spans="1:7" ht="12.75">
      <c r="A689" s="30" t="str">
        <f>'De la BASE'!A685</f>
        <v>137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0.358</v>
      </c>
      <c r="F689" s="9">
        <f>IF('De la BASE'!F685&gt;0,'De la BASE'!F685,'De la BASE'!F685+0.001)</f>
        <v>0.358</v>
      </c>
      <c r="G689" s="15">
        <v>35674</v>
      </c>
    </row>
    <row r="690" spans="1:7" ht="12.75">
      <c r="A690" s="30" t="str">
        <f>'De la BASE'!A686</f>
        <v>137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0.412</v>
      </c>
      <c r="F690" s="9">
        <f>IF('De la BASE'!F686&gt;0,'De la BASE'!F686,'De la BASE'!F686+0.001)</f>
        <v>0.412</v>
      </c>
      <c r="G690" s="15">
        <v>35704</v>
      </c>
    </row>
    <row r="691" spans="1:7" ht="12.75">
      <c r="A691" s="30" t="str">
        <f>'De la BASE'!A687</f>
        <v>137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1.094</v>
      </c>
      <c r="F691" s="9">
        <f>IF('De la BASE'!F687&gt;0,'De la BASE'!F687,'De la BASE'!F687+0.001)</f>
        <v>1.094</v>
      </c>
      <c r="G691" s="15">
        <v>35735</v>
      </c>
    </row>
    <row r="692" spans="1:7" ht="12.75">
      <c r="A692" s="30" t="str">
        <f>'De la BASE'!A688</f>
        <v>137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1.163</v>
      </c>
      <c r="F692" s="9">
        <f>IF('De la BASE'!F688&gt;0,'De la BASE'!F688,'De la BASE'!F688+0.001)</f>
        <v>1.163</v>
      </c>
      <c r="G692" s="15">
        <v>35765</v>
      </c>
    </row>
    <row r="693" spans="1:7" ht="12.75">
      <c r="A693" s="30" t="str">
        <f>'De la BASE'!A689</f>
        <v>137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1.461</v>
      </c>
      <c r="F693" s="9">
        <f>IF('De la BASE'!F689&gt;0,'De la BASE'!F689,'De la BASE'!F689+0.001)</f>
        <v>1.461</v>
      </c>
      <c r="G693" s="15">
        <v>35796</v>
      </c>
    </row>
    <row r="694" spans="1:7" ht="12.75">
      <c r="A694" s="30" t="str">
        <f>'De la BASE'!A690</f>
        <v>137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0.996</v>
      </c>
      <c r="F694" s="9">
        <f>IF('De la BASE'!F690&gt;0,'De la BASE'!F690,'De la BASE'!F690+0.001)</f>
        <v>0.996</v>
      </c>
      <c r="G694" s="15">
        <v>35827</v>
      </c>
    </row>
    <row r="695" spans="1:7" ht="12.75">
      <c r="A695" s="30" t="str">
        <f>'De la BASE'!A691</f>
        <v>137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0.847</v>
      </c>
      <c r="F695" s="9">
        <f>IF('De la BASE'!F691&gt;0,'De la BASE'!F691,'De la BASE'!F691+0.001)</f>
        <v>0.847</v>
      </c>
      <c r="G695" s="15">
        <v>35855</v>
      </c>
    </row>
    <row r="696" spans="1:7" ht="12.75">
      <c r="A696" s="30" t="str">
        <f>'De la BASE'!A692</f>
        <v>137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0.916</v>
      </c>
      <c r="F696" s="9">
        <f>IF('De la BASE'!F692&gt;0,'De la BASE'!F692,'De la BASE'!F692+0.001)</f>
        <v>0.916</v>
      </c>
      <c r="G696" s="15">
        <v>35886</v>
      </c>
    </row>
    <row r="697" spans="1:7" ht="12.75">
      <c r="A697" s="30" t="str">
        <f>'De la BASE'!A693</f>
        <v>137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1.026</v>
      </c>
      <c r="F697" s="9">
        <f>IF('De la BASE'!F693&gt;0,'De la BASE'!F693,'De la BASE'!F693+0.001)</f>
        <v>1.026</v>
      </c>
      <c r="G697" s="15">
        <v>35916</v>
      </c>
    </row>
    <row r="698" spans="1:7" ht="12.75">
      <c r="A698" s="30" t="str">
        <f>'De la BASE'!A694</f>
        <v>137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0.802</v>
      </c>
      <c r="F698" s="9">
        <f>IF('De la BASE'!F694&gt;0,'De la BASE'!F694,'De la BASE'!F694+0.001)</f>
        <v>0.802</v>
      </c>
      <c r="G698" s="15">
        <v>35947</v>
      </c>
    </row>
    <row r="699" spans="1:7" ht="12.75">
      <c r="A699" s="30" t="str">
        <f>'De la BASE'!A695</f>
        <v>137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0.665</v>
      </c>
      <c r="F699" s="9">
        <f>IF('De la BASE'!F695&gt;0,'De la BASE'!F695,'De la BASE'!F695+0.001)</f>
        <v>0.665</v>
      </c>
      <c r="G699" s="15">
        <v>35977</v>
      </c>
    </row>
    <row r="700" spans="1:7" ht="12.75">
      <c r="A700" s="30" t="str">
        <f>'De la BASE'!A696</f>
        <v>137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0.553</v>
      </c>
      <c r="F700" s="9">
        <f>IF('De la BASE'!F696&gt;0,'De la BASE'!F696,'De la BASE'!F696+0.001)</f>
        <v>0.553</v>
      </c>
      <c r="G700" s="15">
        <v>36008</v>
      </c>
    </row>
    <row r="701" spans="1:7" ht="12.75">
      <c r="A701" s="30" t="str">
        <f>'De la BASE'!A697</f>
        <v>137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0.471</v>
      </c>
      <c r="F701" s="9">
        <f>IF('De la BASE'!F697&gt;0,'De la BASE'!F697,'De la BASE'!F697+0.001)</f>
        <v>0.471</v>
      </c>
      <c r="G701" s="15">
        <v>36039</v>
      </c>
    </row>
    <row r="702" spans="1:7" ht="12.75">
      <c r="A702" s="30" t="str">
        <f>'De la BASE'!A698</f>
        <v>137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0.393</v>
      </c>
      <c r="F702" s="9">
        <f>IF('De la BASE'!F698&gt;0,'De la BASE'!F698,'De la BASE'!F698+0.001)</f>
        <v>0.393</v>
      </c>
      <c r="G702" s="15">
        <v>36069</v>
      </c>
    </row>
    <row r="703" spans="1:7" ht="12.75">
      <c r="A703" s="30" t="str">
        <f>'De la BASE'!A699</f>
        <v>137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0.329</v>
      </c>
      <c r="F703" s="9">
        <f>IF('De la BASE'!F699&gt;0,'De la BASE'!F699,'De la BASE'!F699+0.001)</f>
        <v>0.329</v>
      </c>
      <c r="G703" s="15">
        <v>36100</v>
      </c>
    </row>
    <row r="704" spans="1:7" ht="12.75">
      <c r="A704" s="30" t="str">
        <f>'De la BASE'!A700</f>
        <v>137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0.28</v>
      </c>
      <c r="F704" s="9">
        <f>IF('De la BASE'!F700&gt;0,'De la BASE'!F700,'De la BASE'!F700+0.001)</f>
        <v>0.28</v>
      </c>
      <c r="G704" s="15">
        <v>36130</v>
      </c>
    </row>
    <row r="705" spans="1:7" ht="12.75">
      <c r="A705" s="30" t="str">
        <f>'De la BASE'!A701</f>
        <v>137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0.267</v>
      </c>
      <c r="F705" s="9">
        <f>IF('De la BASE'!F701&gt;0,'De la BASE'!F701,'De la BASE'!F701+0.001)</f>
        <v>0.267</v>
      </c>
      <c r="G705" s="15">
        <v>36161</v>
      </c>
    </row>
    <row r="706" spans="1:7" ht="12.75">
      <c r="A706" s="30" t="str">
        <f>'De la BASE'!A702</f>
        <v>137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0.22</v>
      </c>
      <c r="F706" s="9">
        <f>IF('De la BASE'!F702&gt;0,'De la BASE'!F702,'De la BASE'!F702+0.001)</f>
        <v>0.22</v>
      </c>
      <c r="G706" s="15">
        <v>36192</v>
      </c>
    </row>
    <row r="707" spans="1:7" ht="12.75">
      <c r="A707" s="30" t="str">
        <f>'De la BASE'!A703</f>
        <v>137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0.205</v>
      </c>
      <c r="F707" s="9">
        <f>IF('De la BASE'!F703&gt;0,'De la BASE'!F703,'De la BASE'!F703+0.001)</f>
        <v>0.205</v>
      </c>
      <c r="G707" s="15">
        <v>36220</v>
      </c>
    </row>
    <row r="708" spans="1:7" ht="12.75">
      <c r="A708" s="30" t="str">
        <f>'De la BASE'!A704</f>
        <v>137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0.211</v>
      </c>
      <c r="F708" s="9">
        <f>IF('De la BASE'!F704&gt;0,'De la BASE'!F704,'De la BASE'!F704+0.001)</f>
        <v>0.211</v>
      </c>
      <c r="G708" s="15">
        <v>36251</v>
      </c>
    </row>
    <row r="709" spans="1:7" ht="12.75">
      <c r="A709" s="30" t="str">
        <f>'De la BASE'!A705</f>
        <v>137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0.209</v>
      </c>
      <c r="F709" s="9">
        <f>IF('De la BASE'!F705&gt;0,'De la BASE'!F705,'De la BASE'!F705+0.001)</f>
        <v>0.209</v>
      </c>
      <c r="G709" s="15">
        <v>36281</v>
      </c>
    </row>
    <row r="710" spans="1:7" ht="12.75">
      <c r="A710" s="30" t="str">
        <f>'De la BASE'!A706</f>
        <v>137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0.186</v>
      </c>
      <c r="F710" s="9">
        <f>IF('De la BASE'!F706&gt;0,'De la BASE'!F706,'De la BASE'!F706+0.001)</f>
        <v>0.186</v>
      </c>
      <c r="G710" s="15">
        <v>36312</v>
      </c>
    </row>
    <row r="711" spans="1:7" ht="12.75">
      <c r="A711" s="30" t="str">
        <f>'De la BASE'!A707</f>
        <v>137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0.169</v>
      </c>
      <c r="F711" s="9">
        <f>IF('De la BASE'!F707&gt;0,'De la BASE'!F707,'De la BASE'!F707+0.001)</f>
        <v>0.169</v>
      </c>
      <c r="G711" s="15">
        <v>36342</v>
      </c>
    </row>
    <row r="712" spans="1:7" ht="12.75">
      <c r="A712" s="30" t="str">
        <f>'De la BASE'!A708</f>
        <v>137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0.154</v>
      </c>
      <c r="F712" s="9">
        <f>IF('De la BASE'!F708&gt;0,'De la BASE'!F708,'De la BASE'!F708+0.001)</f>
        <v>0.154</v>
      </c>
      <c r="G712" s="15">
        <v>36373</v>
      </c>
    </row>
    <row r="713" spans="1:7" ht="12.75">
      <c r="A713" s="30" t="str">
        <f>'De la BASE'!A709</f>
        <v>137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0.222</v>
      </c>
      <c r="F713" s="9">
        <f>IF('De la BASE'!F709&gt;0,'De la BASE'!F709,'De la BASE'!F709+0.001)</f>
        <v>0.222</v>
      </c>
      <c r="G713" s="15">
        <v>36404</v>
      </c>
    </row>
    <row r="714" spans="1:7" ht="12.75">
      <c r="A714" s="30" t="str">
        <f>'De la BASE'!A710</f>
        <v>137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0.396</v>
      </c>
      <c r="F714" s="9">
        <f>IF('De la BASE'!F710&gt;0,'De la BASE'!F710,'De la BASE'!F710+0.001)</f>
        <v>0.396</v>
      </c>
      <c r="G714" s="15">
        <v>36434</v>
      </c>
    </row>
    <row r="715" spans="1:7" ht="12.75">
      <c r="A715" s="30" t="str">
        <f>'De la BASE'!A711</f>
        <v>137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0.282</v>
      </c>
      <c r="F715" s="9">
        <f>IF('De la BASE'!F711&gt;0,'De la BASE'!F711,'De la BASE'!F711+0.001)</f>
        <v>0.282</v>
      </c>
      <c r="G715" s="15">
        <v>36465</v>
      </c>
    </row>
    <row r="716" spans="1:7" ht="12.75">
      <c r="A716" s="30" t="str">
        <f>'De la BASE'!A712</f>
        <v>137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0.273</v>
      </c>
      <c r="F716" s="9">
        <f>IF('De la BASE'!F712&gt;0,'De la BASE'!F712,'De la BASE'!F712+0.001)</f>
        <v>0.273</v>
      </c>
      <c r="G716" s="15">
        <v>36495</v>
      </c>
    </row>
    <row r="717" spans="1:7" ht="12.75">
      <c r="A717" s="30" t="str">
        <f>'De la BASE'!A713</f>
        <v>137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0.253</v>
      </c>
      <c r="F717" s="9">
        <f>IF('De la BASE'!F713&gt;0,'De la BASE'!F713,'De la BASE'!F713+0.001)</f>
        <v>0.253</v>
      </c>
      <c r="G717" s="15">
        <v>36526</v>
      </c>
    </row>
    <row r="718" spans="1:7" ht="12.75">
      <c r="A718" s="30" t="str">
        <f>'De la BASE'!A714</f>
        <v>137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0.224</v>
      </c>
      <c r="F718" s="9">
        <f>IF('De la BASE'!F714&gt;0,'De la BASE'!F714,'De la BASE'!F714+0.001)</f>
        <v>0.224</v>
      </c>
      <c r="G718" s="15">
        <v>36557</v>
      </c>
    </row>
    <row r="719" spans="1:7" ht="12.75">
      <c r="A719" s="30" t="str">
        <f>'De la BASE'!A715</f>
        <v>137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0.209</v>
      </c>
      <c r="F719" s="9">
        <f>IF('De la BASE'!F715&gt;0,'De la BASE'!F715,'De la BASE'!F715+0.001)</f>
        <v>0.209</v>
      </c>
      <c r="G719" s="15">
        <v>36586</v>
      </c>
    </row>
    <row r="720" spans="1:7" ht="12.75">
      <c r="A720" s="30" t="str">
        <f>'De la BASE'!A716</f>
        <v>137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0.781</v>
      </c>
      <c r="F720" s="9">
        <f>IF('De la BASE'!F716&gt;0,'De la BASE'!F716,'De la BASE'!F716+0.001)</f>
        <v>0.781</v>
      </c>
      <c r="G720" s="15">
        <v>36617</v>
      </c>
    </row>
    <row r="721" spans="1:7" ht="12.75">
      <c r="A721" s="30" t="str">
        <f>'De la BASE'!A717</f>
        <v>137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0.615</v>
      </c>
      <c r="F721" s="9">
        <f>IF('De la BASE'!F717&gt;0,'De la BASE'!F717,'De la BASE'!F717+0.001)</f>
        <v>0.615</v>
      </c>
      <c r="G721" s="15">
        <v>36647</v>
      </c>
    </row>
    <row r="722" spans="1:7" ht="12.75">
      <c r="A722" s="30" t="str">
        <f>'De la BASE'!A718</f>
        <v>137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0.478</v>
      </c>
      <c r="F722" s="9">
        <f>IF('De la BASE'!F718&gt;0,'De la BASE'!F718,'De la BASE'!F718+0.001)</f>
        <v>0.478</v>
      </c>
      <c r="G722" s="15">
        <v>36678</v>
      </c>
    </row>
    <row r="723" spans="1:7" ht="12.75">
      <c r="A723" s="30" t="str">
        <f>'De la BASE'!A719</f>
        <v>137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0.399</v>
      </c>
      <c r="F723" s="9">
        <f>IF('De la BASE'!F719&gt;0,'De la BASE'!F719,'De la BASE'!F719+0.001)</f>
        <v>0.399</v>
      </c>
      <c r="G723" s="15">
        <v>36708</v>
      </c>
    </row>
    <row r="724" spans="1:7" ht="12.75">
      <c r="A724" s="30" t="str">
        <f>'De la BASE'!A720</f>
        <v>137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0.336</v>
      </c>
      <c r="F724" s="9">
        <f>IF('De la BASE'!F720&gt;0,'De la BASE'!F720,'De la BASE'!F720+0.001)</f>
        <v>0.336</v>
      </c>
      <c r="G724" s="15">
        <v>36739</v>
      </c>
    </row>
    <row r="725" spans="1:7" ht="12.75">
      <c r="A725" s="30" t="str">
        <f>'De la BASE'!A721</f>
        <v>137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0.289</v>
      </c>
      <c r="F725" s="9">
        <f>IF('De la BASE'!F721&gt;0,'De la BASE'!F721,'De la BASE'!F721+0.001)</f>
        <v>0.289</v>
      </c>
      <c r="G725" s="15">
        <v>36770</v>
      </c>
    </row>
    <row r="726" spans="1:7" ht="12.75">
      <c r="A726" s="30" t="str">
        <f>'De la BASE'!A722</f>
        <v>137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0.255</v>
      </c>
      <c r="F726" s="9">
        <f>IF('De la BASE'!F722&gt;0,'De la BASE'!F722,'De la BASE'!F722+0.001)</f>
        <v>0.255</v>
      </c>
      <c r="G726" s="15">
        <v>36800</v>
      </c>
    </row>
    <row r="727" spans="1:7" ht="12.75">
      <c r="A727" s="30" t="str">
        <f>'De la BASE'!A723</f>
        <v>137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1.114</v>
      </c>
      <c r="F727" s="9">
        <f>IF('De la BASE'!F723&gt;0,'De la BASE'!F723,'De la BASE'!F723+0.001)</f>
        <v>1.114</v>
      </c>
      <c r="G727" s="15">
        <v>36831</v>
      </c>
    </row>
    <row r="728" spans="1:7" ht="12.75">
      <c r="A728" s="30" t="str">
        <f>'De la BASE'!A724</f>
        <v>137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4.668</v>
      </c>
      <c r="F728" s="9">
        <f>IF('De la BASE'!F724&gt;0,'De la BASE'!F724,'De la BASE'!F724+0.001)</f>
        <v>4.668</v>
      </c>
      <c r="G728" s="15">
        <v>36861</v>
      </c>
    </row>
    <row r="729" spans="1:7" ht="12.75">
      <c r="A729" s="30" t="str">
        <f>'De la BASE'!A725</f>
        <v>137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7.09</v>
      </c>
      <c r="F729" s="9">
        <f>IF('De la BASE'!F725&gt;0,'De la BASE'!F725,'De la BASE'!F725+0.001)</f>
        <v>7.09</v>
      </c>
      <c r="G729" s="15">
        <v>36892</v>
      </c>
    </row>
    <row r="730" spans="1:7" ht="12.75">
      <c r="A730" s="30" t="str">
        <f>'De la BASE'!A726</f>
        <v>137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2.786</v>
      </c>
      <c r="F730" s="9">
        <f>IF('De la BASE'!F726&gt;0,'De la BASE'!F726,'De la BASE'!F726+0.001)</f>
        <v>2.786</v>
      </c>
      <c r="G730" s="15">
        <v>36923</v>
      </c>
    </row>
    <row r="731" spans="1:7" ht="12.75">
      <c r="A731" s="30" t="str">
        <f>'De la BASE'!A727</f>
        <v>137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6.135</v>
      </c>
      <c r="F731" s="9">
        <f>IF('De la BASE'!F727&gt;0,'De la BASE'!F727,'De la BASE'!F727+0.001)</f>
        <v>6.135</v>
      </c>
      <c r="G731" s="15">
        <v>36951</v>
      </c>
    </row>
    <row r="732" spans="1:7" ht="12.75">
      <c r="A732" s="30" t="str">
        <f>'De la BASE'!A728</f>
        <v>137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2.148</v>
      </c>
      <c r="F732" s="9">
        <f>IF('De la BASE'!F728&gt;0,'De la BASE'!F728,'De la BASE'!F728+0.001)</f>
        <v>2.148</v>
      </c>
      <c r="G732" s="15">
        <v>36982</v>
      </c>
    </row>
    <row r="733" spans="1:7" ht="12.75">
      <c r="A733" s="30" t="str">
        <f>'De la BASE'!A729</f>
        <v>137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1.769</v>
      </c>
      <c r="F733" s="9">
        <f>IF('De la BASE'!F729&gt;0,'De la BASE'!F729,'De la BASE'!F729+0.001)</f>
        <v>1.769</v>
      </c>
      <c r="G733" s="15">
        <v>37012</v>
      </c>
    </row>
    <row r="734" spans="1:7" ht="12.75">
      <c r="A734" s="30" t="str">
        <f>'De la BASE'!A730</f>
        <v>137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1.454</v>
      </c>
      <c r="F734" s="9">
        <f>IF('De la BASE'!F730&gt;0,'De la BASE'!F730,'De la BASE'!F730+0.001)</f>
        <v>1.454</v>
      </c>
      <c r="G734" s="15">
        <v>37043</v>
      </c>
    </row>
    <row r="735" spans="1:7" ht="12.75">
      <c r="A735" s="30" t="str">
        <f>'De la BASE'!A731</f>
        <v>137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1.185</v>
      </c>
      <c r="F735" s="9">
        <f>IF('De la BASE'!F731&gt;0,'De la BASE'!F731,'De la BASE'!F731+0.001)</f>
        <v>1.185</v>
      </c>
      <c r="G735" s="15">
        <v>37073</v>
      </c>
    </row>
    <row r="736" spans="1:7" ht="12.75">
      <c r="A736" s="30" t="str">
        <f>'De la BASE'!A732</f>
        <v>137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0.975</v>
      </c>
      <c r="F736" s="9">
        <f>IF('De la BASE'!F732&gt;0,'De la BASE'!F732,'De la BASE'!F732+0.001)</f>
        <v>0.975</v>
      </c>
      <c r="G736" s="15">
        <v>37104</v>
      </c>
    </row>
    <row r="737" spans="1:7" ht="12.75">
      <c r="A737" s="30" t="str">
        <f>'De la BASE'!A733</f>
        <v>137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0.8</v>
      </c>
      <c r="F737" s="9">
        <f>IF('De la BASE'!F733&gt;0,'De la BASE'!F733,'De la BASE'!F733+0.001)</f>
        <v>0.8</v>
      </c>
      <c r="G737" s="15">
        <v>37135</v>
      </c>
    </row>
    <row r="738" spans="1:7" ht="12.75">
      <c r="A738" s="30" t="str">
        <f>'De la BASE'!A734</f>
        <v>137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0.669</v>
      </c>
      <c r="F738" s="9">
        <f>IF('De la BASE'!F734&gt;0,'De la BASE'!F734,'De la BASE'!F734+0.001)</f>
        <v>0.669</v>
      </c>
      <c r="G738" s="15">
        <v>37165</v>
      </c>
    </row>
    <row r="739" spans="1:7" ht="12.75">
      <c r="A739" s="30" t="str">
        <f>'De la BASE'!A735</f>
        <v>137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0.555</v>
      </c>
      <c r="F739" s="9">
        <f>IF('De la BASE'!F735&gt;0,'De la BASE'!F735,'De la BASE'!F735+0.001)</f>
        <v>0.555</v>
      </c>
      <c r="G739" s="15">
        <v>37196</v>
      </c>
    </row>
    <row r="740" spans="1:7" ht="12.75">
      <c r="A740" s="30" t="str">
        <f>'De la BASE'!A736</f>
        <v>137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0.462</v>
      </c>
      <c r="F740" s="9">
        <f>IF('De la BASE'!F736&gt;0,'De la BASE'!F736,'De la BASE'!F736+0.001)</f>
        <v>0.462</v>
      </c>
      <c r="G740" s="15">
        <v>37226</v>
      </c>
    </row>
    <row r="741" spans="1:7" ht="12.75">
      <c r="A741" s="30" t="str">
        <f>'De la BASE'!A737</f>
        <v>137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0.435</v>
      </c>
      <c r="F741" s="9">
        <f>IF('De la BASE'!F737&gt;0,'De la BASE'!F737,'De la BASE'!F737+0.001)</f>
        <v>0.435</v>
      </c>
      <c r="G741" s="15">
        <v>37257</v>
      </c>
    </row>
    <row r="742" spans="1:7" ht="12.75">
      <c r="A742" s="30" t="str">
        <f>'De la BASE'!A738</f>
        <v>137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0.353</v>
      </c>
      <c r="F742" s="9">
        <f>IF('De la BASE'!F738&gt;0,'De la BASE'!F738,'De la BASE'!F738+0.001)</f>
        <v>0.353</v>
      </c>
      <c r="G742" s="15">
        <v>37288</v>
      </c>
    </row>
    <row r="743" spans="1:7" ht="12.75">
      <c r="A743" s="30" t="str">
        <f>'De la BASE'!A739</f>
        <v>137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0.351</v>
      </c>
      <c r="F743" s="9">
        <f>IF('De la BASE'!F739&gt;0,'De la BASE'!F739,'De la BASE'!F739+0.001)</f>
        <v>0.351</v>
      </c>
      <c r="G743" s="15">
        <v>37316</v>
      </c>
    </row>
    <row r="744" spans="1:7" ht="12.75">
      <c r="A744" s="30" t="str">
        <f>'De la BASE'!A740</f>
        <v>137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0.309</v>
      </c>
      <c r="F744" s="9">
        <f>IF('De la BASE'!F740&gt;0,'De la BASE'!F740,'De la BASE'!F740+0.001)</f>
        <v>0.309</v>
      </c>
      <c r="G744" s="15">
        <v>37347</v>
      </c>
    </row>
    <row r="745" spans="1:7" ht="12.75">
      <c r="A745" s="30" t="str">
        <f>'De la BASE'!A741</f>
        <v>137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0.303</v>
      </c>
      <c r="F745" s="9">
        <f>IF('De la BASE'!F741&gt;0,'De la BASE'!F741,'De la BASE'!F741+0.001)</f>
        <v>0.303</v>
      </c>
      <c r="G745" s="15">
        <v>37377</v>
      </c>
    </row>
    <row r="746" spans="1:7" ht="12.75">
      <c r="A746" s="30" t="str">
        <f>'De la BASE'!A742</f>
        <v>137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0.245</v>
      </c>
      <c r="F746" s="9">
        <f>IF('De la BASE'!F742&gt;0,'De la BASE'!F742,'De la BASE'!F742+0.001)</f>
        <v>0.245</v>
      </c>
      <c r="G746" s="15">
        <v>37408</v>
      </c>
    </row>
    <row r="747" spans="1:7" ht="12.75">
      <c r="A747" s="30" t="str">
        <f>'De la BASE'!A743</f>
        <v>137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0.217</v>
      </c>
      <c r="F747" s="9">
        <f>IF('De la BASE'!F743&gt;0,'De la BASE'!F743,'De la BASE'!F743+0.001)</f>
        <v>0.217</v>
      </c>
      <c r="G747" s="15">
        <v>37438</v>
      </c>
    </row>
    <row r="748" spans="1:7" ht="12.75">
      <c r="A748" s="30" t="str">
        <f>'De la BASE'!A744</f>
        <v>137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0.196</v>
      </c>
      <c r="F748" s="9">
        <f>IF('De la BASE'!F744&gt;0,'De la BASE'!F744,'De la BASE'!F744+0.001)</f>
        <v>0.196</v>
      </c>
      <c r="G748" s="15">
        <v>37469</v>
      </c>
    </row>
    <row r="749" spans="1:7" ht="12.75">
      <c r="A749" s="30" t="str">
        <f>'De la BASE'!A745</f>
        <v>137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0.27</v>
      </c>
      <c r="F749" s="9">
        <f>IF('De la BASE'!F745&gt;0,'De la BASE'!F745,'De la BASE'!F745+0.001)</f>
        <v>0.27</v>
      </c>
      <c r="G749" s="15">
        <v>37500</v>
      </c>
    </row>
    <row r="750" spans="1:7" ht="12.75">
      <c r="A750" s="30" t="str">
        <f>'De la BASE'!A746</f>
        <v>137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0.241</v>
      </c>
      <c r="F750" s="9">
        <f>IF('De la BASE'!F746&gt;0,'De la BASE'!F746,'De la BASE'!F746+0.001)</f>
        <v>0.241</v>
      </c>
      <c r="G750" s="15">
        <v>37530</v>
      </c>
    </row>
    <row r="751" spans="1:7" ht="12.75">
      <c r="A751" s="30" t="str">
        <f>'De la BASE'!A747</f>
        <v>137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0.274</v>
      </c>
      <c r="F751" s="9">
        <f>IF('De la BASE'!F747&gt;0,'De la BASE'!F747,'De la BASE'!F747+0.001)</f>
        <v>0.274</v>
      </c>
      <c r="G751" s="15">
        <v>37561</v>
      </c>
    </row>
    <row r="752" spans="1:7" ht="12.75">
      <c r="A752" s="30" t="str">
        <f>'De la BASE'!A748</f>
        <v>137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1.952</v>
      </c>
      <c r="F752" s="9">
        <f>IF('De la BASE'!F748&gt;0,'De la BASE'!F748,'De la BASE'!F748+0.001)</f>
        <v>1.952</v>
      </c>
      <c r="G752" s="15">
        <v>37591</v>
      </c>
    </row>
    <row r="753" spans="1:7" ht="12.75">
      <c r="A753" s="30" t="str">
        <f>'De la BASE'!A749</f>
        <v>137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1.785</v>
      </c>
      <c r="F753" s="9">
        <f>IF('De la BASE'!F749&gt;0,'De la BASE'!F749,'De la BASE'!F749+0.001)</f>
        <v>1.785</v>
      </c>
      <c r="G753" s="15">
        <v>37622</v>
      </c>
    </row>
    <row r="754" spans="1:7" ht="12.75">
      <c r="A754" s="30" t="str">
        <f>'De la BASE'!A750</f>
        <v>137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2.2</v>
      </c>
      <c r="F754" s="9">
        <f>IF('De la BASE'!F750&gt;0,'De la BASE'!F750,'De la BASE'!F750+0.001)</f>
        <v>2.2</v>
      </c>
      <c r="G754" s="15">
        <v>37653</v>
      </c>
    </row>
    <row r="755" spans="1:7" ht="12.75">
      <c r="A755" s="30" t="str">
        <f>'De la BASE'!A751</f>
        <v>137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1.582</v>
      </c>
      <c r="F755" s="9">
        <f>IF('De la BASE'!F751&gt;0,'De la BASE'!F751,'De la BASE'!F751+0.001)</f>
        <v>1.582</v>
      </c>
      <c r="G755" s="15">
        <v>37681</v>
      </c>
    </row>
    <row r="756" spans="1:7" ht="12.75">
      <c r="A756" s="30" t="str">
        <f>'De la BASE'!A752</f>
        <v>137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1.875</v>
      </c>
      <c r="F756" s="9">
        <f>IF('De la BASE'!F752&gt;0,'De la BASE'!F752,'De la BASE'!F752+0.001)</f>
        <v>1.875</v>
      </c>
      <c r="G756" s="15">
        <v>37712</v>
      </c>
    </row>
    <row r="757" spans="1:7" ht="12.75">
      <c r="A757" s="30" t="str">
        <f>'De la BASE'!A753</f>
        <v>137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1.321</v>
      </c>
      <c r="F757" s="9">
        <f>IF('De la BASE'!F753&gt;0,'De la BASE'!F753,'De la BASE'!F753+0.001)</f>
        <v>1.321</v>
      </c>
      <c r="G757" s="15">
        <v>37742</v>
      </c>
    </row>
    <row r="758" spans="1:7" ht="12.75">
      <c r="A758" s="30" t="str">
        <f>'De la BASE'!A754</f>
        <v>137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1.088</v>
      </c>
      <c r="F758" s="9">
        <f>IF('De la BASE'!F754&gt;0,'De la BASE'!F754,'De la BASE'!F754+0.001)</f>
        <v>1.088</v>
      </c>
      <c r="G758" s="15">
        <v>37773</v>
      </c>
    </row>
    <row r="759" spans="1:7" ht="12.75">
      <c r="A759" s="30" t="str">
        <f>'De la BASE'!A755</f>
        <v>137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0.897</v>
      </c>
      <c r="F759" s="9">
        <f>IF('De la BASE'!F755&gt;0,'De la BASE'!F755,'De la BASE'!F755+0.001)</f>
        <v>0.897</v>
      </c>
      <c r="G759" s="15">
        <v>37803</v>
      </c>
    </row>
    <row r="760" spans="1:7" ht="12.75">
      <c r="A760" s="30" t="str">
        <f>'De la BASE'!A756</f>
        <v>137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0.745</v>
      </c>
      <c r="F760" s="9">
        <f>IF('De la BASE'!F756&gt;0,'De la BASE'!F756,'De la BASE'!F756+0.001)</f>
        <v>0.745</v>
      </c>
      <c r="G760" s="15">
        <v>37834</v>
      </c>
    </row>
    <row r="761" spans="1:7" ht="12.75">
      <c r="A761" s="30" t="str">
        <f>'De la BASE'!A757</f>
        <v>137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0.617</v>
      </c>
      <c r="F761" s="9">
        <f>IF('De la BASE'!F757&gt;0,'De la BASE'!F757,'De la BASE'!F757+0.001)</f>
        <v>0.617</v>
      </c>
      <c r="G761" s="15">
        <v>37865</v>
      </c>
    </row>
    <row r="762" spans="1:7" ht="12.75">
      <c r="A762" s="30" t="str">
        <f>'De la BASE'!A758</f>
        <v>137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0.916</v>
      </c>
      <c r="F762" s="9">
        <f>IF('De la BASE'!F758&gt;0,'De la BASE'!F758,'De la BASE'!F758+0.001)</f>
        <v>0.916</v>
      </c>
      <c r="G762" s="15">
        <v>37895</v>
      </c>
    </row>
    <row r="763" spans="1:7" ht="12.75">
      <c r="A763" s="30" t="str">
        <f>'De la BASE'!A759</f>
        <v>137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0.828</v>
      </c>
      <c r="F763" s="9">
        <f>IF('De la BASE'!F759&gt;0,'De la BASE'!F759,'De la BASE'!F759+0.001)</f>
        <v>0.828</v>
      </c>
      <c r="G763" s="15">
        <v>37926</v>
      </c>
    </row>
    <row r="764" spans="1:7" ht="12.75">
      <c r="A764" s="30" t="str">
        <f>'De la BASE'!A760</f>
        <v>137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0.736</v>
      </c>
      <c r="F764" s="9">
        <f>IF('De la BASE'!F760&gt;0,'De la BASE'!F760,'De la BASE'!F760+0.001)</f>
        <v>0.736</v>
      </c>
      <c r="G764" s="15">
        <v>37956</v>
      </c>
    </row>
    <row r="765" spans="1:7" ht="12.75">
      <c r="A765" s="30" t="str">
        <f>'De la BASE'!A761</f>
        <v>137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0.673</v>
      </c>
      <c r="F765" s="9">
        <f>IF('De la BASE'!F761&gt;0,'De la BASE'!F761,'De la BASE'!F761+0.001)</f>
        <v>0.673</v>
      </c>
      <c r="G765" s="15">
        <v>37987</v>
      </c>
    </row>
    <row r="766" spans="1:7" ht="12.75">
      <c r="A766" s="30" t="str">
        <f>'De la BASE'!A762</f>
        <v>137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0.618</v>
      </c>
      <c r="F766" s="9">
        <f>IF('De la BASE'!F762&gt;0,'De la BASE'!F762,'De la BASE'!F762+0.001)</f>
        <v>0.618</v>
      </c>
      <c r="G766" s="15">
        <v>38018</v>
      </c>
    </row>
    <row r="767" spans="1:7" ht="12.75">
      <c r="A767" s="30" t="str">
        <f>'De la BASE'!A763</f>
        <v>137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0.643</v>
      </c>
      <c r="F767" s="9">
        <f>IF('De la BASE'!F763&gt;0,'De la BASE'!F763,'De la BASE'!F763+0.001)</f>
        <v>0.643</v>
      </c>
      <c r="G767" s="15">
        <v>38047</v>
      </c>
    </row>
    <row r="768" spans="1:7" ht="12.75">
      <c r="A768" s="30" t="str">
        <f>'De la BASE'!A764</f>
        <v>137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0.593</v>
      </c>
      <c r="F768" s="9">
        <f>IF('De la BASE'!F764&gt;0,'De la BASE'!F764,'De la BASE'!F764+0.001)</f>
        <v>0.593</v>
      </c>
      <c r="G768" s="15">
        <v>38078</v>
      </c>
    </row>
    <row r="769" spans="1:7" ht="12.75">
      <c r="A769" s="30" t="str">
        <f>'De la BASE'!A765</f>
        <v>137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0.516</v>
      </c>
      <c r="F769" s="9">
        <f>IF('De la BASE'!F765&gt;0,'De la BASE'!F765,'De la BASE'!F765+0.001)</f>
        <v>0.516</v>
      </c>
      <c r="G769" s="15">
        <v>38108</v>
      </c>
    </row>
    <row r="770" spans="1:7" ht="12.75">
      <c r="A770" s="30" t="str">
        <f>'De la BASE'!A766</f>
        <v>137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0.436</v>
      </c>
      <c r="F770" s="9">
        <f>IF('De la BASE'!F766&gt;0,'De la BASE'!F766,'De la BASE'!F766+0.001)</f>
        <v>0.436</v>
      </c>
      <c r="G770" s="15">
        <v>38139</v>
      </c>
    </row>
    <row r="771" spans="1:7" ht="12.75">
      <c r="A771" s="30" t="str">
        <f>'De la BASE'!A767</f>
        <v>137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0.369</v>
      </c>
      <c r="F771" s="9">
        <f>IF('De la BASE'!F767&gt;0,'De la BASE'!F767,'De la BASE'!F767+0.001)</f>
        <v>0.369</v>
      </c>
      <c r="G771" s="15">
        <v>38169</v>
      </c>
    </row>
    <row r="772" spans="1:7" ht="12.75">
      <c r="A772" s="30" t="str">
        <f>'De la BASE'!A768</f>
        <v>137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0.324</v>
      </c>
      <c r="F772" s="9">
        <f>IF('De la BASE'!F768&gt;0,'De la BASE'!F768,'De la BASE'!F768+0.001)</f>
        <v>0.324</v>
      </c>
      <c r="G772" s="15">
        <v>38200</v>
      </c>
    </row>
    <row r="773" spans="1:7" ht="12.75">
      <c r="A773" s="30" t="str">
        <f>'De la BASE'!A769</f>
        <v>137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0.278</v>
      </c>
      <c r="F773" s="9">
        <f>IF('De la BASE'!F769&gt;0,'De la BASE'!F769,'De la BASE'!F769+0.001)</f>
        <v>0.278</v>
      </c>
      <c r="G773" s="15">
        <v>38231</v>
      </c>
    </row>
    <row r="774" spans="1:7" ht="12.75">
      <c r="A774" s="30" t="str">
        <f>'De la BASE'!A770</f>
        <v>137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0.314</v>
      </c>
      <c r="F774" s="9">
        <f>IF('De la BASE'!F770&gt;0,'De la BASE'!F770,'De la BASE'!F770+0.001)</f>
        <v>0.314</v>
      </c>
      <c r="G774" s="15">
        <v>38261</v>
      </c>
    </row>
    <row r="775" spans="1:7" ht="12.75">
      <c r="A775" s="30" t="str">
        <f>'De la BASE'!A771</f>
        <v>137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0.244</v>
      </c>
      <c r="F775" s="9">
        <f>IF('De la BASE'!F771&gt;0,'De la BASE'!F771,'De la BASE'!F771+0.001)</f>
        <v>0.244</v>
      </c>
      <c r="G775" s="15">
        <v>38292</v>
      </c>
    </row>
    <row r="776" spans="1:7" ht="12.75">
      <c r="A776" s="30" t="str">
        <f>'De la BASE'!A772</f>
        <v>137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0.283</v>
      </c>
      <c r="F776" s="9">
        <f>IF('De la BASE'!F772&gt;0,'De la BASE'!F772,'De la BASE'!F772+0.001)</f>
        <v>0.283</v>
      </c>
      <c r="G776" s="15">
        <v>38322</v>
      </c>
    </row>
    <row r="777" spans="1:7" ht="12.75">
      <c r="A777" s="30" t="str">
        <f>'De la BASE'!A773</f>
        <v>137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0.223</v>
      </c>
      <c r="F777" s="9">
        <f>IF('De la BASE'!F773&gt;0,'De la BASE'!F773,'De la BASE'!F773+0.001)</f>
        <v>0.223</v>
      </c>
      <c r="G777" s="15">
        <v>38353</v>
      </c>
    </row>
    <row r="778" spans="1:7" ht="12.75">
      <c r="A778" s="30" t="str">
        <f>'De la BASE'!A774</f>
        <v>137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0.201</v>
      </c>
      <c r="F778" s="9">
        <f>IF('De la BASE'!F774&gt;0,'De la BASE'!F774,'De la BASE'!F774+0.001)</f>
        <v>0.201</v>
      </c>
      <c r="G778" s="15">
        <v>38384</v>
      </c>
    </row>
    <row r="779" spans="1:7" ht="12.75">
      <c r="A779" s="30" t="str">
        <f>'De la BASE'!A775</f>
        <v>137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0.196</v>
      </c>
      <c r="F779" s="9">
        <f>IF('De la BASE'!F775&gt;0,'De la BASE'!F775,'De la BASE'!F775+0.001)</f>
        <v>0.196</v>
      </c>
      <c r="G779" s="15">
        <v>38412</v>
      </c>
    </row>
    <row r="780" spans="1:7" ht="12.75">
      <c r="A780" s="30" t="str">
        <f>'De la BASE'!A776</f>
        <v>137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0.242</v>
      </c>
      <c r="F780" s="9">
        <f>IF('De la BASE'!F776&gt;0,'De la BASE'!F776,'De la BASE'!F776+0.001)</f>
        <v>0.242</v>
      </c>
      <c r="G780" s="15">
        <v>38443</v>
      </c>
    </row>
    <row r="781" spans="1:7" ht="12.75">
      <c r="A781" s="30" t="str">
        <f>'De la BASE'!A777</f>
        <v>137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0.213</v>
      </c>
      <c r="F781" s="9">
        <f>IF('De la BASE'!F777&gt;0,'De la BASE'!F777,'De la BASE'!F777+0.001)</f>
        <v>0.213</v>
      </c>
      <c r="G781" s="15">
        <v>38473</v>
      </c>
    </row>
    <row r="782" spans="1:7" ht="12.75">
      <c r="A782" s="30" t="str">
        <f>'De la BASE'!A778</f>
        <v>137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0.19</v>
      </c>
      <c r="F782" s="9">
        <f>IF('De la BASE'!F778&gt;0,'De la BASE'!F778,'De la BASE'!F778+0.001)</f>
        <v>0.19</v>
      </c>
      <c r="G782" s="15">
        <v>38504</v>
      </c>
    </row>
    <row r="783" spans="1:7" ht="12.75">
      <c r="A783" s="30" t="str">
        <f>'De la BASE'!A779</f>
        <v>137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0.174</v>
      </c>
      <c r="F783" s="9">
        <f>IF('De la BASE'!F779&gt;0,'De la BASE'!F779,'De la BASE'!F779+0.001)</f>
        <v>0.174</v>
      </c>
      <c r="G783" s="15">
        <v>38534</v>
      </c>
    </row>
    <row r="784" spans="1:7" ht="12.75">
      <c r="A784" s="30" t="str">
        <f>'De la BASE'!A780</f>
        <v>137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0.156</v>
      </c>
      <c r="F784" s="9">
        <f>IF('De la BASE'!F780&gt;0,'De la BASE'!F780,'De la BASE'!F780+0.001)</f>
        <v>0.156</v>
      </c>
      <c r="G784" s="15">
        <v>38565</v>
      </c>
    </row>
    <row r="785" spans="1:7" ht="12.75">
      <c r="A785" s="30" t="str">
        <f>'De la BASE'!A781</f>
        <v>137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0.139</v>
      </c>
      <c r="F785" s="9">
        <f>IF('De la BASE'!F781&gt;0,'De la BASE'!F781,'De la BASE'!F781+0.001)</f>
        <v>0.139</v>
      </c>
      <c r="G785" s="15">
        <v>38596</v>
      </c>
    </row>
    <row r="786" spans="1:7" ht="12.75">
      <c r="A786" s="30" t="str">
        <f>'De la BASE'!A782</f>
        <v>137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0.459</v>
      </c>
      <c r="F786" s="9">
        <f>IF('De la BASE'!F782&gt;0,'De la BASE'!F782,'De la BASE'!F782+0.001)</f>
        <v>0.459</v>
      </c>
      <c r="G786" s="15">
        <v>38626</v>
      </c>
    </row>
    <row r="787" spans="1:7" ht="12.75">
      <c r="A787" s="30" t="str">
        <f>'De la BASE'!A783</f>
        <v>137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0.326</v>
      </c>
      <c r="F787" s="9">
        <f>IF('De la BASE'!F783&gt;0,'De la BASE'!F783,'De la BASE'!F783+0.001)</f>
        <v>0.326</v>
      </c>
      <c r="G787" s="15">
        <v>38657</v>
      </c>
    </row>
    <row r="788" spans="1:7" ht="12.75">
      <c r="A788" s="30" t="str">
        <f>'De la BASE'!A784</f>
        <v>137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0.295</v>
      </c>
      <c r="F788" s="9">
        <f>IF('De la BASE'!F784&gt;0,'De la BASE'!F784,'De la BASE'!F784+0.001)</f>
        <v>0.295</v>
      </c>
      <c r="G788" s="15">
        <v>38687</v>
      </c>
    </row>
    <row r="789" spans="1:7" ht="12.75">
      <c r="A789" s="30" t="str">
        <f>'De la BASE'!A785</f>
        <v>137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0.273</v>
      </c>
      <c r="F789" s="9">
        <f>IF('De la BASE'!F785&gt;0,'De la BASE'!F785,'De la BASE'!F785+0.001)</f>
        <v>0.273</v>
      </c>
      <c r="G789" s="15">
        <v>38718</v>
      </c>
    </row>
    <row r="790" spans="1:7" ht="12.75">
      <c r="A790" s="30" t="str">
        <f>'De la BASE'!A786</f>
        <v>137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0.276</v>
      </c>
      <c r="F790" s="9">
        <f>IF('De la BASE'!F786&gt;0,'De la BASE'!F786,'De la BASE'!F786+0.001)</f>
        <v>0.276</v>
      </c>
      <c r="G790" s="15">
        <v>38749</v>
      </c>
    </row>
    <row r="791" spans="1:7" ht="12.75">
      <c r="A791" s="30" t="str">
        <f>'De la BASE'!A787</f>
        <v>137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0.382</v>
      </c>
      <c r="F791" s="9">
        <f>IF('De la BASE'!F787&gt;0,'De la BASE'!F787,'De la BASE'!F787+0.001)</f>
        <v>0.382</v>
      </c>
      <c r="G791" s="15">
        <v>38777</v>
      </c>
    </row>
    <row r="792" spans="1:7" ht="12.75">
      <c r="A792" s="30" t="str">
        <f>'De la BASE'!A788</f>
        <v>137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0.394</v>
      </c>
      <c r="F792" s="9">
        <f>IF('De la BASE'!F788&gt;0,'De la BASE'!F788,'De la BASE'!F788+0.001)</f>
        <v>0.394</v>
      </c>
      <c r="G792" s="15">
        <v>38808</v>
      </c>
    </row>
    <row r="793" spans="1:7" ht="12.75">
      <c r="A793" s="30" t="str">
        <f>'De la BASE'!A789</f>
        <v>137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0.354</v>
      </c>
      <c r="F793" s="9">
        <f>IF('De la BASE'!F789&gt;0,'De la BASE'!F789,'De la BASE'!F789+0.001)</f>
        <v>0.354</v>
      </c>
      <c r="G793" s="15">
        <v>38838</v>
      </c>
    </row>
    <row r="794" spans="1:7" ht="12.75">
      <c r="A794" s="30" t="str">
        <f>'De la BASE'!A790</f>
        <v>137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0.304</v>
      </c>
      <c r="F794" s="9">
        <f>IF('De la BASE'!F790&gt;0,'De la BASE'!F790,'De la BASE'!F790+0.001)</f>
        <v>0.304</v>
      </c>
      <c r="G794" s="15">
        <v>38869</v>
      </c>
    </row>
    <row r="795" spans="1:7" ht="12.75">
      <c r="A795" s="30" t="str">
        <f>'De la BASE'!A791</f>
        <v>137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0.271</v>
      </c>
      <c r="F795" s="9">
        <f>IF('De la BASE'!F791&gt;0,'De la BASE'!F791,'De la BASE'!F791+0.001)</f>
        <v>0.271</v>
      </c>
      <c r="G795" s="15">
        <v>38899</v>
      </c>
    </row>
    <row r="796" spans="1:7" ht="12.75">
      <c r="A796" s="30" t="str">
        <f>'De la BASE'!A792</f>
        <v>137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0.24</v>
      </c>
      <c r="F796" s="9">
        <f>IF('De la BASE'!F792&gt;0,'De la BASE'!F792,'De la BASE'!F792+0.001)</f>
        <v>0.24</v>
      </c>
      <c r="G796" s="15">
        <v>38930</v>
      </c>
    </row>
    <row r="797" spans="1:7" ht="12.75">
      <c r="A797" s="30" t="str">
        <f>'De la BASE'!A793</f>
        <v>137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0.221</v>
      </c>
      <c r="F797" s="9">
        <f>IF('De la BASE'!F793&gt;0,'De la BASE'!F793,'De la BASE'!F793+0.001)</f>
        <v>0.221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137 - Arroyo de la Oncina desde cabecera hasta confluencia con río Esla.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0.113</v>
      </c>
      <c r="C4" s="1">
        <f aca="true" t="shared" si="0" ref="C4:M4">MIN(C18:C83)</f>
        <v>0.154</v>
      </c>
      <c r="D4" s="1">
        <f t="shared" si="0"/>
        <v>0.171</v>
      </c>
      <c r="E4" s="1">
        <f t="shared" si="0"/>
        <v>0.175</v>
      </c>
      <c r="F4" s="1">
        <f t="shared" si="0"/>
        <v>0.155</v>
      </c>
      <c r="G4" s="1">
        <f t="shared" si="0"/>
        <v>0.164</v>
      </c>
      <c r="H4" s="1">
        <f t="shared" si="0"/>
        <v>0.173</v>
      </c>
      <c r="I4" s="1">
        <f t="shared" si="0"/>
        <v>0.159</v>
      </c>
      <c r="J4" s="1">
        <f t="shared" si="0"/>
        <v>0.15</v>
      </c>
      <c r="K4" s="1">
        <f t="shared" si="0"/>
        <v>0.144</v>
      </c>
      <c r="L4" s="1">
        <f t="shared" si="0"/>
        <v>0.135</v>
      </c>
      <c r="M4" s="1">
        <f t="shared" si="0"/>
        <v>0.123</v>
      </c>
      <c r="N4" s="1">
        <f>MIN(N18:N83)</f>
        <v>1.9699999999999998</v>
      </c>
    </row>
    <row r="5" spans="1:14" ht="12.75">
      <c r="A5" s="13" t="s">
        <v>92</v>
      </c>
      <c r="B5" s="1">
        <f>MAX(B18:B83)</f>
        <v>2.933</v>
      </c>
      <c r="C5" s="1">
        <f aca="true" t="shared" si="1" ref="C5:M5">MAX(C18:C83)</f>
        <v>2.877</v>
      </c>
      <c r="D5" s="1">
        <f t="shared" si="1"/>
        <v>9.621</v>
      </c>
      <c r="E5" s="1">
        <f t="shared" si="1"/>
        <v>18.055</v>
      </c>
      <c r="F5" s="1">
        <f t="shared" si="1"/>
        <v>14.326</v>
      </c>
      <c r="G5" s="1">
        <f t="shared" si="1"/>
        <v>7.377</v>
      </c>
      <c r="H5" s="1">
        <f t="shared" si="1"/>
        <v>3.18</v>
      </c>
      <c r="I5" s="1">
        <f t="shared" si="1"/>
        <v>2.056</v>
      </c>
      <c r="J5" s="1">
        <f t="shared" si="1"/>
        <v>1.963</v>
      </c>
      <c r="K5" s="1">
        <f t="shared" si="1"/>
        <v>1.32</v>
      </c>
      <c r="L5" s="1">
        <f t="shared" si="1"/>
        <v>1.083</v>
      </c>
      <c r="M5" s="1">
        <f t="shared" si="1"/>
        <v>0.892</v>
      </c>
      <c r="N5" s="1">
        <f>MAX(N18:N83)</f>
        <v>36.14600000000001</v>
      </c>
    </row>
    <row r="6" spans="1:14" ht="12.75">
      <c r="A6" s="13" t="s">
        <v>14</v>
      </c>
      <c r="B6" s="1">
        <f>AVERAGE(B18:B83)</f>
        <v>0.4660454545454545</v>
      </c>
      <c r="C6" s="1">
        <f aca="true" t="shared" si="2" ref="C6:M6">AVERAGE(C18:C83)</f>
        <v>0.5976060606060606</v>
      </c>
      <c r="D6" s="1">
        <f t="shared" si="2"/>
        <v>1.1869696969696968</v>
      </c>
      <c r="E6" s="1">
        <f t="shared" si="2"/>
        <v>1.552439393939394</v>
      </c>
      <c r="F6" s="1">
        <f t="shared" si="2"/>
        <v>1.3720303030303027</v>
      </c>
      <c r="G6" s="1">
        <f t="shared" si="2"/>
        <v>1.1203484848484848</v>
      </c>
      <c r="H6" s="1">
        <f t="shared" si="2"/>
        <v>0.8869999999999996</v>
      </c>
      <c r="I6" s="1">
        <f t="shared" si="2"/>
        <v>0.7612878787878791</v>
      </c>
      <c r="J6" s="1">
        <f t="shared" si="2"/>
        <v>0.6532727272727272</v>
      </c>
      <c r="K6" s="1">
        <f t="shared" si="2"/>
        <v>0.5450303030303032</v>
      </c>
      <c r="L6" s="1">
        <f t="shared" si="2"/>
        <v>0.4624848484848485</v>
      </c>
      <c r="M6" s="1">
        <f t="shared" si="2"/>
        <v>0.42215151515151533</v>
      </c>
      <c r="N6" s="1">
        <f>SUM(B6:M6)</f>
        <v>10.026666666666667</v>
      </c>
    </row>
    <row r="7" spans="1:14" ht="12.75">
      <c r="A7" s="13" t="s">
        <v>15</v>
      </c>
      <c r="B7" s="1">
        <f>PERCENTILE(B18:B83,0.1)</f>
        <v>0.194</v>
      </c>
      <c r="C7" s="1">
        <f aca="true" t="shared" si="3" ref="C7:M7">PERCENTILE(C18:C83,0.1)</f>
        <v>0.21000000000000002</v>
      </c>
      <c r="D7" s="1">
        <f t="shared" si="3"/>
        <v>0.22899999999999998</v>
      </c>
      <c r="E7" s="1">
        <f t="shared" si="3"/>
        <v>0.246</v>
      </c>
      <c r="F7" s="1">
        <f t="shared" si="3"/>
        <v>0.224</v>
      </c>
      <c r="G7" s="1">
        <f t="shared" si="3"/>
        <v>0.218</v>
      </c>
      <c r="H7" s="1">
        <f t="shared" si="3"/>
        <v>0.236</v>
      </c>
      <c r="I7" s="1">
        <f t="shared" si="3"/>
        <v>0.2335</v>
      </c>
      <c r="J7" s="1">
        <f t="shared" si="3"/>
        <v>0.218</v>
      </c>
      <c r="K7" s="1">
        <f t="shared" si="3"/>
        <v>0.193</v>
      </c>
      <c r="L7" s="1">
        <f t="shared" si="3"/>
        <v>0.187</v>
      </c>
      <c r="M7" s="1">
        <f t="shared" si="3"/>
        <v>0.193</v>
      </c>
      <c r="N7" s="1">
        <f>PERCENTILE(N18:N83,0.1)</f>
        <v>2.9225000000000003</v>
      </c>
    </row>
    <row r="8" spans="1:14" ht="12.75">
      <c r="A8" s="13" t="s">
        <v>16</v>
      </c>
      <c r="B8" s="1">
        <f>PERCENTILE(B18:B83,0.25)</f>
        <v>0.25675000000000003</v>
      </c>
      <c r="C8" s="1">
        <f aca="true" t="shared" si="4" ref="C8:M8">PERCENTILE(C18:C83,0.25)</f>
        <v>0.28525</v>
      </c>
      <c r="D8" s="1">
        <f t="shared" si="4"/>
        <v>0.2855</v>
      </c>
      <c r="E8" s="1">
        <f t="shared" si="4"/>
        <v>0.30225</v>
      </c>
      <c r="F8" s="1">
        <f t="shared" si="4"/>
        <v>0.33025000000000004</v>
      </c>
      <c r="G8" s="1">
        <f t="shared" si="4"/>
        <v>0.33525</v>
      </c>
      <c r="H8" s="1">
        <f t="shared" si="4"/>
        <v>0.36775</v>
      </c>
      <c r="I8" s="1">
        <f t="shared" si="4"/>
        <v>0.36</v>
      </c>
      <c r="J8" s="1">
        <f t="shared" si="4"/>
        <v>0.3165</v>
      </c>
      <c r="K8" s="1">
        <f t="shared" si="4"/>
        <v>0.27825</v>
      </c>
      <c r="L8" s="1">
        <f t="shared" si="4"/>
        <v>0.24525</v>
      </c>
      <c r="M8" s="1">
        <f t="shared" si="4"/>
        <v>0.271</v>
      </c>
      <c r="N8" s="1">
        <f>PERCENTILE(N18:N83,0.25)</f>
        <v>4.407500000000001</v>
      </c>
    </row>
    <row r="9" spans="1:14" ht="12.75">
      <c r="A9" s="13" t="s">
        <v>17</v>
      </c>
      <c r="B9" s="1">
        <f>PERCENTILE(B18:B83,0.5)</f>
        <v>0.3895</v>
      </c>
      <c r="C9" s="1">
        <f aca="true" t="shared" si="5" ref="C9:N9">PERCENTILE(C18:C83,0.5)</f>
        <v>0.3915</v>
      </c>
      <c r="D9" s="1">
        <f t="shared" si="5"/>
        <v>0.4395</v>
      </c>
      <c r="E9" s="1">
        <f t="shared" si="5"/>
        <v>0.5585</v>
      </c>
      <c r="F9" s="1">
        <f t="shared" si="5"/>
        <v>0.582</v>
      </c>
      <c r="G9" s="1">
        <f t="shared" si="5"/>
        <v>0.627</v>
      </c>
      <c r="H9" s="1">
        <f t="shared" si="5"/>
        <v>0.5905</v>
      </c>
      <c r="I9" s="1">
        <f t="shared" si="5"/>
        <v>0.591</v>
      </c>
      <c r="J9" s="1">
        <f t="shared" si="5"/>
        <v>0.5165</v>
      </c>
      <c r="K9" s="1">
        <f t="shared" si="5"/>
        <v>0.46499999999999997</v>
      </c>
      <c r="L9" s="1">
        <f t="shared" si="5"/>
        <v>0.399</v>
      </c>
      <c r="M9" s="1">
        <f t="shared" si="5"/>
        <v>0.3585</v>
      </c>
      <c r="N9" s="1">
        <f t="shared" si="5"/>
        <v>6.607499999999999</v>
      </c>
    </row>
    <row r="10" spans="1:14" ht="12.75">
      <c r="A10" s="13" t="s">
        <v>18</v>
      </c>
      <c r="B10" s="1">
        <f>PERCENTILE(B18:B83,0.75)</f>
        <v>0.505</v>
      </c>
      <c r="C10" s="1">
        <f aca="true" t="shared" si="6" ref="C10:M10">PERCENTILE(C18:C83,0.75)</f>
        <v>0.596</v>
      </c>
      <c r="D10" s="1">
        <f t="shared" si="6"/>
        <v>0.776</v>
      </c>
      <c r="E10" s="1">
        <f t="shared" si="6"/>
        <v>1.755</v>
      </c>
      <c r="F10" s="1">
        <f t="shared" si="6"/>
        <v>1.3665</v>
      </c>
      <c r="G10" s="1">
        <f t="shared" si="6"/>
        <v>1.1637499999999998</v>
      </c>
      <c r="H10" s="1">
        <f t="shared" si="6"/>
        <v>1.1824999999999999</v>
      </c>
      <c r="I10" s="1">
        <f t="shared" si="6"/>
        <v>1.04025</v>
      </c>
      <c r="J10" s="1">
        <f t="shared" si="6"/>
        <v>0.89225</v>
      </c>
      <c r="K10" s="1">
        <f t="shared" si="6"/>
        <v>0.7575000000000001</v>
      </c>
      <c r="L10" s="1">
        <f t="shared" si="6"/>
        <v>0.6335</v>
      </c>
      <c r="M10" s="1">
        <f t="shared" si="6"/>
        <v>0.5934999999999999</v>
      </c>
      <c r="N10" s="1">
        <f>PERCENTILE(N18:N83,0.75)</f>
        <v>11.255500000000001</v>
      </c>
    </row>
    <row r="11" spans="1:14" ht="12.75">
      <c r="A11" s="13" t="s">
        <v>19</v>
      </c>
      <c r="B11" s="1">
        <f>PERCENTILE(B18:B83,0.9)</f>
        <v>0.739</v>
      </c>
      <c r="C11" s="1">
        <f aca="true" t="shared" si="7" ref="C11:M11">PERCENTILE(C18:C83,0.9)</f>
        <v>1.171</v>
      </c>
      <c r="D11" s="1">
        <f t="shared" si="7"/>
        <v>3.8125</v>
      </c>
      <c r="E11" s="1">
        <f t="shared" si="7"/>
        <v>3.6105</v>
      </c>
      <c r="F11" s="1">
        <f t="shared" si="7"/>
        <v>2.776</v>
      </c>
      <c r="G11" s="1">
        <f t="shared" si="7"/>
        <v>2.423</v>
      </c>
      <c r="H11" s="1">
        <f t="shared" si="7"/>
        <v>1.935</v>
      </c>
      <c r="I11" s="1">
        <f t="shared" si="7"/>
        <v>1.549</v>
      </c>
      <c r="J11" s="1">
        <f t="shared" si="7"/>
        <v>1.2785</v>
      </c>
      <c r="K11" s="1">
        <f t="shared" si="7"/>
        <v>1.0635</v>
      </c>
      <c r="L11" s="1">
        <f t="shared" si="7"/>
        <v>0.8935</v>
      </c>
      <c r="M11" s="1">
        <f t="shared" si="7"/>
        <v>0.723</v>
      </c>
      <c r="N11" s="1">
        <f>PERCENTILE(N18:N83,0.9)</f>
        <v>24.4775</v>
      </c>
    </row>
    <row r="12" spans="1:14" ht="12.75">
      <c r="A12" s="13" t="s">
        <v>23</v>
      </c>
      <c r="B12" s="1">
        <f>STDEV(B18:B83)</f>
        <v>0.39886201322563375</v>
      </c>
      <c r="C12" s="1">
        <f aca="true" t="shared" si="8" ref="C12:M12">STDEV(C18:C83)</f>
        <v>0.588578519140372</v>
      </c>
      <c r="D12" s="1">
        <f t="shared" si="8"/>
        <v>1.8575829122789311</v>
      </c>
      <c r="E12" s="1">
        <f t="shared" si="8"/>
        <v>2.650769781541191</v>
      </c>
      <c r="F12" s="1">
        <f t="shared" si="8"/>
        <v>2.265854730693489</v>
      </c>
      <c r="G12" s="1">
        <f t="shared" si="8"/>
        <v>1.4585206888374602</v>
      </c>
      <c r="H12" s="1">
        <f t="shared" si="8"/>
        <v>0.7248178551035591</v>
      </c>
      <c r="I12" s="1">
        <f t="shared" si="8"/>
        <v>0.5096756363731286</v>
      </c>
      <c r="J12" s="1">
        <f t="shared" si="8"/>
        <v>0.4277247333887155</v>
      </c>
      <c r="K12" s="1">
        <f t="shared" si="8"/>
        <v>0.3285496318763124</v>
      </c>
      <c r="L12" s="1">
        <f t="shared" si="8"/>
        <v>0.2627994990291584</v>
      </c>
      <c r="M12" s="1">
        <f t="shared" si="8"/>
        <v>0.20869139840180187</v>
      </c>
      <c r="N12" s="1">
        <f>STDEV(N18:N83)</f>
        <v>8.878872624786297</v>
      </c>
    </row>
    <row r="13" spans="1:14" ht="12.75">
      <c r="A13" s="13" t="s">
        <v>125</v>
      </c>
      <c r="B13" s="1">
        <f aca="true" t="shared" si="9" ref="B13:L13">ROUND(B12/B6,2)</f>
        <v>0.86</v>
      </c>
      <c r="C13" s="1">
        <f t="shared" si="9"/>
        <v>0.98</v>
      </c>
      <c r="D13" s="1">
        <f t="shared" si="9"/>
        <v>1.56</v>
      </c>
      <c r="E13" s="1">
        <f t="shared" si="9"/>
        <v>1.71</v>
      </c>
      <c r="F13" s="1">
        <f t="shared" si="9"/>
        <v>1.65</v>
      </c>
      <c r="G13" s="1">
        <f t="shared" si="9"/>
        <v>1.3</v>
      </c>
      <c r="H13" s="1">
        <f t="shared" si="9"/>
        <v>0.82</v>
      </c>
      <c r="I13" s="1">
        <f t="shared" si="9"/>
        <v>0.67</v>
      </c>
      <c r="J13" s="1">
        <f t="shared" si="9"/>
        <v>0.65</v>
      </c>
      <c r="K13" s="1">
        <f t="shared" si="9"/>
        <v>0.6</v>
      </c>
      <c r="L13" s="1">
        <f t="shared" si="9"/>
        <v>0.57</v>
      </c>
      <c r="M13" s="1">
        <f>ROUND(M12/M6,2)</f>
        <v>0.49</v>
      </c>
      <c r="N13" s="1">
        <f>ROUND(N12/N6,2)</f>
        <v>0.89</v>
      </c>
    </row>
    <row r="14" spans="1:14" ht="12.75">
      <c r="A14" s="13" t="s">
        <v>124</v>
      </c>
      <c r="B14" s="53">
        <f aca="true" t="shared" si="10" ref="B14:N14">66*P84/(65*64*B12^3)</f>
        <v>4.165192875948523</v>
      </c>
      <c r="C14" s="53">
        <f t="shared" si="10"/>
        <v>2.6306332713148364</v>
      </c>
      <c r="D14" s="53">
        <f t="shared" si="10"/>
        <v>2.8088214226610724</v>
      </c>
      <c r="E14" s="53">
        <f t="shared" si="10"/>
        <v>4.293978095418097</v>
      </c>
      <c r="F14" s="53">
        <f t="shared" si="10"/>
        <v>3.8125439514687174</v>
      </c>
      <c r="G14" s="53">
        <f t="shared" si="10"/>
        <v>2.7831868321715922</v>
      </c>
      <c r="H14" s="53">
        <f t="shared" si="10"/>
        <v>1.341735906971061</v>
      </c>
      <c r="I14" s="53">
        <f t="shared" si="10"/>
        <v>0.9899106998218111</v>
      </c>
      <c r="J14" s="53">
        <f t="shared" si="10"/>
        <v>1.0742894976647266</v>
      </c>
      <c r="K14" s="53">
        <f t="shared" si="10"/>
        <v>0.8261359361892272</v>
      </c>
      <c r="L14" s="53">
        <f t="shared" si="10"/>
        <v>0.8296957676884656</v>
      </c>
      <c r="M14" s="53">
        <f t="shared" si="10"/>
        <v>0.5972707759581346</v>
      </c>
      <c r="N14" s="53">
        <f t="shared" si="10"/>
        <v>1.6034991867156827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0.157018760069264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0.48</v>
      </c>
      <c r="C18" s="1">
        <f>'DATOS MENSUALES'!F7</f>
        <v>0.441</v>
      </c>
      <c r="D18" s="1">
        <f>'DATOS MENSUALES'!F8</f>
        <v>0.377</v>
      </c>
      <c r="E18" s="1">
        <f>'DATOS MENSUALES'!F9</f>
        <v>1.171</v>
      </c>
      <c r="F18" s="1">
        <f>'DATOS MENSUALES'!F10</f>
        <v>0.991</v>
      </c>
      <c r="G18" s="1">
        <f>'DATOS MENSUALES'!F11</f>
        <v>1.01</v>
      </c>
      <c r="H18" s="1">
        <f>'DATOS MENSUALES'!F12</f>
        <v>1.08</v>
      </c>
      <c r="I18" s="1">
        <f>'DATOS MENSUALES'!F13</f>
        <v>2.031</v>
      </c>
      <c r="J18" s="1">
        <f>'DATOS MENSUALES'!F14</f>
        <v>1.25</v>
      </c>
      <c r="K18" s="1">
        <f>'DATOS MENSUALES'!F15</f>
        <v>1.063</v>
      </c>
      <c r="L18" s="1">
        <f>'DATOS MENSUALES'!F16</f>
        <v>0.883</v>
      </c>
      <c r="M18" s="1">
        <f>'DATOS MENSUALES'!F17</f>
        <v>0.727</v>
      </c>
      <c r="N18" s="1">
        <f>SUM(B18:M18)</f>
        <v>11.504000000000001</v>
      </c>
      <c r="O18" s="1"/>
      <c r="P18" s="60">
        <f>(B18-B$6)^3</f>
        <v>2.7173594102179064E-06</v>
      </c>
      <c r="Q18" s="60">
        <f>(C18-C$6)^3</f>
        <v>-0.00384083539616551</v>
      </c>
      <c r="R18" s="60">
        <f aca="true" t="shared" si="11" ref="R18:AB18">(D18-D$6)^3</f>
        <v>-0.5313813567768313</v>
      </c>
      <c r="S18" s="60">
        <f t="shared" si="11"/>
        <v>-0.05549791035136137</v>
      </c>
      <c r="T18" s="60">
        <f t="shared" si="11"/>
        <v>-0.05531953850415993</v>
      </c>
      <c r="U18" s="60">
        <f t="shared" si="11"/>
        <v>-0.0013436901180781632</v>
      </c>
      <c r="V18" s="60">
        <f t="shared" si="11"/>
        <v>0.007189057000000056</v>
      </c>
      <c r="W18" s="60">
        <f t="shared" si="11"/>
        <v>2.046990356635921</v>
      </c>
      <c r="X18" s="60">
        <f t="shared" si="11"/>
        <v>0.21248469883095422</v>
      </c>
      <c r="Y18" s="60">
        <f t="shared" si="11"/>
        <v>0.13896744033606015</v>
      </c>
      <c r="Z18" s="60">
        <f t="shared" si="11"/>
        <v>0.07436095269869493</v>
      </c>
      <c r="AA18" s="60">
        <f t="shared" si="11"/>
        <v>0.028330361911122183</v>
      </c>
      <c r="AB18" s="60">
        <f t="shared" si="11"/>
        <v>3.224300354370375</v>
      </c>
    </row>
    <row r="19" spans="1:28" ht="12.75">
      <c r="A19" s="12" t="s">
        <v>27</v>
      </c>
      <c r="B19" s="1">
        <f>'DATOS MENSUALES'!F18</f>
        <v>0.601</v>
      </c>
      <c r="C19" s="1">
        <f>'DATOS MENSUALES'!F19</f>
        <v>0.568</v>
      </c>
      <c r="D19" s="1">
        <f>'DATOS MENSUALES'!F20</f>
        <v>0.465</v>
      </c>
      <c r="E19" s="1">
        <f>'DATOS MENSUALES'!F21</f>
        <v>0.394</v>
      </c>
      <c r="F19" s="1">
        <f>'DATOS MENSUALES'!F22</f>
        <v>0.344</v>
      </c>
      <c r="G19" s="1">
        <f>'DATOS MENSUALES'!F23</f>
        <v>0.414</v>
      </c>
      <c r="H19" s="1">
        <f>'DATOS MENSUALES'!F24</f>
        <v>0.49</v>
      </c>
      <c r="I19" s="1">
        <f>'DATOS MENSUALES'!F25</f>
        <v>0.507</v>
      </c>
      <c r="J19" s="1">
        <f>'DATOS MENSUALES'!F26</f>
        <v>0.466</v>
      </c>
      <c r="K19" s="1">
        <f>'DATOS MENSUALES'!F27</f>
        <v>0.397</v>
      </c>
      <c r="L19" s="1">
        <f>'DATOS MENSUALES'!F28</f>
        <v>0.353</v>
      </c>
      <c r="M19" s="1">
        <f>'DATOS MENSUALES'!F29</f>
        <v>0.314</v>
      </c>
      <c r="N19" s="1">
        <f aca="true" t="shared" si="12" ref="N19:N82">SUM(B19:M19)</f>
        <v>5.313</v>
      </c>
      <c r="O19" s="10"/>
      <c r="P19" s="60">
        <f aca="true" t="shared" si="13" ref="P19:P82">(B19-B$6)^3</f>
        <v>0.00245789060941022</v>
      </c>
      <c r="Q19" s="60">
        <f aca="true" t="shared" si="14" ref="Q19:Q82">(C19-C$6)^3</f>
        <v>-2.595026944374886E-05</v>
      </c>
      <c r="R19" s="60">
        <f aca="true" t="shared" si="15" ref="R19:R82">(D19-D$6)^3</f>
        <v>-0.3763196605344071</v>
      </c>
      <c r="S19" s="60">
        <f aca="true" t="shared" si="16" ref="S19:S82">(E19-E$6)^3</f>
        <v>-1.5546046171633452</v>
      </c>
      <c r="T19" s="60">
        <f aca="true" t="shared" si="17" ref="T19:T82">(F19-F$6)^3</f>
        <v>-1.0864700261047104</v>
      </c>
      <c r="U19" s="60">
        <f aca="true" t="shared" si="18" ref="U19:U82">(G19-G$6)^3</f>
        <v>-0.35241716543763746</v>
      </c>
      <c r="V19" s="60">
        <f aca="true" t="shared" si="19" ref="V19:V82">(H19-H$6)^3</f>
        <v>-0.0625707729999998</v>
      </c>
      <c r="W19" s="60">
        <f aca="true" t="shared" si="20" ref="W19:W82">(I19-I$6)^3</f>
        <v>-0.01644284553763188</v>
      </c>
      <c r="X19" s="60">
        <f aca="true" t="shared" si="21" ref="X19:X82">(J19-J$6)^3</f>
        <v>-0.006567855747558219</v>
      </c>
      <c r="Y19" s="60">
        <f aca="true" t="shared" si="22" ref="Y19:Y82">(K19-K$6)^3</f>
        <v>-0.0032437836804686078</v>
      </c>
      <c r="Z19" s="60">
        <f aca="true" t="shared" si="23" ref="Z19:Z82">(L19-L$6)^3</f>
        <v>-0.0013123874390461097</v>
      </c>
      <c r="AA19" s="60">
        <f aca="true" t="shared" si="24" ref="AA19:AA82">(M19-M$6)^3</f>
        <v>-0.0012650212596766626</v>
      </c>
      <c r="AB19" s="60">
        <f aca="true" t="shared" si="25" ref="AB19:AB82">(N19-N$6)^3</f>
        <v>-104.73132611929636</v>
      </c>
    </row>
    <row r="20" spans="1:28" ht="12.75">
      <c r="A20" s="12" t="s">
        <v>28</v>
      </c>
      <c r="B20" s="1">
        <f>'DATOS MENSUALES'!F30</f>
        <v>0.386</v>
      </c>
      <c r="C20" s="1">
        <f>'DATOS MENSUALES'!F31</f>
        <v>0.271</v>
      </c>
      <c r="D20" s="1">
        <f>'DATOS MENSUALES'!F32</f>
        <v>0.426</v>
      </c>
      <c r="E20" s="1">
        <f>'DATOS MENSUALES'!F33</f>
        <v>1.111</v>
      </c>
      <c r="F20" s="1">
        <f>'DATOS MENSUALES'!F34</f>
        <v>0.539</v>
      </c>
      <c r="G20" s="1">
        <f>'DATOS MENSUALES'!F35</f>
        <v>0.634</v>
      </c>
      <c r="H20" s="1">
        <f>'DATOS MENSUALES'!F36</f>
        <v>0.66</v>
      </c>
      <c r="I20" s="1">
        <f>'DATOS MENSUALES'!F37</f>
        <v>0.519</v>
      </c>
      <c r="J20" s="1">
        <f>'DATOS MENSUALES'!F38</f>
        <v>0.436</v>
      </c>
      <c r="K20" s="1">
        <f>'DATOS MENSUALES'!F39</f>
        <v>0.369</v>
      </c>
      <c r="L20" s="1">
        <f>'DATOS MENSUALES'!F40</f>
        <v>0.325</v>
      </c>
      <c r="M20" s="1">
        <f>'DATOS MENSUALES'!F41</f>
        <v>0.377</v>
      </c>
      <c r="N20" s="1">
        <f t="shared" si="12"/>
        <v>6.053</v>
      </c>
      <c r="O20" s="10"/>
      <c r="P20" s="60">
        <f t="shared" si="13"/>
        <v>-0.0005128732232344089</v>
      </c>
      <c r="Q20" s="60">
        <f t="shared" si="14"/>
        <v>-0.034839564542171006</v>
      </c>
      <c r="R20" s="60">
        <f t="shared" si="15"/>
        <v>-0.4406584357327543</v>
      </c>
      <c r="S20" s="60">
        <f t="shared" si="16"/>
        <v>-0.08602273783070023</v>
      </c>
      <c r="T20" s="60">
        <f t="shared" si="17"/>
        <v>-0.5780726201129748</v>
      </c>
      <c r="U20" s="60">
        <f t="shared" si="18"/>
        <v>-0.11503836528612221</v>
      </c>
      <c r="V20" s="60">
        <f t="shared" si="19"/>
        <v>-0.011697082999999928</v>
      </c>
      <c r="W20" s="60">
        <f t="shared" si="20"/>
        <v>-0.014223126190524437</v>
      </c>
      <c r="X20" s="60">
        <f t="shared" si="21"/>
        <v>-0.01025688880540946</v>
      </c>
      <c r="Y20" s="60">
        <f t="shared" si="22"/>
        <v>-0.005454592484876328</v>
      </c>
      <c r="Z20" s="60">
        <f t="shared" si="23"/>
        <v>-0.0025987500946934917</v>
      </c>
      <c r="AA20" s="60">
        <f t="shared" si="24"/>
        <v>-9.204855719731864E-05</v>
      </c>
      <c r="AB20" s="60">
        <f t="shared" si="25"/>
        <v>-62.74430307262966</v>
      </c>
    </row>
    <row r="21" spans="1:28" ht="12.75">
      <c r="A21" s="12" t="s">
        <v>29</v>
      </c>
      <c r="B21" s="1">
        <f>'DATOS MENSUALES'!F42</f>
        <v>0.42</v>
      </c>
      <c r="C21" s="1">
        <f>'DATOS MENSUALES'!F43</f>
        <v>0.359</v>
      </c>
      <c r="D21" s="1">
        <f>'DATOS MENSUALES'!F44</f>
        <v>0.405</v>
      </c>
      <c r="E21" s="1">
        <f>'DATOS MENSUALES'!F45</f>
        <v>0.338</v>
      </c>
      <c r="F21" s="1">
        <f>'DATOS MENSUALES'!F46</f>
        <v>0.298</v>
      </c>
      <c r="G21" s="1">
        <f>'DATOS MENSUALES'!F47</f>
        <v>0.268</v>
      </c>
      <c r="H21" s="1">
        <f>'DATOS MENSUALES'!F48</f>
        <v>0.276</v>
      </c>
      <c r="I21" s="1">
        <f>'DATOS MENSUALES'!F49</f>
        <v>0.273</v>
      </c>
      <c r="J21" s="1">
        <f>'DATOS MENSUALES'!F50</f>
        <v>0.248</v>
      </c>
      <c r="K21" s="1">
        <f>'DATOS MENSUALES'!F51</f>
        <v>0.223</v>
      </c>
      <c r="L21" s="1">
        <f>'DATOS MENSUALES'!F52</f>
        <v>0.208</v>
      </c>
      <c r="M21" s="1">
        <f>'DATOS MENSUALES'!F53</f>
        <v>0.204</v>
      </c>
      <c r="N21" s="1">
        <f t="shared" si="12"/>
        <v>3.52</v>
      </c>
      <c r="O21" s="10"/>
      <c r="P21" s="60">
        <f t="shared" si="13"/>
        <v>-9.762483067242646E-05</v>
      </c>
      <c r="Q21" s="60">
        <f t="shared" si="14"/>
        <v>-0.01358452357247405</v>
      </c>
      <c r="R21" s="60">
        <f t="shared" si="15"/>
        <v>-0.4781561770633327</v>
      </c>
      <c r="S21" s="60">
        <f t="shared" si="16"/>
        <v>-1.7911317783258789</v>
      </c>
      <c r="T21" s="60">
        <f t="shared" si="17"/>
        <v>-1.2389380884132497</v>
      </c>
      <c r="U21" s="60">
        <f t="shared" si="18"/>
        <v>-0.6192294180836428</v>
      </c>
      <c r="V21" s="60">
        <f t="shared" si="19"/>
        <v>-0.2280991309999995</v>
      </c>
      <c r="W21" s="60">
        <f t="shared" si="20"/>
        <v>-0.11642006316986342</v>
      </c>
      <c r="X21" s="60">
        <f t="shared" si="21"/>
        <v>-0.06656441766491358</v>
      </c>
      <c r="Y21" s="60">
        <f t="shared" si="22"/>
        <v>-0.03339567470526204</v>
      </c>
      <c r="Z21" s="60">
        <f t="shared" si="23"/>
        <v>-0.016481084697999287</v>
      </c>
      <c r="AA21" s="60">
        <f t="shared" si="24"/>
        <v>-0.010381848835434259</v>
      </c>
      <c r="AB21" s="60">
        <f t="shared" si="25"/>
        <v>-275.4708669629631</v>
      </c>
    </row>
    <row r="22" spans="1:28" ht="12.75">
      <c r="A22" s="12" t="s">
        <v>30</v>
      </c>
      <c r="B22" s="1">
        <f>'DATOS MENSUALES'!F54</f>
        <v>0.187</v>
      </c>
      <c r="C22" s="1">
        <f>'DATOS MENSUALES'!F55</f>
        <v>0.17</v>
      </c>
      <c r="D22" s="1">
        <f>'DATOS MENSUALES'!F56</f>
        <v>0.171</v>
      </c>
      <c r="E22" s="1">
        <f>'DATOS MENSUALES'!F57</f>
        <v>0.186</v>
      </c>
      <c r="F22" s="1">
        <f>'DATOS MENSUALES'!F58</f>
        <v>0.192</v>
      </c>
      <c r="G22" s="1">
        <f>'DATOS MENSUALES'!F59</f>
        <v>0.18</v>
      </c>
      <c r="H22" s="1">
        <f>'DATOS MENSUALES'!F60</f>
        <v>0.173</v>
      </c>
      <c r="I22" s="1">
        <f>'DATOS MENSUALES'!F61</f>
        <v>0.159</v>
      </c>
      <c r="J22" s="1">
        <f>'DATOS MENSUALES'!F62</f>
        <v>0.15</v>
      </c>
      <c r="K22" s="1">
        <f>'DATOS MENSUALES'!F63</f>
        <v>0.144</v>
      </c>
      <c r="L22" s="1">
        <f>'DATOS MENSUALES'!F64</f>
        <v>0.135</v>
      </c>
      <c r="M22" s="1">
        <f>'DATOS MENSUALES'!F65</f>
        <v>0.123</v>
      </c>
      <c r="N22" s="1">
        <f t="shared" si="12"/>
        <v>1.9699999999999998</v>
      </c>
      <c r="O22" s="10"/>
      <c r="P22" s="60">
        <f t="shared" si="13"/>
        <v>-0.021728255411250924</v>
      </c>
      <c r="Q22" s="60">
        <f t="shared" si="14"/>
        <v>-0.07818646101875501</v>
      </c>
      <c r="R22" s="60">
        <f t="shared" si="15"/>
        <v>-1.048678257344324</v>
      </c>
      <c r="S22" s="60">
        <f t="shared" si="16"/>
        <v>-2.551356356546265</v>
      </c>
      <c r="T22" s="60">
        <f t="shared" si="17"/>
        <v>-1.6431585850688972</v>
      </c>
      <c r="U22" s="60">
        <f t="shared" si="18"/>
        <v>-0.831508106144249</v>
      </c>
      <c r="V22" s="60">
        <f t="shared" si="19"/>
        <v>-0.3639943439999993</v>
      </c>
      <c r="W22" s="60">
        <f t="shared" si="20"/>
        <v>-0.21848034296738417</v>
      </c>
      <c r="X22" s="60">
        <f t="shared" si="21"/>
        <v>-0.12747064662359123</v>
      </c>
      <c r="Y22" s="60">
        <f t="shared" si="22"/>
        <v>-0.06449582037743837</v>
      </c>
      <c r="Z22" s="60">
        <f t="shared" si="23"/>
        <v>-0.03512154681645658</v>
      </c>
      <c r="AA22" s="60">
        <f t="shared" si="24"/>
        <v>-0.026771556413946677</v>
      </c>
      <c r="AB22" s="60">
        <f t="shared" si="25"/>
        <v>-522.95724862963</v>
      </c>
    </row>
    <row r="23" spans="1:28" ht="12.75">
      <c r="A23" s="12" t="s">
        <v>32</v>
      </c>
      <c r="B23" s="11">
        <f>'DATOS MENSUALES'!F66</f>
        <v>0.113</v>
      </c>
      <c r="C23" s="1">
        <f>'DATOS MENSUALES'!F67</f>
        <v>0.187</v>
      </c>
      <c r="D23" s="1">
        <f>'DATOS MENSUALES'!F68</f>
        <v>0.435</v>
      </c>
      <c r="E23" s="1">
        <f>'DATOS MENSUALES'!F69</f>
        <v>0.28</v>
      </c>
      <c r="F23" s="1">
        <f>'DATOS MENSUALES'!F70</f>
        <v>0.262</v>
      </c>
      <c r="G23" s="1">
        <f>'DATOS MENSUALES'!F71</f>
        <v>0.33</v>
      </c>
      <c r="H23" s="1">
        <f>'DATOS MENSUALES'!F72</f>
        <v>1.581</v>
      </c>
      <c r="I23" s="1">
        <f>'DATOS MENSUALES'!F73</f>
        <v>1.067</v>
      </c>
      <c r="J23" s="1">
        <f>'DATOS MENSUALES'!F74</f>
        <v>0.903</v>
      </c>
      <c r="K23" s="1">
        <f>'DATOS MENSUALES'!F75</f>
        <v>0.744</v>
      </c>
      <c r="L23" s="1">
        <f>'DATOS MENSUALES'!F76</f>
        <v>0.623</v>
      </c>
      <c r="M23" s="1">
        <f>'DATOS MENSUALES'!F77</f>
        <v>0.528</v>
      </c>
      <c r="N23" s="1">
        <f t="shared" si="12"/>
        <v>7.052999999999999</v>
      </c>
      <c r="O23" s="10"/>
      <c r="P23" s="60">
        <f t="shared" si="13"/>
        <v>-0.04400397132447406</v>
      </c>
      <c r="Q23" s="60">
        <f t="shared" si="14"/>
        <v>-0.06922708837688175</v>
      </c>
      <c r="R23" s="60">
        <f t="shared" si="15"/>
        <v>-0.42520760061705165</v>
      </c>
      <c r="S23" s="60">
        <f t="shared" si="16"/>
        <v>-2.060209181919543</v>
      </c>
      <c r="T23" s="60">
        <f t="shared" si="17"/>
        <v>-1.3677430121487868</v>
      </c>
      <c r="U23" s="60">
        <f t="shared" si="18"/>
        <v>-0.493691756040943</v>
      </c>
      <c r="V23" s="60">
        <f t="shared" si="19"/>
        <v>0.3342553840000006</v>
      </c>
      <c r="W23" s="60">
        <f t="shared" si="20"/>
        <v>0.028571824600109125</v>
      </c>
      <c r="X23" s="60">
        <f t="shared" si="21"/>
        <v>0.015573919401202117</v>
      </c>
      <c r="Y23" s="60">
        <f t="shared" si="22"/>
        <v>0.007876999457272429</v>
      </c>
      <c r="Z23" s="60">
        <f t="shared" si="23"/>
        <v>0.004135691155995213</v>
      </c>
      <c r="AA23" s="60">
        <f t="shared" si="24"/>
        <v>0.001185916024069895</v>
      </c>
      <c r="AB23" s="60">
        <f t="shared" si="25"/>
        <v>-26.295222739296335</v>
      </c>
    </row>
    <row r="24" spans="1:28" ht="12.75">
      <c r="A24" s="12" t="s">
        <v>31</v>
      </c>
      <c r="B24" s="1">
        <f>'DATOS MENSUALES'!F78</f>
        <v>0.434</v>
      </c>
      <c r="C24" s="1">
        <f>'DATOS MENSUALES'!F79</f>
        <v>0.379</v>
      </c>
      <c r="D24" s="1">
        <f>'DATOS MENSUALES'!F80</f>
        <v>0.41</v>
      </c>
      <c r="E24" s="1">
        <f>'DATOS MENSUALES'!F81</f>
        <v>0.369</v>
      </c>
      <c r="F24" s="1">
        <f>'DATOS MENSUALES'!F82</f>
        <v>1.401</v>
      </c>
      <c r="G24" s="1">
        <f>'DATOS MENSUALES'!F83</f>
        <v>2.364</v>
      </c>
      <c r="H24" s="1">
        <f>'DATOS MENSUALES'!F84</f>
        <v>1.19</v>
      </c>
      <c r="I24" s="1">
        <f>'DATOS MENSUALES'!F85</f>
        <v>1.06</v>
      </c>
      <c r="J24" s="1">
        <f>'DATOS MENSUALES'!F86</f>
        <v>0.921</v>
      </c>
      <c r="K24" s="1">
        <f>'DATOS MENSUALES'!F87</f>
        <v>0.762</v>
      </c>
      <c r="L24" s="1">
        <f>'DATOS MENSUALES'!F88</f>
        <v>0.637</v>
      </c>
      <c r="M24" s="1">
        <f>'DATOS MENSUALES'!F89</f>
        <v>0.583</v>
      </c>
      <c r="N24" s="1">
        <f t="shared" si="12"/>
        <v>10.51</v>
      </c>
      <c r="O24" s="10"/>
      <c r="P24" s="60">
        <f t="shared" si="13"/>
        <v>-3.290783480465798E-05</v>
      </c>
      <c r="Q24" s="60">
        <f t="shared" si="14"/>
        <v>-0.010446879715724737</v>
      </c>
      <c r="R24" s="60">
        <f t="shared" si="15"/>
        <v>-0.46904255068592243</v>
      </c>
      <c r="S24" s="60">
        <f t="shared" si="16"/>
        <v>-1.6574409532342815</v>
      </c>
      <c r="T24" s="60">
        <f t="shared" si="17"/>
        <v>2.4312625316527003E-05</v>
      </c>
      <c r="U24" s="60">
        <f t="shared" si="18"/>
        <v>1.9235173586326102</v>
      </c>
      <c r="V24" s="60">
        <f t="shared" si="19"/>
        <v>0.027818127000000102</v>
      </c>
      <c r="W24" s="60">
        <f t="shared" si="20"/>
        <v>0.02665376335975103</v>
      </c>
      <c r="X24" s="60">
        <f t="shared" si="21"/>
        <v>0.01919012669045832</v>
      </c>
      <c r="Y24" s="60">
        <f t="shared" si="22"/>
        <v>0.010214032779586477</v>
      </c>
      <c r="Z24" s="60">
        <f t="shared" si="23"/>
        <v>0.005314952847455269</v>
      </c>
      <c r="AA24" s="60">
        <f t="shared" si="24"/>
        <v>0.004161509811948671</v>
      </c>
      <c r="AB24" s="60">
        <f t="shared" si="25"/>
        <v>0.11291203703703645</v>
      </c>
    </row>
    <row r="25" spans="1:28" ht="12.75">
      <c r="A25" s="12" t="s">
        <v>33</v>
      </c>
      <c r="B25" s="1">
        <f>'DATOS MENSUALES'!F90</f>
        <v>0.496</v>
      </c>
      <c r="C25" s="1">
        <f>'DATOS MENSUALES'!F91</f>
        <v>0.387</v>
      </c>
      <c r="D25" s="1">
        <f>'DATOS MENSUALES'!F92</f>
        <v>0.345</v>
      </c>
      <c r="E25" s="1">
        <f>'DATOS MENSUALES'!F93</f>
        <v>1.533</v>
      </c>
      <c r="F25" s="1">
        <f>'DATOS MENSUALES'!F94</f>
        <v>0.721</v>
      </c>
      <c r="G25" s="1">
        <f>'DATOS MENSUALES'!F95</f>
        <v>0.619</v>
      </c>
      <c r="H25" s="1">
        <f>'DATOS MENSUALES'!F96</f>
        <v>0.566</v>
      </c>
      <c r="I25" s="1">
        <f>'DATOS MENSUALES'!F97</f>
        <v>0.768</v>
      </c>
      <c r="J25" s="1">
        <f>'DATOS MENSUALES'!F98</f>
        <v>0.58</v>
      </c>
      <c r="K25" s="1">
        <f>'DATOS MENSUALES'!F99</f>
        <v>0.482</v>
      </c>
      <c r="L25" s="1">
        <f>'DATOS MENSUALES'!F100</f>
        <v>0.41</v>
      </c>
      <c r="M25" s="1">
        <f>'DATOS MENSUALES'!F101</f>
        <v>0.348</v>
      </c>
      <c r="N25" s="1">
        <f t="shared" si="12"/>
        <v>7.255</v>
      </c>
      <c r="O25" s="10"/>
      <c r="P25" s="60">
        <f t="shared" si="13"/>
        <v>2.6877458583771753E-05</v>
      </c>
      <c r="Q25" s="60">
        <f t="shared" si="14"/>
        <v>-0.009341413445752286</v>
      </c>
      <c r="R25" s="60">
        <f t="shared" si="15"/>
        <v>-0.5968832390468037</v>
      </c>
      <c r="S25" s="60">
        <f t="shared" si="16"/>
        <v>-7.345953289784946E-06</v>
      </c>
      <c r="T25" s="60">
        <f t="shared" si="17"/>
        <v>-0.27593298015705225</v>
      </c>
      <c r="U25" s="60">
        <f t="shared" si="18"/>
        <v>-0.1260140937055437</v>
      </c>
      <c r="V25" s="60">
        <f t="shared" si="19"/>
        <v>-0.03307616099999988</v>
      </c>
      <c r="W25" s="60">
        <f t="shared" si="20"/>
        <v>3.0239831858526625E-07</v>
      </c>
      <c r="X25" s="60">
        <f t="shared" si="21"/>
        <v>-0.0003933934004507888</v>
      </c>
      <c r="Y25" s="60">
        <f t="shared" si="22"/>
        <v>-0.00025040799176336584</v>
      </c>
      <c r="Z25" s="60">
        <f t="shared" si="23"/>
        <v>-0.0001445778770626377</v>
      </c>
      <c r="AA25" s="60">
        <f t="shared" si="24"/>
        <v>-0.00040771819080613636</v>
      </c>
      <c r="AB25" s="60">
        <f t="shared" si="25"/>
        <v>-21.29232058796298</v>
      </c>
    </row>
    <row r="26" spans="1:28" ht="12.75">
      <c r="A26" s="12" t="s">
        <v>34</v>
      </c>
      <c r="B26" s="1">
        <f>'DATOS MENSUALES'!F102</f>
        <v>0.302</v>
      </c>
      <c r="C26" s="1">
        <f>'DATOS MENSUALES'!F103</f>
        <v>0.257</v>
      </c>
      <c r="D26" s="1">
        <f>'DATOS MENSUALES'!F104</f>
        <v>0.44</v>
      </c>
      <c r="E26" s="1">
        <f>'DATOS MENSUALES'!F105</f>
        <v>0.278</v>
      </c>
      <c r="F26" s="1">
        <f>'DATOS MENSUALES'!F106</f>
        <v>0.245</v>
      </c>
      <c r="G26" s="1">
        <f>'DATOS MENSUALES'!F107</f>
        <v>0.25</v>
      </c>
      <c r="H26" s="1">
        <f>'DATOS MENSUALES'!F108</f>
        <v>0.227</v>
      </c>
      <c r="I26" s="1">
        <f>'DATOS MENSUALES'!F109</f>
        <v>0.2</v>
      </c>
      <c r="J26" s="1">
        <f>'DATOS MENSUALES'!F110</f>
        <v>0.179</v>
      </c>
      <c r="K26" s="1">
        <f>'DATOS MENSUALES'!F111</f>
        <v>0.169</v>
      </c>
      <c r="L26" s="1">
        <f>'DATOS MENSUALES'!F112</f>
        <v>0.16</v>
      </c>
      <c r="M26" s="1">
        <f>'DATOS MENSUALES'!F113</f>
        <v>0.185</v>
      </c>
      <c r="N26" s="1">
        <f t="shared" si="12"/>
        <v>2.892</v>
      </c>
      <c r="O26" s="10"/>
      <c r="P26" s="60">
        <f t="shared" si="13"/>
        <v>-0.004414612652986472</v>
      </c>
      <c r="Q26" s="60">
        <f t="shared" si="14"/>
        <v>-0.03951455669644099</v>
      </c>
      <c r="R26" s="60">
        <f t="shared" si="15"/>
        <v>-0.4167819969669141</v>
      </c>
      <c r="S26" s="60">
        <f t="shared" si="16"/>
        <v>-2.069939071259763</v>
      </c>
      <c r="T26" s="60">
        <f t="shared" si="17"/>
        <v>-1.4315508523774365</v>
      </c>
      <c r="U26" s="60">
        <f t="shared" si="18"/>
        <v>-0.6592946215505849</v>
      </c>
      <c r="V26" s="60">
        <f t="shared" si="19"/>
        <v>-0.2874959999999994</v>
      </c>
      <c r="W26" s="60">
        <f t="shared" si="20"/>
        <v>-0.17683042500113066</v>
      </c>
      <c r="X26" s="60">
        <f t="shared" si="21"/>
        <v>-0.10668035560706234</v>
      </c>
      <c r="Y26" s="60">
        <f t="shared" si="22"/>
        <v>-0.05317022939947691</v>
      </c>
      <c r="Z26" s="60">
        <f t="shared" si="23"/>
        <v>-0.02767648145832985</v>
      </c>
      <c r="AA26" s="60">
        <f t="shared" si="24"/>
        <v>-0.013337600689428753</v>
      </c>
      <c r="AB26" s="60">
        <f t="shared" si="25"/>
        <v>-363.1792795282965</v>
      </c>
    </row>
    <row r="27" spans="1:28" ht="12.75">
      <c r="A27" s="12" t="s">
        <v>35</v>
      </c>
      <c r="B27" s="1">
        <f>'DATOS MENSUALES'!F114</f>
        <v>0.184</v>
      </c>
      <c r="C27" s="1">
        <f>'DATOS MENSUALES'!F115</f>
        <v>0.287</v>
      </c>
      <c r="D27" s="1">
        <f>'DATOS MENSUALES'!F116</f>
        <v>0.199</v>
      </c>
      <c r="E27" s="1">
        <f>'DATOS MENSUALES'!F117</f>
        <v>0.188</v>
      </c>
      <c r="F27" s="1">
        <f>'DATOS MENSUALES'!F118</f>
        <v>0.24</v>
      </c>
      <c r="G27" s="1">
        <f>'DATOS MENSUALES'!F119</f>
        <v>0.25</v>
      </c>
      <c r="H27" s="1">
        <f>'DATOS MENSUALES'!F120</f>
        <v>0.232</v>
      </c>
      <c r="I27" s="1">
        <f>'DATOS MENSUALES'!F121</f>
        <v>0.359</v>
      </c>
      <c r="J27" s="1">
        <f>'DATOS MENSUALES'!F122</f>
        <v>0.312</v>
      </c>
      <c r="K27" s="1">
        <f>'DATOS MENSUALES'!F123</f>
        <v>0.282</v>
      </c>
      <c r="L27" s="1">
        <f>'DATOS MENSUALES'!F124</f>
        <v>0.246</v>
      </c>
      <c r="M27" s="1">
        <f>'DATOS MENSUALES'!F125</f>
        <v>0.21</v>
      </c>
      <c r="N27" s="1">
        <f t="shared" si="12"/>
        <v>2.989</v>
      </c>
      <c r="O27" s="10"/>
      <c r="P27" s="60">
        <f t="shared" si="13"/>
        <v>-0.022436613929845965</v>
      </c>
      <c r="Q27" s="60">
        <f t="shared" si="14"/>
        <v>-0.02996606909313521</v>
      </c>
      <c r="R27" s="60">
        <f t="shared" si="15"/>
        <v>-0.9643415343580982</v>
      </c>
      <c r="S27" s="60">
        <f t="shared" si="16"/>
        <v>-2.5401698061151357</v>
      </c>
      <c r="T27" s="60">
        <f t="shared" si="17"/>
        <v>-1.4506884642093931</v>
      </c>
      <c r="U27" s="60">
        <f t="shared" si="18"/>
        <v>-0.6592946215505849</v>
      </c>
      <c r="V27" s="60">
        <f t="shared" si="19"/>
        <v>-0.28101137499999945</v>
      </c>
      <c r="W27" s="60">
        <f t="shared" si="20"/>
        <v>-0.06510447506104795</v>
      </c>
      <c r="X27" s="60">
        <f t="shared" si="21"/>
        <v>-0.039747036111194574</v>
      </c>
      <c r="Y27" s="60">
        <f t="shared" si="22"/>
        <v>-0.018197735815454866</v>
      </c>
      <c r="Z27" s="60">
        <f t="shared" si="23"/>
        <v>-0.010145711717283025</v>
      </c>
      <c r="AA27" s="60">
        <f t="shared" si="24"/>
        <v>-0.00954857169493839</v>
      </c>
      <c r="AB27" s="60">
        <f t="shared" si="25"/>
        <v>-348.5668477739631</v>
      </c>
    </row>
    <row r="28" spans="1:28" ht="12.75">
      <c r="A28" s="12" t="s">
        <v>36</v>
      </c>
      <c r="B28" s="1">
        <f>'DATOS MENSUALES'!F126</f>
        <v>0.183</v>
      </c>
      <c r="C28" s="1">
        <f>'DATOS MENSUALES'!F127</f>
        <v>0.194</v>
      </c>
      <c r="D28" s="1">
        <f>'DATOS MENSUALES'!F128</f>
        <v>0.191</v>
      </c>
      <c r="E28" s="1">
        <f>'DATOS MENSUALES'!F129</f>
        <v>0.856</v>
      </c>
      <c r="F28" s="1">
        <f>'DATOS MENSUALES'!F130</f>
        <v>0.83</v>
      </c>
      <c r="G28" s="1">
        <f>'DATOS MENSUALES'!F131</f>
        <v>0.88</v>
      </c>
      <c r="H28" s="1">
        <f>'DATOS MENSUALES'!F132</f>
        <v>0.686</v>
      </c>
      <c r="I28" s="1">
        <f>'DATOS MENSUALES'!F133</f>
        <v>0.627</v>
      </c>
      <c r="J28" s="1">
        <f>'DATOS MENSUALES'!F134</f>
        <v>0.563</v>
      </c>
      <c r="K28" s="1">
        <f>'DATOS MENSUALES'!F135</f>
        <v>0.487</v>
      </c>
      <c r="L28" s="1">
        <f>'DATOS MENSUALES'!F136</f>
        <v>0.413</v>
      </c>
      <c r="M28" s="1">
        <f>'DATOS MENSUALES'!F137</f>
        <v>0.35</v>
      </c>
      <c r="N28" s="1">
        <f t="shared" si="12"/>
        <v>6.26</v>
      </c>
      <c r="O28" s="10"/>
      <c r="P28" s="60">
        <f t="shared" si="13"/>
        <v>-0.02267610998149886</v>
      </c>
      <c r="Q28" s="60">
        <f t="shared" si="14"/>
        <v>-0.06574656039065586</v>
      </c>
      <c r="R28" s="60">
        <f t="shared" si="15"/>
        <v>-0.9879577554710458</v>
      </c>
      <c r="S28" s="60">
        <f t="shared" si="16"/>
        <v>-0.33779248757243574</v>
      </c>
      <c r="T28" s="60">
        <f t="shared" si="17"/>
        <v>-0.15924679531132235</v>
      </c>
      <c r="U28" s="60">
        <f t="shared" si="18"/>
        <v>-0.013884305662155292</v>
      </c>
      <c r="V28" s="60">
        <f t="shared" si="19"/>
        <v>-0.008120600999999941</v>
      </c>
      <c r="W28" s="60">
        <f t="shared" si="20"/>
        <v>-0.00242164479383019</v>
      </c>
      <c r="X28" s="60">
        <f t="shared" si="21"/>
        <v>-0.0007356473756574007</v>
      </c>
      <c r="Y28" s="60">
        <f t="shared" si="22"/>
        <v>-0.0001954179779892608</v>
      </c>
      <c r="Z28" s="60">
        <f t="shared" si="23"/>
        <v>-0.00012117603408743105</v>
      </c>
      <c r="AA28" s="60">
        <f t="shared" si="24"/>
        <v>-0.000375609325792362</v>
      </c>
      <c r="AB28" s="60">
        <f t="shared" si="25"/>
        <v>-53.44062962962966</v>
      </c>
    </row>
    <row r="29" spans="1:28" ht="12.75">
      <c r="A29" s="12" t="s">
        <v>37</v>
      </c>
      <c r="B29" s="1">
        <f>'DATOS MENSUALES'!F138</f>
        <v>0.298</v>
      </c>
      <c r="C29" s="1">
        <f>'DATOS MENSUALES'!F139</f>
        <v>0.719</v>
      </c>
      <c r="D29" s="1">
        <f>'DATOS MENSUALES'!F140</f>
        <v>0.531</v>
      </c>
      <c r="E29" s="1">
        <f>'DATOS MENSUALES'!F141</f>
        <v>0.468</v>
      </c>
      <c r="F29" s="1">
        <f>'DATOS MENSUALES'!F142</f>
        <v>0.423</v>
      </c>
      <c r="G29" s="1">
        <f>'DATOS MENSUALES'!F143</f>
        <v>0.784</v>
      </c>
      <c r="H29" s="1">
        <f>'DATOS MENSUALES'!F144</f>
        <v>0.638</v>
      </c>
      <c r="I29" s="1">
        <f>'DATOS MENSUALES'!F145</f>
        <v>0.653</v>
      </c>
      <c r="J29" s="1">
        <f>'DATOS MENSUALES'!F146</f>
        <v>0.596</v>
      </c>
      <c r="K29" s="1">
        <f>'DATOS MENSUALES'!F147</f>
        <v>0.522</v>
      </c>
      <c r="L29" s="1">
        <f>'DATOS MENSUALES'!F148</f>
        <v>0.452</v>
      </c>
      <c r="M29" s="1">
        <f>'DATOS MENSUALES'!F149</f>
        <v>0.382</v>
      </c>
      <c r="N29" s="1">
        <f t="shared" si="12"/>
        <v>6.465999999999999</v>
      </c>
      <c r="O29" s="10"/>
      <c r="P29" s="60">
        <f t="shared" si="13"/>
        <v>-0.004745481768688951</v>
      </c>
      <c r="Q29" s="60">
        <f t="shared" si="14"/>
        <v>0.0017889203944680967</v>
      </c>
      <c r="R29" s="60">
        <f t="shared" si="15"/>
        <v>-0.282261296352589</v>
      </c>
      <c r="S29" s="60">
        <f t="shared" si="16"/>
        <v>-1.2753102693933724</v>
      </c>
      <c r="T29" s="60">
        <f t="shared" si="17"/>
        <v>-0.8547522244325337</v>
      </c>
      <c r="U29" s="60">
        <f t="shared" si="18"/>
        <v>-0.03805120609190735</v>
      </c>
      <c r="V29" s="60">
        <f t="shared" si="19"/>
        <v>-0.015438248999999918</v>
      </c>
      <c r="W29" s="60">
        <f t="shared" si="20"/>
        <v>-0.0012698123296428561</v>
      </c>
      <c r="X29" s="60">
        <f t="shared" si="21"/>
        <v>-0.0001878640120210366</v>
      </c>
      <c r="Y29" s="60">
        <f t="shared" si="22"/>
        <v>-1.2215154297799163E-05</v>
      </c>
      <c r="Z29" s="60">
        <f t="shared" si="23"/>
        <v>-1.152620864290286E-06</v>
      </c>
      <c r="AA29" s="60">
        <f t="shared" si="24"/>
        <v>-6.473003102651947E-05</v>
      </c>
      <c r="AB29" s="60">
        <f t="shared" si="25"/>
        <v>-45.14336794696301</v>
      </c>
    </row>
    <row r="30" spans="1:28" ht="12.75">
      <c r="A30" s="12" t="s">
        <v>38</v>
      </c>
      <c r="B30" s="1">
        <f>'DATOS MENSUALES'!F150</f>
        <v>0.398</v>
      </c>
      <c r="C30" s="1">
        <f>'DATOS MENSUALES'!F151</f>
        <v>0.534</v>
      </c>
      <c r="D30" s="1">
        <f>'DATOS MENSUALES'!F152</f>
        <v>0.701</v>
      </c>
      <c r="E30" s="1">
        <f>'DATOS MENSUALES'!F153</f>
        <v>0.478</v>
      </c>
      <c r="F30" s="1">
        <f>'DATOS MENSUALES'!F154</f>
        <v>0.434</v>
      </c>
      <c r="G30" s="1">
        <f>'DATOS MENSUALES'!F155</f>
        <v>0.406</v>
      </c>
      <c r="H30" s="1">
        <f>'DATOS MENSUALES'!F156</f>
        <v>0.445</v>
      </c>
      <c r="I30" s="1">
        <f>'DATOS MENSUALES'!F157</f>
        <v>0.439</v>
      </c>
      <c r="J30" s="1">
        <f>'DATOS MENSUALES'!F158</f>
        <v>0.451</v>
      </c>
      <c r="K30" s="1">
        <f>'DATOS MENSUALES'!F159</f>
        <v>0.396</v>
      </c>
      <c r="L30" s="1">
        <f>'DATOS MENSUALES'!F160</f>
        <v>0.342</v>
      </c>
      <c r="M30" s="1">
        <f>'DATOS MENSUALES'!F161</f>
        <v>0.297</v>
      </c>
      <c r="N30" s="1">
        <f t="shared" si="12"/>
        <v>5.320999999999999</v>
      </c>
      <c r="O30" s="10"/>
      <c r="P30" s="60">
        <f t="shared" si="13"/>
        <v>-0.00031506296703606197</v>
      </c>
      <c r="Q30" s="60">
        <f t="shared" si="14"/>
        <v>-0.0002573330077357592</v>
      </c>
      <c r="R30" s="60">
        <f t="shared" si="15"/>
        <v>-0.11476978497517869</v>
      </c>
      <c r="S30" s="60">
        <f t="shared" si="16"/>
        <v>-1.240354337237725</v>
      </c>
      <c r="T30" s="60">
        <f t="shared" si="17"/>
        <v>-0.825373660402231</v>
      </c>
      <c r="U30" s="60">
        <f t="shared" si="18"/>
        <v>-0.3645275727158742</v>
      </c>
      <c r="V30" s="60">
        <f t="shared" si="19"/>
        <v>-0.08635088799999975</v>
      </c>
      <c r="W30" s="60">
        <f t="shared" si="20"/>
        <v>-0.03347587335305891</v>
      </c>
      <c r="X30" s="60">
        <f t="shared" si="21"/>
        <v>-0.008275838185574749</v>
      </c>
      <c r="Y30" s="60">
        <f t="shared" si="22"/>
        <v>-0.003309967683223429</v>
      </c>
      <c r="Z30" s="60">
        <f t="shared" si="23"/>
        <v>-0.0017490301966218656</v>
      </c>
      <c r="AA30" s="60">
        <f t="shared" si="24"/>
        <v>-0.001960235885021018</v>
      </c>
      <c r="AB30" s="60">
        <f t="shared" si="25"/>
        <v>-104.19898294862975</v>
      </c>
    </row>
    <row r="31" spans="1:28" ht="12.75">
      <c r="A31" s="12" t="s">
        <v>39</v>
      </c>
      <c r="B31" s="1">
        <f>'DATOS MENSUALES'!F162</f>
        <v>0.281</v>
      </c>
      <c r="C31" s="1">
        <f>'DATOS MENSUALES'!F163</f>
        <v>0.277</v>
      </c>
      <c r="D31" s="1">
        <f>'DATOS MENSUALES'!F164</f>
        <v>0.349</v>
      </c>
      <c r="E31" s="1">
        <f>'DATOS MENSUALES'!F165</f>
        <v>0.298</v>
      </c>
      <c r="F31" s="1">
        <f>'DATOS MENSUALES'!F166</f>
        <v>0.263</v>
      </c>
      <c r="G31" s="1">
        <f>'DATOS MENSUALES'!F167</f>
        <v>0.38</v>
      </c>
      <c r="H31" s="1">
        <f>'DATOS MENSUALES'!F168</f>
        <v>0.337</v>
      </c>
      <c r="I31" s="1">
        <f>'DATOS MENSUALES'!F169</f>
        <v>0.345</v>
      </c>
      <c r="J31" s="1">
        <f>'DATOS MENSUALES'!F170</f>
        <v>0.302</v>
      </c>
      <c r="K31" s="1">
        <f>'DATOS MENSUALES'!F171</f>
        <v>0.263</v>
      </c>
      <c r="L31" s="1">
        <f>'DATOS MENSUALES'!F172</f>
        <v>0.234</v>
      </c>
      <c r="M31" s="1">
        <f>'DATOS MENSUALES'!F173</f>
        <v>0.201</v>
      </c>
      <c r="N31" s="1">
        <f t="shared" si="12"/>
        <v>3.5300000000000002</v>
      </c>
      <c r="O31" s="10"/>
      <c r="P31" s="60">
        <f t="shared" si="13"/>
        <v>-0.006336293192242666</v>
      </c>
      <c r="Q31" s="60">
        <f t="shared" si="14"/>
        <v>-0.032954534657873485</v>
      </c>
      <c r="R31" s="60">
        <f t="shared" si="15"/>
        <v>-0.5884166339448754</v>
      </c>
      <c r="S31" s="60">
        <f t="shared" si="16"/>
        <v>-1.9740086524030138</v>
      </c>
      <c r="T31" s="60">
        <f t="shared" si="17"/>
        <v>-1.3640498394187597</v>
      </c>
      <c r="U31" s="60">
        <f t="shared" si="18"/>
        <v>-0.40579676055196245</v>
      </c>
      <c r="V31" s="60">
        <f t="shared" si="19"/>
        <v>-0.16637499999999963</v>
      </c>
      <c r="W31" s="60">
        <f t="shared" si="20"/>
        <v>-0.07214085690540059</v>
      </c>
      <c r="X31" s="60">
        <f t="shared" si="21"/>
        <v>-0.04334443016078135</v>
      </c>
      <c r="Y31" s="60">
        <f t="shared" si="22"/>
        <v>-0.022432998231432823</v>
      </c>
      <c r="Z31" s="60">
        <f t="shared" si="23"/>
        <v>-0.01192812599827476</v>
      </c>
      <c r="AA31" s="60">
        <f t="shared" si="24"/>
        <v>-0.010816076678409465</v>
      </c>
      <c r="AB31" s="60">
        <f t="shared" si="25"/>
        <v>-274.20271662962966</v>
      </c>
    </row>
    <row r="32" spans="1:28" ht="12.75">
      <c r="A32" s="12" t="s">
        <v>40</v>
      </c>
      <c r="B32" s="1">
        <f>'DATOS MENSUALES'!F174</f>
        <v>0.178</v>
      </c>
      <c r="C32" s="1">
        <f>'DATOS MENSUALES'!F175</f>
        <v>0.517</v>
      </c>
      <c r="D32" s="1">
        <f>'DATOS MENSUALES'!F176</f>
        <v>0.247</v>
      </c>
      <c r="E32" s="1">
        <f>'DATOS MENSUALES'!F177</f>
        <v>1.665</v>
      </c>
      <c r="F32" s="1">
        <f>'DATOS MENSUALES'!F178</f>
        <v>1.788</v>
      </c>
      <c r="G32" s="1">
        <f>'DATOS MENSUALES'!F179</f>
        <v>1.2</v>
      </c>
      <c r="H32" s="1">
        <f>'DATOS MENSUALES'!F180</f>
        <v>0.863</v>
      </c>
      <c r="I32" s="1">
        <f>'DATOS MENSUALES'!F181</f>
        <v>0.712</v>
      </c>
      <c r="J32" s="1">
        <f>'DATOS MENSUALES'!F182</f>
        <v>0.611</v>
      </c>
      <c r="K32" s="1">
        <f>'DATOS MENSUALES'!F183</f>
        <v>0.522</v>
      </c>
      <c r="L32" s="1">
        <f>'DATOS MENSUALES'!F184</f>
        <v>0.446</v>
      </c>
      <c r="M32" s="1">
        <f>'DATOS MENSUALES'!F185</f>
        <v>0.378</v>
      </c>
      <c r="N32" s="1">
        <f t="shared" si="12"/>
        <v>9.126999999999999</v>
      </c>
      <c r="O32" s="10"/>
      <c r="P32" s="60">
        <f t="shared" si="13"/>
        <v>-0.023899184330672413</v>
      </c>
      <c r="Q32" s="60">
        <f t="shared" si="14"/>
        <v>-0.0005237247405181283</v>
      </c>
      <c r="R32" s="60">
        <f t="shared" si="15"/>
        <v>-0.8305036753167762</v>
      </c>
      <c r="S32" s="60">
        <f t="shared" si="16"/>
        <v>0.0014261305012556727</v>
      </c>
      <c r="T32" s="60">
        <f t="shared" si="17"/>
        <v>0.0719755647823415</v>
      </c>
      <c r="U32" s="60">
        <f t="shared" si="18"/>
        <v>0.0005053381945940115</v>
      </c>
      <c r="V32" s="60">
        <f t="shared" si="19"/>
        <v>-1.382399999999927E-05</v>
      </c>
      <c r="W32" s="60">
        <f t="shared" si="20"/>
        <v>-0.0001197347972737035</v>
      </c>
      <c r="X32" s="60">
        <f t="shared" si="21"/>
        <v>-7.554066491359863E-05</v>
      </c>
      <c r="Y32" s="60">
        <f t="shared" si="22"/>
        <v>-1.2215154297799163E-05</v>
      </c>
      <c r="Z32" s="60">
        <f t="shared" si="23"/>
        <v>-4.47976136015806E-06</v>
      </c>
      <c r="AA32" s="60">
        <f t="shared" si="24"/>
        <v>-8.606703378134061E-05</v>
      </c>
      <c r="AB32" s="60">
        <f t="shared" si="25"/>
        <v>-0.7281902999629671</v>
      </c>
    </row>
    <row r="33" spans="1:28" ht="12.75">
      <c r="A33" s="12" t="s">
        <v>41</v>
      </c>
      <c r="B33" s="1">
        <f>'DATOS MENSUALES'!F186</f>
        <v>0.323</v>
      </c>
      <c r="C33" s="1">
        <f>'DATOS MENSUALES'!F187</f>
        <v>1.383</v>
      </c>
      <c r="D33" s="1">
        <f>'DATOS MENSUALES'!F188</f>
        <v>1.911</v>
      </c>
      <c r="E33" s="1">
        <f>'DATOS MENSUALES'!F189</f>
        <v>2.643</v>
      </c>
      <c r="F33" s="1">
        <f>'DATOS MENSUALES'!F190</f>
        <v>1.08</v>
      </c>
      <c r="G33" s="1">
        <f>'DATOS MENSUALES'!F191</f>
        <v>5.286</v>
      </c>
      <c r="H33" s="1">
        <f>'DATOS MENSUALES'!F192</f>
        <v>3.18</v>
      </c>
      <c r="I33" s="1">
        <f>'DATOS MENSUALES'!F193</f>
        <v>2.056</v>
      </c>
      <c r="J33" s="1">
        <f>'DATOS MENSUALES'!F194</f>
        <v>1.625</v>
      </c>
      <c r="K33" s="1">
        <f>'DATOS MENSUALES'!F195</f>
        <v>1.32</v>
      </c>
      <c r="L33" s="1">
        <f>'DATOS MENSUALES'!F196</f>
        <v>1.083</v>
      </c>
      <c r="M33" s="1">
        <f>'DATOS MENSUALES'!F197</f>
        <v>0.892</v>
      </c>
      <c r="N33" s="1">
        <f t="shared" si="12"/>
        <v>22.781999999999996</v>
      </c>
      <c r="O33" s="10"/>
      <c r="P33" s="60">
        <f t="shared" si="13"/>
        <v>-0.0029269963864575464</v>
      </c>
      <c r="Q33" s="60">
        <f t="shared" si="14"/>
        <v>0.48446525643854527</v>
      </c>
      <c r="R33" s="60">
        <f t="shared" si="15"/>
        <v>0.3795510783581548</v>
      </c>
      <c r="S33" s="60">
        <f t="shared" si="16"/>
        <v>1.297028196050842</v>
      </c>
      <c r="T33" s="60">
        <f t="shared" si="17"/>
        <v>-0.02490484007716271</v>
      </c>
      <c r="U33" s="60">
        <f t="shared" si="18"/>
        <v>72.28510336882681</v>
      </c>
      <c r="V33" s="60">
        <f t="shared" si="19"/>
        <v>12.05624775700001</v>
      </c>
      <c r="W33" s="60">
        <f t="shared" si="20"/>
        <v>2.1702993571696667</v>
      </c>
      <c r="X33" s="60">
        <f t="shared" si="21"/>
        <v>0.9175572597813675</v>
      </c>
      <c r="Y33" s="60">
        <f t="shared" si="22"/>
        <v>0.46542977486223097</v>
      </c>
      <c r="Z33" s="60">
        <f t="shared" si="23"/>
        <v>0.23892256647279955</v>
      </c>
      <c r="AA33" s="60">
        <f t="shared" si="24"/>
        <v>0.1037226232747585</v>
      </c>
      <c r="AB33" s="60">
        <f t="shared" si="25"/>
        <v>2075.273963151702</v>
      </c>
    </row>
    <row r="34" spans="1:28" ht="12.75">
      <c r="A34" s="12" t="s">
        <v>42</v>
      </c>
      <c r="B34" s="1">
        <f>'DATOS MENSUALES'!F198</f>
        <v>0.733</v>
      </c>
      <c r="C34" s="1">
        <f>'DATOS MENSUALES'!F199</f>
        <v>0.605</v>
      </c>
      <c r="D34" s="1">
        <f>'DATOS MENSUALES'!F200</f>
        <v>0.526</v>
      </c>
      <c r="E34" s="1">
        <f>'DATOS MENSUALES'!F201</f>
        <v>0.427</v>
      </c>
      <c r="F34" s="1">
        <f>'DATOS MENSUALES'!F202</f>
        <v>0.471</v>
      </c>
      <c r="G34" s="1">
        <f>'DATOS MENSUALES'!F203</f>
        <v>0.37</v>
      </c>
      <c r="H34" s="1">
        <f>'DATOS MENSUALES'!F204</f>
        <v>0.354</v>
      </c>
      <c r="I34" s="1">
        <f>'DATOS MENSUALES'!F205</f>
        <v>0.318</v>
      </c>
      <c r="J34" s="1">
        <f>'DATOS MENSUALES'!F206</f>
        <v>0.338</v>
      </c>
      <c r="K34" s="1">
        <f>'DATOS MENSUALES'!F207</f>
        <v>0.282</v>
      </c>
      <c r="L34" s="1">
        <f>'DATOS MENSUALES'!F208</f>
        <v>0.253</v>
      </c>
      <c r="M34" s="1">
        <f>'DATOS MENSUALES'!F209</f>
        <v>0.222</v>
      </c>
      <c r="N34" s="1">
        <f t="shared" si="12"/>
        <v>4.899000000000001</v>
      </c>
      <c r="O34" s="10"/>
      <c r="P34" s="60">
        <f t="shared" si="13"/>
        <v>0.019024443427592044</v>
      </c>
      <c r="Q34" s="60">
        <f t="shared" si="14"/>
        <v>4.042291788407496E-07</v>
      </c>
      <c r="R34" s="60">
        <f t="shared" si="15"/>
        <v>-0.28876506272999947</v>
      </c>
      <c r="S34" s="60">
        <f t="shared" si="16"/>
        <v>-1.4254971005497081</v>
      </c>
      <c r="T34" s="60">
        <f t="shared" si="17"/>
        <v>-0.7315065035730298</v>
      </c>
      <c r="U34" s="60">
        <f t="shared" si="18"/>
        <v>-0.4224633414679404</v>
      </c>
      <c r="V34" s="60">
        <f t="shared" si="19"/>
        <v>-0.15141943699999963</v>
      </c>
      <c r="W34" s="60">
        <f t="shared" si="20"/>
        <v>-0.08710790493639232</v>
      </c>
      <c r="X34" s="60">
        <f t="shared" si="21"/>
        <v>-0.03133712940045077</v>
      </c>
      <c r="Y34" s="60">
        <f t="shared" si="22"/>
        <v>-0.018197735815454866</v>
      </c>
      <c r="Z34" s="60">
        <f t="shared" si="23"/>
        <v>-0.009193012507916635</v>
      </c>
      <c r="AA34" s="60">
        <f t="shared" si="24"/>
        <v>-0.008018195595764832</v>
      </c>
      <c r="AB34" s="60">
        <f t="shared" si="25"/>
        <v>-134.82156247729628</v>
      </c>
    </row>
    <row r="35" spans="1:28" ht="12.75">
      <c r="A35" s="12" t="s">
        <v>43</v>
      </c>
      <c r="B35" s="1">
        <f>'DATOS MENSUALES'!F210</f>
        <v>0.194</v>
      </c>
      <c r="C35" s="1">
        <f>'DATOS MENSUALES'!F211</f>
        <v>0.18</v>
      </c>
      <c r="D35" s="1">
        <f>'DATOS MENSUALES'!F212</f>
        <v>0.201</v>
      </c>
      <c r="E35" s="1">
        <f>'DATOS MENSUALES'!F213</f>
        <v>0.396</v>
      </c>
      <c r="F35" s="1">
        <f>'DATOS MENSUALES'!F214</f>
        <v>0.329</v>
      </c>
      <c r="G35" s="1">
        <f>'DATOS MENSUALES'!F215</f>
        <v>0.885</v>
      </c>
      <c r="H35" s="1">
        <f>'DATOS MENSUALES'!F216</f>
        <v>0.526</v>
      </c>
      <c r="I35" s="1">
        <f>'DATOS MENSUALES'!F217</f>
        <v>0.656</v>
      </c>
      <c r="J35" s="1">
        <f>'DATOS MENSUALES'!F218</f>
        <v>0.564</v>
      </c>
      <c r="K35" s="1">
        <f>'DATOS MENSUALES'!F219</f>
        <v>0.507</v>
      </c>
      <c r="L35" s="1">
        <f>'DATOS MENSUALES'!F220</f>
        <v>0.429</v>
      </c>
      <c r="M35" s="1">
        <f>'DATOS MENSUALES'!F221</f>
        <v>0.367</v>
      </c>
      <c r="N35" s="1">
        <f t="shared" si="12"/>
        <v>5.234000000000001</v>
      </c>
      <c r="O35" s="10"/>
      <c r="P35" s="60">
        <f t="shared" si="13"/>
        <v>-0.02013373841331704</v>
      </c>
      <c r="Q35" s="60">
        <f t="shared" si="14"/>
        <v>-0.07282833454492584</v>
      </c>
      <c r="R35" s="60">
        <f t="shared" si="15"/>
        <v>-0.9584968772616794</v>
      </c>
      <c r="S35" s="60">
        <f t="shared" si="16"/>
        <v>-1.5465666194594874</v>
      </c>
      <c r="T35" s="60">
        <f t="shared" si="17"/>
        <v>-1.1347254052369415</v>
      </c>
      <c r="U35" s="60">
        <f t="shared" si="18"/>
        <v>-0.013035695885984494</v>
      </c>
      <c r="V35" s="60">
        <f t="shared" si="19"/>
        <v>-0.04704588099999982</v>
      </c>
      <c r="W35" s="60">
        <f t="shared" si="20"/>
        <v>-0.0011671727201387236</v>
      </c>
      <c r="X35" s="60">
        <f t="shared" si="21"/>
        <v>-0.0007114696979714502</v>
      </c>
      <c r="Y35" s="60">
        <f t="shared" si="22"/>
        <v>-5.50033774382955E-05</v>
      </c>
      <c r="Z35" s="60">
        <f t="shared" si="23"/>
        <v>-3.7544386704510744E-05</v>
      </c>
      <c r="AA35" s="60">
        <f t="shared" si="24"/>
        <v>-0.00016775379135709886</v>
      </c>
      <c r="AB35" s="60">
        <f t="shared" si="25"/>
        <v>-110.08589400562961</v>
      </c>
    </row>
    <row r="36" spans="1:28" ht="12.75">
      <c r="A36" s="12" t="s">
        <v>44</v>
      </c>
      <c r="B36" s="1">
        <f>'DATOS MENSUALES'!F222</f>
        <v>0.341</v>
      </c>
      <c r="C36" s="1">
        <f>'DATOS MENSUALES'!F223</f>
        <v>0.285</v>
      </c>
      <c r="D36" s="1">
        <f>'DATOS MENSUALES'!F224</f>
        <v>1.403</v>
      </c>
      <c r="E36" s="1">
        <f>'DATOS MENSUALES'!F225</f>
        <v>0.545</v>
      </c>
      <c r="F36" s="1">
        <f>'DATOS MENSUALES'!F226</f>
        <v>0.465</v>
      </c>
      <c r="G36" s="1">
        <f>'DATOS MENSUALES'!F227</f>
        <v>0.508</v>
      </c>
      <c r="H36" s="1">
        <f>'DATOS MENSUALES'!F228</f>
        <v>0.532</v>
      </c>
      <c r="I36" s="1">
        <f>'DATOS MENSUALES'!F229</f>
        <v>0.558</v>
      </c>
      <c r="J36" s="1">
        <f>'DATOS MENSUALES'!F230</f>
        <v>0.599</v>
      </c>
      <c r="K36" s="1">
        <f>'DATOS MENSUALES'!F231</f>
        <v>0.513</v>
      </c>
      <c r="L36" s="1">
        <f>'DATOS MENSUALES'!F232</f>
        <v>0.473</v>
      </c>
      <c r="M36" s="1">
        <f>'DATOS MENSUALES'!F233</f>
        <v>0.503</v>
      </c>
      <c r="N36" s="1">
        <f t="shared" si="12"/>
        <v>6.725</v>
      </c>
      <c r="O36" s="10"/>
      <c r="P36" s="60">
        <f t="shared" si="13"/>
        <v>-0.0019552564567054806</v>
      </c>
      <c r="Q36" s="60">
        <f t="shared" si="14"/>
        <v>-0.030548661115173778</v>
      </c>
      <c r="R36" s="60">
        <f t="shared" si="15"/>
        <v>0.010081938049614632</v>
      </c>
      <c r="S36" s="60">
        <f t="shared" si="16"/>
        <v>-1.022484627294887</v>
      </c>
      <c r="T36" s="60">
        <f t="shared" si="17"/>
        <v>-0.7462174317713767</v>
      </c>
      <c r="U36" s="60">
        <f t="shared" si="18"/>
        <v>-0.22961271973653544</v>
      </c>
      <c r="V36" s="60">
        <f t="shared" si="19"/>
        <v>-0.044738874999999824</v>
      </c>
      <c r="W36" s="60">
        <f t="shared" si="20"/>
        <v>-0.008401067085152517</v>
      </c>
      <c r="X36" s="60">
        <f t="shared" si="21"/>
        <v>-0.00015986188805409447</v>
      </c>
      <c r="Y36" s="60">
        <f t="shared" si="22"/>
        <v>-3.286117909118783E-05</v>
      </c>
      <c r="Z36" s="60">
        <f t="shared" si="23"/>
        <v>1.162643598519619E-06</v>
      </c>
      <c r="AA36" s="60">
        <f t="shared" si="24"/>
        <v>0.0005284643023068112</v>
      </c>
      <c r="AB36" s="60">
        <f t="shared" si="25"/>
        <v>-35.99147750462966</v>
      </c>
    </row>
    <row r="37" spans="1:28" ht="12.75">
      <c r="A37" s="12" t="s">
        <v>45</v>
      </c>
      <c r="B37" s="1">
        <f>'DATOS MENSUALES'!F234</f>
        <v>0.43</v>
      </c>
      <c r="C37" s="1">
        <f>'DATOS MENSUALES'!F235</f>
        <v>1.558</v>
      </c>
      <c r="D37" s="1">
        <f>'DATOS MENSUALES'!F236</f>
        <v>3.269</v>
      </c>
      <c r="E37" s="1">
        <f>'DATOS MENSUALES'!F237</f>
        <v>2.001</v>
      </c>
      <c r="F37" s="1">
        <f>'DATOS MENSUALES'!F238</f>
        <v>4.035</v>
      </c>
      <c r="G37" s="1">
        <f>'DATOS MENSUALES'!F239</f>
        <v>2.109</v>
      </c>
      <c r="H37" s="1">
        <f>'DATOS MENSUALES'!F240</f>
        <v>1.59</v>
      </c>
      <c r="I37" s="1">
        <f>'DATOS MENSUALES'!F241</f>
        <v>1.431</v>
      </c>
      <c r="J37" s="1">
        <f>'DATOS MENSUALES'!F242</f>
        <v>1.216</v>
      </c>
      <c r="K37" s="1">
        <f>'DATOS MENSUALES'!F243</f>
        <v>0.995</v>
      </c>
      <c r="L37" s="1">
        <f>'DATOS MENSUALES'!F244</f>
        <v>0.817</v>
      </c>
      <c r="M37" s="1">
        <f>'DATOS MENSUALES'!F245</f>
        <v>0.676</v>
      </c>
      <c r="N37" s="1">
        <f t="shared" si="12"/>
        <v>20.127</v>
      </c>
      <c r="O37" s="10"/>
      <c r="P37" s="60">
        <f t="shared" si="13"/>
        <v>-4.683295050713728E-05</v>
      </c>
      <c r="Q37" s="60">
        <f t="shared" si="14"/>
        <v>0.8858256106396474</v>
      </c>
      <c r="R37" s="60">
        <f t="shared" si="15"/>
        <v>9.025289439553752</v>
      </c>
      <c r="S37" s="60">
        <f t="shared" si="16"/>
        <v>0.09025336220373496</v>
      </c>
      <c r="T37" s="60">
        <f t="shared" si="17"/>
        <v>18.884203566245162</v>
      </c>
      <c r="U37" s="60">
        <f t="shared" si="18"/>
        <v>0.966339448229718</v>
      </c>
      <c r="V37" s="60">
        <f t="shared" si="19"/>
        <v>0.3474289270000008</v>
      </c>
      <c r="W37" s="60">
        <f t="shared" si="20"/>
        <v>0.30037548018964055</v>
      </c>
      <c r="X37" s="60">
        <f t="shared" si="21"/>
        <v>0.1781943343350864</v>
      </c>
      <c r="Y37" s="60">
        <f t="shared" si="22"/>
        <v>0.0911065921487324</v>
      </c>
      <c r="Z37" s="60">
        <f t="shared" si="23"/>
        <v>0.04455581615324037</v>
      </c>
      <c r="AA37" s="60">
        <f t="shared" si="24"/>
        <v>0.01635775603508916</v>
      </c>
      <c r="AB37" s="60">
        <f t="shared" si="25"/>
        <v>1030.4030133667031</v>
      </c>
    </row>
    <row r="38" spans="1:28" ht="12.75">
      <c r="A38" s="12" t="s">
        <v>46</v>
      </c>
      <c r="B38" s="1">
        <f>'DATOS MENSUALES'!F246</f>
        <v>2.933</v>
      </c>
      <c r="C38" s="1">
        <f>'DATOS MENSUALES'!F247</f>
        <v>2.423</v>
      </c>
      <c r="D38" s="1">
        <f>'DATOS MENSUALES'!F248</f>
        <v>7.649</v>
      </c>
      <c r="E38" s="1">
        <f>'DATOS MENSUALES'!F249</f>
        <v>5.26</v>
      </c>
      <c r="F38" s="1">
        <f>'DATOS MENSUALES'!F250</f>
        <v>1.729</v>
      </c>
      <c r="G38" s="1">
        <f>'DATOS MENSUALES'!F251</f>
        <v>1.258</v>
      </c>
      <c r="H38" s="1">
        <f>'DATOS MENSUALES'!F252</f>
        <v>1.16</v>
      </c>
      <c r="I38" s="1">
        <f>'DATOS MENSUALES'!F253</f>
        <v>1.045</v>
      </c>
      <c r="J38" s="1">
        <f>'DATOS MENSUALES'!F254</f>
        <v>0.933</v>
      </c>
      <c r="K38" s="1">
        <f>'DATOS MENSUALES'!F255</f>
        <v>0.783</v>
      </c>
      <c r="L38" s="1">
        <f>'DATOS MENSUALES'!F256</f>
        <v>0.657</v>
      </c>
      <c r="M38" s="1">
        <f>'DATOS MENSUALES'!F257</f>
        <v>0.656</v>
      </c>
      <c r="N38" s="1">
        <f t="shared" si="12"/>
        <v>26.486</v>
      </c>
      <c r="O38" s="10"/>
      <c r="P38" s="60">
        <f t="shared" si="13"/>
        <v>15.013551657063955</v>
      </c>
      <c r="Q38" s="60">
        <f t="shared" si="14"/>
        <v>6.0823276678986025</v>
      </c>
      <c r="R38" s="60">
        <f t="shared" si="15"/>
        <v>269.8403992770745</v>
      </c>
      <c r="S38" s="60">
        <f t="shared" si="16"/>
        <v>50.964149029774674</v>
      </c>
      <c r="T38" s="60">
        <f t="shared" si="17"/>
        <v>0.045487707710716134</v>
      </c>
      <c r="U38" s="60">
        <f t="shared" si="18"/>
        <v>0.002608212598175281</v>
      </c>
      <c r="V38" s="60">
        <f t="shared" si="19"/>
        <v>0.02034641700000008</v>
      </c>
      <c r="W38" s="60">
        <f t="shared" si="20"/>
        <v>0.022836717130412167</v>
      </c>
      <c r="X38" s="60">
        <f t="shared" si="21"/>
        <v>0.02188791700450791</v>
      </c>
      <c r="Y38" s="60">
        <f t="shared" si="22"/>
        <v>0.013476123201074079</v>
      </c>
      <c r="Z38" s="60">
        <f t="shared" si="23"/>
        <v>0.0073597033157748295</v>
      </c>
      <c r="AA38" s="60">
        <f t="shared" si="24"/>
        <v>0.012788031021315054</v>
      </c>
      <c r="AB38" s="60">
        <f t="shared" si="25"/>
        <v>4458.992294746371</v>
      </c>
    </row>
    <row r="39" spans="1:28" ht="12.75">
      <c r="A39" s="12" t="s">
        <v>47</v>
      </c>
      <c r="B39" s="1">
        <f>'DATOS MENSUALES'!F258</f>
        <v>0.855</v>
      </c>
      <c r="C39" s="1">
        <f>'DATOS MENSUALES'!F259</f>
        <v>2.468</v>
      </c>
      <c r="D39" s="1">
        <f>'DATOS MENSUALES'!F260</f>
        <v>6.216</v>
      </c>
      <c r="E39" s="1">
        <f>'DATOS MENSUALES'!F261</f>
        <v>7.515</v>
      </c>
      <c r="F39" s="1">
        <f>'DATOS MENSUALES'!F262</f>
        <v>2.766</v>
      </c>
      <c r="G39" s="1">
        <f>'DATOS MENSUALES'!F263</f>
        <v>7.377</v>
      </c>
      <c r="H39" s="1">
        <f>'DATOS MENSUALES'!F264</f>
        <v>2.591</v>
      </c>
      <c r="I39" s="1">
        <f>'DATOS MENSUALES'!F265</f>
        <v>1.824</v>
      </c>
      <c r="J39" s="1">
        <f>'DATOS MENSUALES'!F266</f>
        <v>1.488</v>
      </c>
      <c r="K39" s="1">
        <f>'DATOS MENSUALES'!F267</f>
        <v>1.213</v>
      </c>
      <c r="L39" s="1">
        <f>'DATOS MENSUALES'!F268</f>
        <v>1.002</v>
      </c>
      <c r="M39" s="1">
        <f>'DATOS MENSUALES'!F269</f>
        <v>0.831</v>
      </c>
      <c r="N39" s="1">
        <f t="shared" si="12"/>
        <v>36.14600000000001</v>
      </c>
      <c r="O39" s="10"/>
      <c r="P39" s="60">
        <f t="shared" si="13"/>
        <v>0.05884323672924495</v>
      </c>
      <c r="Q39" s="60">
        <f t="shared" si="14"/>
        <v>6.543336570667197</v>
      </c>
      <c r="R39" s="60">
        <f t="shared" si="15"/>
        <v>127.1899385702177</v>
      </c>
      <c r="S39" s="60">
        <f t="shared" si="16"/>
        <v>211.98172372337316</v>
      </c>
      <c r="T39" s="60">
        <f t="shared" si="17"/>
        <v>2.7086943300220128</v>
      </c>
      <c r="U39" s="60">
        <f t="shared" si="18"/>
        <v>244.92092927585782</v>
      </c>
      <c r="V39" s="60">
        <f t="shared" si="19"/>
        <v>4.947761664000006</v>
      </c>
      <c r="W39" s="60">
        <f t="shared" si="20"/>
        <v>1.2001814289437729</v>
      </c>
      <c r="X39" s="60">
        <f t="shared" si="21"/>
        <v>0.5816126044838468</v>
      </c>
      <c r="Y39" s="60">
        <f t="shared" si="22"/>
        <v>0.29803706802201063</v>
      </c>
      <c r="Z39" s="60">
        <f t="shared" si="23"/>
        <v>0.15704023525792357</v>
      </c>
      <c r="AA39" s="60">
        <f t="shared" si="24"/>
        <v>0.06834192034638384</v>
      </c>
      <c r="AB39" s="60">
        <f t="shared" si="25"/>
        <v>17819.120454026386</v>
      </c>
    </row>
    <row r="40" spans="1:28" ht="12.75">
      <c r="A40" s="12" t="s">
        <v>48</v>
      </c>
      <c r="B40" s="1">
        <f>'DATOS MENSUALES'!F270</f>
        <v>0.693</v>
      </c>
      <c r="C40" s="1">
        <f>'DATOS MENSUALES'!F271</f>
        <v>0.606</v>
      </c>
      <c r="D40" s="1">
        <f>'DATOS MENSUALES'!F272</f>
        <v>0.773</v>
      </c>
      <c r="E40" s="1">
        <f>'DATOS MENSUALES'!F273</f>
        <v>2.89</v>
      </c>
      <c r="F40" s="1">
        <f>'DATOS MENSUALES'!F274</f>
        <v>2.017</v>
      </c>
      <c r="G40" s="1">
        <f>'DATOS MENSUALES'!F275</f>
        <v>2.511</v>
      </c>
      <c r="H40" s="1">
        <f>'DATOS MENSUALES'!F276</f>
        <v>1.995</v>
      </c>
      <c r="I40" s="1">
        <f>'DATOS MENSUALES'!F277</f>
        <v>0.936</v>
      </c>
      <c r="J40" s="1">
        <f>'DATOS MENSUALES'!F278</f>
        <v>0.86</v>
      </c>
      <c r="K40" s="1">
        <f>'DATOS MENSUALES'!F279</f>
        <v>0.679</v>
      </c>
      <c r="L40" s="1">
        <f>'DATOS MENSUALES'!F280</f>
        <v>0.566</v>
      </c>
      <c r="M40" s="1">
        <f>'DATOS MENSUALES'!F281</f>
        <v>0.486</v>
      </c>
      <c r="N40" s="1">
        <f t="shared" si="12"/>
        <v>15.012</v>
      </c>
      <c r="O40" s="10"/>
      <c r="P40" s="60">
        <f t="shared" si="13"/>
        <v>0.0116900577251127</v>
      </c>
      <c r="Q40" s="60">
        <f t="shared" si="14"/>
        <v>5.914220163063147E-07</v>
      </c>
      <c r="R40" s="60">
        <f t="shared" si="15"/>
        <v>-0.07094236368592248</v>
      </c>
      <c r="S40" s="60">
        <f t="shared" si="16"/>
        <v>2.3929873797953336</v>
      </c>
      <c r="T40" s="60">
        <f t="shared" si="17"/>
        <v>0.26829830632228646</v>
      </c>
      <c r="U40" s="60">
        <f t="shared" si="18"/>
        <v>2.6893971475974876</v>
      </c>
      <c r="V40" s="60">
        <f t="shared" si="19"/>
        <v>1.360251712000002</v>
      </c>
      <c r="W40" s="60">
        <f t="shared" si="20"/>
        <v>0.00533296962145906</v>
      </c>
      <c r="X40" s="60">
        <f t="shared" si="21"/>
        <v>0.008834730897069876</v>
      </c>
      <c r="Y40" s="60">
        <f t="shared" si="22"/>
        <v>0.002404472005481809</v>
      </c>
      <c r="Z40" s="60">
        <f t="shared" si="23"/>
        <v>0.0011092048667390134</v>
      </c>
      <c r="AA40" s="60">
        <f t="shared" si="24"/>
        <v>0.00026028658605336885</v>
      </c>
      <c r="AB40" s="60">
        <f t="shared" si="25"/>
        <v>123.90322351170369</v>
      </c>
    </row>
    <row r="41" spans="1:28" ht="12.75">
      <c r="A41" s="12" t="s">
        <v>49</v>
      </c>
      <c r="B41" s="1">
        <f>'DATOS MENSUALES'!F282</f>
        <v>0.42</v>
      </c>
      <c r="C41" s="1">
        <f>'DATOS MENSUALES'!F283</f>
        <v>2.877</v>
      </c>
      <c r="D41" s="1">
        <f>'DATOS MENSUALES'!F284</f>
        <v>2.884</v>
      </c>
      <c r="E41" s="1">
        <f>'DATOS MENSUALES'!F285</f>
        <v>0.836</v>
      </c>
      <c r="F41" s="1">
        <f>'DATOS MENSUALES'!F286</f>
        <v>5.269</v>
      </c>
      <c r="G41" s="1">
        <f>'DATOS MENSUALES'!F287</f>
        <v>5.757</v>
      </c>
      <c r="H41" s="1">
        <f>'DATOS MENSUALES'!F288</f>
        <v>1.833</v>
      </c>
      <c r="I41" s="1">
        <f>'DATOS MENSUALES'!F289</f>
        <v>1.508</v>
      </c>
      <c r="J41" s="1">
        <f>'DATOS MENSUALES'!F290</f>
        <v>1.254</v>
      </c>
      <c r="K41" s="1">
        <f>'DATOS MENSUALES'!F291</f>
        <v>0.994</v>
      </c>
      <c r="L41" s="1">
        <f>'DATOS MENSUALES'!F292</f>
        <v>0.819</v>
      </c>
      <c r="M41" s="1">
        <f>'DATOS MENSUALES'!F293</f>
        <v>0.681</v>
      </c>
      <c r="N41" s="1">
        <f t="shared" si="12"/>
        <v>25.131999999999998</v>
      </c>
      <c r="O41" s="10"/>
      <c r="P41" s="60">
        <f t="shared" si="13"/>
        <v>-9.762483067242646E-05</v>
      </c>
      <c r="Q41" s="60">
        <f t="shared" si="14"/>
        <v>11.842902875810445</v>
      </c>
      <c r="R41" s="60">
        <f t="shared" si="15"/>
        <v>4.887297678493142</v>
      </c>
      <c r="S41" s="60">
        <f t="shared" si="16"/>
        <v>-0.36773788461100326</v>
      </c>
      <c r="T41" s="60">
        <f t="shared" si="17"/>
        <v>59.18083468291734</v>
      </c>
      <c r="U41" s="60">
        <f t="shared" si="18"/>
        <v>99.68122542019664</v>
      </c>
      <c r="V41" s="60">
        <f t="shared" si="19"/>
        <v>0.846590536000001</v>
      </c>
      <c r="W41" s="60">
        <f t="shared" si="20"/>
        <v>0.4163509918335798</v>
      </c>
      <c r="X41" s="60">
        <f t="shared" si="21"/>
        <v>0.21678640699624346</v>
      </c>
      <c r="Y41" s="60">
        <f t="shared" si="22"/>
        <v>0.0905005228732503</v>
      </c>
      <c r="Z41" s="60">
        <f t="shared" si="23"/>
        <v>0.04531416429098142</v>
      </c>
      <c r="AA41" s="60">
        <f t="shared" si="24"/>
        <v>0.017343505470350868</v>
      </c>
      <c r="AB41" s="60">
        <f t="shared" si="25"/>
        <v>3446.600448685035</v>
      </c>
    </row>
    <row r="42" spans="1:28" ht="12.75">
      <c r="A42" s="12" t="s">
        <v>50</v>
      </c>
      <c r="B42" s="1">
        <f>'DATOS MENSUALES'!F294</f>
        <v>0.58</v>
      </c>
      <c r="C42" s="1">
        <f>'DATOS MENSUALES'!F295</f>
        <v>0.474</v>
      </c>
      <c r="D42" s="1">
        <f>'DATOS MENSUALES'!F296</f>
        <v>0.462</v>
      </c>
      <c r="E42" s="1">
        <f>'DATOS MENSUALES'!F297</f>
        <v>2.156</v>
      </c>
      <c r="F42" s="1">
        <f>'DATOS MENSUALES'!F298</f>
        <v>0.563</v>
      </c>
      <c r="G42" s="1">
        <f>'DATOS MENSUALES'!F299</f>
        <v>0.863</v>
      </c>
      <c r="H42" s="1">
        <f>'DATOS MENSUALES'!F300</f>
        <v>0.422</v>
      </c>
      <c r="I42" s="1">
        <f>'DATOS MENSUALES'!F301</f>
        <v>0.35</v>
      </c>
      <c r="J42" s="1">
        <f>'DATOS MENSUALES'!F302</f>
        <v>0.298</v>
      </c>
      <c r="K42" s="1">
        <f>'DATOS MENSUALES'!F303</f>
        <v>0.254</v>
      </c>
      <c r="L42" s="1">
        <f>'DATOS MENSUALES'!F304</f>
        <v>0.22</v>
      </c>
      <c r="M42" s="1">
        <f>'DATOS MENSUALES'!F305</f>
        <v>0.274</v>
      </c>
      <c r="N42" s="1">
        <f t="shared" si="12"/>
        <v>6.915999999999999</v>
      </c>
      <c r="O42" s="10"/>
      <c r="P42" s="60">
        <f t="shared" si="13"/>
        <v>0.001479772524699475</v>
      </c>
      <c r="Q42" s="60">
        <f t="shared" si="14"/>
        <v>-0.0018885100325291484</v>
      </c>
      <c r="R42" s="60">
        <f t="shared" si="15"/>
        <v>-0.38103034290630805</v>
      </c>
      <c r="S42" s="60">
        <f t="shared" si="16"/>
        <v>0.21986831993445147</v>
      </c>
      <c r="T42" s="60">
        <f t="shared" si="17"/>
        <v>-0.5295346295014047</v>
      </c>
      <c r="U42" s="60">
        <f t="shared" si="18"/>
        <v>-0.01704373790113601</v>
      </c>
      <c r="V42" s="60">
        <f t="shared" si="19"/>
        <v>-0.10054462499999973</v>
      </c>
      <c r="W42" s="60">
        <f t="shared" si="20"/>
        <v>-0.069572519525924</v>
      </c>
      <c r="X42" s="60">
        <f t="shared" si="21"/>
        <v>-0.04484206559879789</v>
      </c>
      <c r="Y42" s="60">
        <f t="shared" si="22"/>
        <v>-0.024649870074408033</v>
      </c>
      <c r="Z42" s="60">
        <f t="shared" si="23"/>
        <v>-0.014257842780643907</v>
      </c>
      <c r="AA42" s="60">
        <f t="shared" si="24"/>
        <v>-0.0032517585599521493</v>
      </c>
      <c r="AB42" s="60">
        <f t="shared" si="25"/>
        <v>-30.099579346963022</v>
      </c>
    </row>
    <row r="43" spans="1:28" ht="12.75">
      <c r="A43" s="12" t="s">
        <v>51</v>
      </c>
      <c r="B43" s="1">
        <f>'DATOS MENSUALES'!F306</f>
        <v>0.3</v>
      </c>
      <c r="C43" s="1">
        <f>'DATOS MENSUALES'!F307</f>
        <v>0.601</v>
      </c>
      <c r="D43" s="1">
        <f>'DATOS MENSUALES'!F308</f>
        <v>1.975</v>
      </c>
      <c r="E43" s="1">
        <f>'DATOS MENSUALES'!F309</f>
        <v>6.571</v>
      </c>
      <c r="F43" s="1">
        <f>'DATOS MENSUALES'!F310</f>
        <v>14.326</v>
      </c>
      <c r="G43" s="1">
        <f>'DATOS MENSUALES'!F311</f>
        <v>1.941</v>
      </c>
      <c r="H43" s="1">
        <f>'DATOS MENSUALES'!F312</f>
        <v>2.893</v>
      </c>
      <c r="I43" s="1">
        <f>'DATOS MENSUALES'!F313</f>
        <v>1.649</v>
      </c>
      <c r="J43" s="1">
        <f>'DATOS MENSUALES'!F314</f>
        <v>1.499</v>
      </c>
      <c r="K43" s="1">
        <f>'DATOS MENSUALES'!F315</f>
        <v>1.142</v>
      </c>
      <c r="L43" s="1">
        <f>'DATOS MENSUALES'!F316</f>
        <v>0.938</v>
      </c>
      <c r="M43" s="1">
        <f>'DATOS MENSUALES'!F317</f>
        <v>0.774</v>
      </c>
      <c r="N43" s="1">
        <f t="shared" si="12"/>
        <v>34.609</v>
      </c>
      <c r="O43" s="10"/>
      <c r="P43" s="60">
        <f t="shared" si="13"/>
        <v>-0.004578054665383167</v>
      </c>
      <c r="Q43" s="60">
        <f t="shared" si="14"/>
        <v>3.909419261485376E-08</v>
      </c>
      <c r="R43" s="60">
        <f t="shared" si="15"/>
        <v>0.4893603236253727</v>
      </c>
      <c r="S43" s="60">
        <f t="shared" si="16"/>
        <v>126.39721929006186</v>
      </c>
      <c r="T43" s="60">
        <f t="shared" si="17"/>
        <v>2173.7451715982315</v>
      </c>
      <c r="U43" s="60">
        <f t="shared" si="18"/>
        <v>0.5526832808412884</v>
      </c>
      <c r="V43" s="60">
        <f t="shared" si="19"/>
        <v>8.072216216000003</v>
      </c>
      <c r="W43" s="60">
        <f t="shared" si="20"/>
        <v>0.6995462774802739</v>
      </c>
      <c r="X43" s="60">
        <f t="shared" si="21"/>
        <v>0.6049103389383925</v>
      </c>
      <c r="Y43" s="60">
        <f t="shared" si="22"/>
        <v>0.21274377382641815</v>
      </c>
      <c r="Z43" s="60">
        <f t="shared" si="23"/>
        <v>0.10752094648657369</v>
      </c>
      <c r="AA43" s="60">
        <f t="shared" si="24"/>
        <v>0.043557912238945874</v>
      </c>
      <c r="AB43" s="60">
        <f t="shared" si="25"/>
        <v>14854.885548286038</v>
      </c>
    </row>
    <row r="44" spans="1:28" ht="12.75">
      <c r="A44" s="12" t="s">
        <v>52</v>
      </c>
      <c r="B44" s="1">
        <f>'DATOS MENSUALES'!F318</f>
        <v>1.012</v>
      </c>
      <c r="C44" s="1">
        <f>'DATOS MENSUALES'!F319</f>
        <v>0.84</v>
      </c>
      <c r="D44" s="1">
        <f>'DATOS MENSUALES'!F320</f>
        <v>0.699</v>
      </c>
      <c r="E44" s="1">
        <f>'DATOS MENSUALES'!F321</f>
        <v>0.61</v>
      </c>
      <c r="F44" s="1">
        <f>'DATOS MENSUALES'!F322</f>
        <v>0.601</v>
      </c>
      <c r="G44" s="1">
        <f>'DATOS MENSUALES'!F323</f>
        <v>0.588</v>
      </c>
      <c r="H44" s="1">
        <f>'DATOS MENSUALES'!F324</f>
        <v>0.529</v>
      </c>
      <c r="I44" s="1">
        <f>'DATOS MENSUALES'!F325</f>
        <v>0.606</v>
      </c>
      <c r="J44" s="1">
        <f>'DATOS MENSUALES'!F326</f>
        <v>0.506</v>
      </c>
      <c r="K44" s="1">
        <f>'DATOS MENSUALES'!F327</f>
        <v>0.429</v>
      </c>
      <c r="L44" s="1">
        <f>'DATOS MENSUALES'!F328</f>
        <v>0.366</v>
      </c>
      <c r="M44" s="1">
        <f>'DATOS MENSUALES'!F329</f>
        <v>0.309</v>
      </c>
      <c r="N44" s="1">
        <f t="shared" si="12"/>
        <v>7.095</v>
      </c>
      <c r="O44" s="10"/>
      <c r="P44" s="60">
        <f t="shared" si="13"/>
        <v>0.16273068720238554</v>
      </c>
      <c r="Q44" s="60">
        <f t="shared" si="14"/>
        <v>0.014241812727801428</v>
      </c>
      <c r="R44" s="60">
        <f t="shared" si="15"/>
        <v>-0.11619262388977923</v>
      </c>
      <c r="S44" s="60">
        <f t="shared" si="16"/>
        <v>-0.8370671407831795</v>
      </c>
      <c r="T44" s="60">
        <f t="shared" si="17"/>
        <v>-0.45836805321490337</v>
      </c>
      <c r="U44" s="60">
        <f t="shared" si="18"/>
        <v>-0.15086485059052995</v>
      </c>
      <c r="V44" s="60">
        <f t="shared" si="19"/>
        <v>-0.04588271199999982</v>
      </c>
      <c r="W44" s="60">
        <f t="shared" si="20"/>
        <v>-0.0037446624239954856</v>
      </c>
      <c r="X44" s="60">
        <f t="shared" si="21"/>
        <v>-0.00319423591284748</v>
      </c>
      <c r="Y44" s="60">
        <f t="shared" si="22"/>
        <v>-0.001562119592314335</v>
      </c>
      <c r="Z44" s="60">
        <f t="shared" si="23"/>
        <v>-0.0008982089073656683</v>
      </c>
      <c r="AA44" s="60">
        <f t="shared" si="24"/>
        <v>-0.0014487088767565534</v>
      </c>
      <c r="AB44" s="60">
        <f t="shared" si="25"/>
        <v>-25.196705921296317</v>
      </c>
    </row>
    <row r="45" spans="1:28" ht="12.75">
      <c r="A45" s="12" t="s">
        <v>53</v>
      </c>
      <c r="B45" s="1">
        <f>'DATOS MENSUALES'!F330</f>
        <v>0.262</v>
      </c>
      <c r="C45" s="1">
        <f>'DATOS MENSUALES'!F331</f>
        <v>0.391</v>
      </c>
      <c r="D45" s="1">
        <f>'DATOS MENSUALES'!F332</f>
        <v>0.321</v>
      </c>
      <c r="E45" s="1">
        <f>'DATOS MENSUALES'!F333</f>
        <v>0.284</v>
      </c>
      <c r="F45" s="1">
        <f>'DATOS MENSUALES'!F334</f>
        <v>0.782</v>
      </c>
      <c r="G45" s="1">
        <f>'DATOS MENSUALES'!F335</f>
        <v>0.521</v>
      </c>
      <c r="H45" s="1">
        <f>'DATOS MENSUALES'!F336</f>
        <v>1.284</v>
      </c>
      <c r="I45" s="1">
        <f>'DATOS MENSUALES'!F337</f>
        <v>0.725</v>
      </c>
      <c r="J45" s="1">
        <f>'DATOS MENSUALES'!F338</f>
        <v>0.619</v>
      </c>
      <c r="K45" s="1">
        <f>'DATOS MENSUALES'!F339</f>
        <v>0.518</v>
      </c>
      <c r="L45" s="1">
        <f>'DATOS MENSUALES'!F340</f>
        <v>0.438</v>
      </c>
      <c r="M45" s="1">
        <f>'DATOS MENSUALES'!F341</f>
        <v>0.371</v>
      </c>
      <c r="N45" s="1">
        <f t="shared" si="12"/>
        <v>6.515999999999998</v>
      </c>
      <c r="O45" s="10"/>
      <c r="P45" s="60">
        <f t="shared" si="13"/>
        <v>-0.008495340173647625</v>
      </c>
      <c r="Q45" s="60">
        <f t="shared" si="14"/>
        <v>-0.008819199583493332</v>
      </c>
      <c r="R45" s="60">
        <f t="shared" si="15"/>
        <v>-0.649393720567465</v>
      </c>
      <c r="S45" s="60">
        <f t="shared" si="16"/>
        <v>-2.0408409708754656</v>
      </c>
      <c r="T45" s="60">
        <f t="shared" si="17"/>
        <v>-0.2054106470799173</v>
      </c>
      <c r="U45" s="60">
        <f t="shared" si="18"/>
        <v>-0.21529712740940044</v>
      </c>
      <c r="V45" s="60">
        <f t="shared" si="19"/>
        <v>0.06257077300000022</v>
      </c>
      <c r="W45" s="60">
        <f t="shared" si="20"/>
        <v>-4.77842469982203E-05</v>
      </c>
      <c r="X45" s="60">
        <f t="shared" si="21"/>
        <v>-4.025742524417717E-05</v>
      </c>
      <c r="Y45" s="60">
        <f t="shared" si="22"/>
        <v>-1.9749347135264822E-05</v>
      </c>
      <c r="Z45" s="60">
        <f t="shared" si="23"/>
        <v>-1.467885777889086E-05</v>
      </c>
      <c r="AA45" s="60">
        <f t="shared" si="24"/>
        <v>-0.00013383678860227766</v>
      </c>
      <c r="AB45" s="60">
        <f t="shared" si="25"/>
        <v>-43.26819588029638</v>
      </c>
    </row>
    <row r="46" spans="1:28" ht="12.75">
      <c r="A46" s="12" t="s">
        <v>54</v>
      </c>
      <c r="B46" s="1">
        <f>'DATOS MENSUALES'!F342</f>
        <v>0.369</v>
      </c>
      <c r="C46" s="1">
        <f>'DATOS MENSUALES'!F343</f>
        <v>0.395</v>
      </c>
      <c r="D46" s="1">
        <f>'DATOS MENSUALES'!F344</f>
        <v>0.439</v>
      </c>
      <c r="E46" s="1">
        <f>'DATOS MENSUALES'!F345</f>
        <v>1.197</v>
      </c>
      <c r="F46" s="1">
        <f>'DATOS MENSUALES'!F346</f>
        <v>1.439</v>
      </c>
      <c r="G46" s="1">
        <f>'DATOS MENSUALES'!F347</f>
        <v>2.119</v>
      </c>
      <c r="H46" s="1">
        <f>'DATOS MENSUALES'!F348</f>
        <v>1.141</v>
      </c>
      <c r="I46" s="1">
        <f>'DATOS MENSUALES'!F349</f>
        <v>1.183</v>
      </c>
      <c r="J46" s="1">
        <f>'DATOS MENSUALES'!F350</f>
        <v>1.067</v>
      </c>
      <c r="K46" s="1">
        <f>'DATOS MENSUALES'!F351</f>
        <v>0.921</v>
      </c>
      <c r="L46" s="1">
        <f>'DATOS MENSUALES'!F352</f>
        <v>0.762</v>
      </c>
      <c r="M46" s="1">
        <f>'DATOS MENSUALES'!F353</f>
        <v>0.713</v>
      </c>
      <c r="N46" s="1">
        <f t="shared" si="12"/>
        <v>11.745</v>
      </c>
      <c r="O46" s="10"/>
      <c r="P46" s="60">
        <f t="shared" si="13"/>
        <v>-0.0009139566467881277</v>
      </c>
      <c r="Q46" s="60">
        <f t="shared" si="14"/>
        <v>-0.00831681990305256</v>
      </c>
      <c r="R46" s="60">
        <f t="shared" si="15"/>
        <v>-0.41845813006057786</v>
      </c>
      <c r="S46" s="60">
        <f t="shared" si="16"/>
        <v>-0.04490520456485999</v>
      </c>
      <c r="T46" s="60">
        <f t="shared" si="17"/>
        <v>0.00030035509363609045</v>
      </c>
      <c r="U46" s="60">
        <f t="shared" si="18"/>
        <v>0.9959599982366057</v>
      </c>
      <c r="V46" s="60">
        <f t="shared" si="19"/>
        <v>0.016387064000000087</v>
      </c>
      <c r="W46" s="60">
        <f t="shared" si="20"/>
        <v>0.07499775307669311</v>
      </c>
      <c r="X46" s="60">
        <f t="shared" si="21"/>
        <v>0.0708178032689707</v>
      </c>
      <c r="Y46" s="60">
        <f t="shared" si="22"/>
        <v>0.053144524672148426</v>
      </c>
      <c r="Z46" s="60">
        <f t="shared" si="23"/>
        <v>0.026869302365361603</v>
      </c>
      <c r="AA46" s="60">
        <f t="shared" si="24"/>
        <v>0.02460369967420759</v>
      </c>
      <c r="AB46" s="60">
        <f t="shared" si="25"/>
        <v>5.073670328703692</v>
      </c>
    </row>
    <row r="47" spans="1:28" ht="12.75">
      <c r="A47" s="12" t="s">
        <v>55</v>
      </c>
      <c r="B47" s="1">
        <f>'DATOS MENSUALES'!F354</f>
        <v>0.558</v>
      </c>
      <c r="C47" s="1">
        <f>'DATOS MENSUALES'!F355</f>
        <v>0.487</v>
      </c>
      <c r="D47" s="1">
        <f>'DATOS MENSUALES'!F356</f>
        <v>0.422</v>
      </c>
      <c r="E47" s="1">
        <f>'DATOS MENSUALES'!F357</f>
        <v>2.851</v>
      </c>
      <c r="F47" s="1">
        <f>'DATOS MENSUALES'!F358</f>
        <v>1.099</v>
      </c>
      <c r="G47" s="1">
        <f>'DATOS MENSUALES'!F359</f>
        <v>0.922</v>
      </c>
      <c r="H47" s="1">
        <f>'DATOS MENSUALES'!F360</f>
        <v>0.762</v>
      </c>
      <c r="I47" s="1">
        <f>'DATOS MENSUALES'!F361</f>
        <v>0.67</v>
      </c>
      <c r="J47" s="1">
        <f>'DATOS MENSUALES'!F362</f>
        <v>0.571</v>
      </c>
      <c r="K47" s="1">
        <f>'DATOS MENSUALES'!F363</f>
        <v>0.486</v>
      </c>
      <c r="L47" s="1">
        <f>'DATOS MENSUALES'!F364</f>
        <v>0.411</v>
      </c>
      <c r="M47" s="1">
        <f>'DATOS MENSUALES'!F365</f>
        <v>0.345</v>
      </c>
      <c r="N47" s="1">
        <f t="shared" si="12"/>
        <v>9.584</v>
      </c>
      <c r="O47" s="10"/>
      <c r="P47" s="60">
        <f t="shared" si="13"/>
        <v>0.0007775343883358405</v>
      </c>
      <c r="Q47" s="60">
        <f t="shared" si="14"/>
        <v>-0.0013531214347330047</v>
      </c>
      <c r="R47" s="60">
        <f t="shared" si="15"/>
        <v>-0.44764392483468274</v>
      </c>
      <c r="S47" s="60">
        <f t="shared" si="16"/>
        <v>2.189710349979217</v>
      </c>
      <c r="T47" s="60">
        <f t="shared" si="17"/>
        <v>-0.020353193115730236</v>
      </c>
      <c r="U47" s="60">
        <f t="shared" si="18"/>
        <v>-0.007803450178684217</v>
      </c>
      <c r="V47" s="60">
        <f t="shared" si="19"/>
        <v>-0.0019531249999999792</v>
      </c>
      <c r="W47" s="60">
        <f t="shared" si="20"/>
        <v>-0.0007607454212406494</v>
      </c>
      <c r="X47" s="60">
        <f t="shared" si="21"/>
        <v>-0.0005568877723516154</v>
      </c>
      <c r="Y47" s="60">
        <f t="shared" si="22"/>
        <v>-0.00020569561710771816</v>
      </c>
      <c r="Z47" s="60">
        <f t="shared" si="23"/>
        <v>-0.00013647035364665973</v>
      </c>
      <c r="AA47" s="60">
        <f t="shared" si="24"/>
        <v>-0.000459233306508616</v>
      </c>
      <c r="AB47" s="60">
        <f t="shared" si="25"/>
        <v>-0.08674220562963021</v>
      </c>
    </row>
    <row r="48" spans="1:28" ht="12.75">
      <c r="A48" s="12" t="s">
        <v>56</v>
      </c>
      <c r="B48" s="1">
        <f>'DATOS MENSUALES'!F366</f>
        <v>0.286</v>
      </c>
      <c r="C48" s="1">
        <f>'DATOS MENSUALES'!F367</f>
        <v>0.29</v>
      </c>
      <c r="D48" s="1">
        <f>'DATOS MENSUALES'!F368</f>
        <v>0.236</v>
      </c>
      <c r="E48" s="1">
        <f>'DATOS MENSUALES'!F369</f>
        <v>0.621</v>
      </c>
      <c r="F48" s="1">
        <f>'DATOS MENSUALES'!F370</f>
        <v>0.299</v>
      </c>
      <c r="G48" s="1">
        <f>'DATOS MENSUALES'!F371</f>
        <v>0.292</v>
      </c>
      <c r="H48" s="1">
        <f>'DATOS MENSUALES'!F372</f>
        <v>1.446</v>
      </c>
      <c r="I48" s="1">
        <f>'DATOS MENSUALES'!F373</f>
        <v>1.005</v>
      </c>
      <c r="J48" s="1">
        <f>'DATOS MENSUALES'!F374</f>
        <v>0.859</v>
      </c>
      <c r="K48" s="1">
        <f>'DATOS MENSUALES'!F375</f>
        <v>0.925</v>
      </c>
      <c r="L48" s="1">
        <f>'DATOS MENSUALES'!F376</f>
        <v>0.704</v>
      </c>
      <c r="M48" s="1">
        <f>'DATOS MENSUALES'!F377</f>
        <v>0.589</v>
      </c>
      <c r="N48" s="1">
        <f t="shared" si="12"/>
        <v>7.552</v>
      </c>
      <c r="O48" s="10"/>
      <c r="P48" s="60">
        <f t="shared" si="13"/>
        <v>-0.0058364192976145726</v>
      </c>
      <c r="Q48" s="60">
        <f t="shared" si="14"/>
        <v>-0.029106143332804632</v>
      </c>
      <c r="R48" s="60">
        <f t="shared" si="15"/>
        <v>-0.8600031353470792</v>
      </c>
      <c r="S48" s="60">
        <f t="shared" si="16"/>
        <v>-0.8080975789119674</v>
      </c>
      <c r="T48" s="60">
        <f t="shared" si="17"/>
        <v>-1.2354806862286771</v>
      </c>
      <c r="U48" s="60">
        <f t="shared" si="18"/>
        <v>-0.5683806006125683</v>
      </c>
      <c r="V48" s="60">
        <f t="shared" si="19"/>
        <v>0.17467687900000037</v>
      </c>
      <c r="W48" s="60">
        <f t="shared" si="20"/>
        <v>0.014475427185508599</v>
      </c>
      <c r="X48" s="60">
        <f t="shared" si="21"/>
        <v>0.00870714158302029</v>
      </c>
      <c r="Y48" s="60">
        <f t="shared" si="22"/>
        <v>0.0548588737740768</v>
      </c>
      <c r="Z48" s="60">
        <f t="shared" si="23"/>
        <v>0.01408747455268942</v>
      </c>
      <c r="AA48" s="60">
        <f t="shared" si="24"/>
        <v>0.004644797679717265</v>
      </c>
      <c r="AB48" s="60">
        <f t="shared" si="25"/>
        <v>-15.154797074962982</v>
      </c>
    </row>
    <row r="49" spans="1:28" ht="12.75">
      <c r="A49" s="12" t="s">
        <v>57</v>
      </c>
      <c r="B49" s="1">
        <f>'DATOS MENSUALES'!F378</f>
        <v>0.508</v>
      </c>
      <c r="C49" s="1">
        <f>'DATOS MENSUALES'!F379</f>
        <v>0.418</v>
      </c>
      <c r="D49" s="1">
        <f>'DATOS MENSUALES'!F380</f>
        <v>0.357</v>
      </c>
      <c r="E49" s="1">
        <f>'DATOS MENSUALES'!F381</f>
        <v>0.572</v>
      </c>
      <c r="F49" s="1">
        <f>'DATOS MENSUALES'!F382</f>
        <v>0.773</v>
      </c>
      <c r="G49" s="1">
        <f>'DATOS MENSUALES'!F383</f>
        <v>0.687</v>
      </c>
      <c r="H49" s="1">
        <f>'DATOS MENSUALES'!F384</f>
        <v>0.588</v>
      </c>
      <c r="I49" s="1">
        <f>'DATOS MENSUALES'!F385</f>
        <v>0.526</v>
      </c>
      <c r="J49" s="1">
        <f>'DATOS MENSUALES'!F386</f>
        <v>0.46</v>
      </c>
      <c r="K49" s="1">
        <f>'DATOS MENSUALES'!F387</f>
        <v>0.393</v>
      </c>
      <c r="L49" s="1">
        <f>'DATOS MENSUALES'!F388</f>
        <v>0.336</v>
      </c>
      <c r="M49" s="1">
        <f>'DATOS MENSUALES'!F389</f>
        <v>0.324</v>
      </c>
      <c r="N49" s="1">
        <f t="shared" si="12"/>
        <v>5.942</v>
      </c>
      <c r="O49" s="10"/>
      <c r="P49" s="60">
        <f t="shared" si="13"/>
        <v>7.384771478211906E-05</v>
      </c>
      <c r="Q49" s="60">
        <f t="shared" si="14"/>
        <v>-0.0057937928314272195</v>
      </c>
      <c r="R49" s="60">
        <f t="shared" si="15"/>
        <v>-0.571724375013746</v>
      </c>
      <c r="S49" s="60">
        <f t="shared" si="16"/>
        <v>-0.9424585495200942</v>
      </c>
      <c r="T49" s="60">
        <f t="shared" si="17"/>
        <v>-0.21495441892289247</v>
      </c>
      <c r="U49" s="60">
        <f t="shared" si="18"/>
        <v>-0.08137890602234808</v>
      </c>
      <c r="V49" s="60">
        <f t="shared" si="19"/>
        <v>-0.02673089899999989</v>
      </c>
      <c r="W49" s="60">
        <f t="shared" si="20"/>
        <v>-0.013025627768348124</v>
      </c>
      <c r="X49" s="60">
        <f t="shared" si="21"/>
        <v>-0.00721957654094665</v>
      </c>
      <c r="Y49" s="60">
        <f t="shared" si="22"/>
        <v>-0.003513908782396983</v>
      </c>
      <c r="Z49" s="60">
        <f t="shared" si="23"/>
        <v>-0.0020235573371177335</v>
      </c>
      <c r="AA49" s="60">
        <f t="shared" si="24"/>
        <v>-0.0009455642073350635</v>
      </c>
      <c r="AB49" s="60">
        <f t="shared" si="25"/>
        <v>-68.15062826162966</v>
      </c>
    </row>
    <row r="50" spans="1:28" ht="12.75">
      <c r="A50" s="12" t="s">
        <v>58</v>
      </c>
      <c r="B50" s="1">
        <f>'DATOS MENSUALES'!F390</f>
        <v>0.483</v>
      </c>
      <c r="C50" s="1">
        <f>'DATOS MENSUALES'!F391</f>
        <v>0.335</v>
      </c>
      <c r="D50" s="1">
        <f>'DATOS MENSUALES'!F392</f>
        <v>0.467</v>
      </c>
      <c r="E50" s="1">
        <f>'DATOS MENSUALES'!F393</f>
        <v>0.779</v>
      </c>
      <c r="F50" s="1">
        <f>'DATOS MENSUALES'!F394</f>
        <v>0.504</v>
      </c>
      <c r="G50" s="1">
        <f>'DATOS MENSUALES'!F395</f>
        <v>0.446</v>
      </c>
      <c r="H50" s="1">
        <f>'DATOS MENSUALES'!F396</f>
        <v>0.395</v>
      </c>
      <c r="I50" s="1">
        <f>'DATOS MENSUALES'!F397</f>
        <v>0.792</v>
      </c>
      <c r="J50" s="1">
        <f>'DATOS MENSUALES'!F398</f>
        <v>0.517</v>
      </c>
      <c r="K50" s="1">
        <f>'DATOS MENSUALES'!F399</f>
        <v>0.451</v>
      </c>
      <c r="L50" s="1">
        <f>'DATOS MENSUALES'!F400</f>
        <v>0.388</v>
      </c>
      <c r="M50" s="1">
        <f>'DATOS MENSUALES'!F401</f>
        <v>0.335</v>
      </c>
      <c r="N50" s="1">
        <f t="shared" si="12"/>
        <v>5.892</v>
      </c>
      <c r="O50" s="10"/>
      <c r="P50" s="60">
        <f t="shared" si="13"/>
        <v>4.873696187077424E-06</v>
      </c>
      <c r="Q50" s="60">
        <f t="shared" si="14"/>
        <v>-0.018109824200573218</v>
      </c>
      <c r="R50" s="60">
        <f t="shared" si="15"/>
        <v>-0.3732008747107155</v>
      </c>
      <c r="S50" s="60">
        <f t="shared" si="16"/>
        <v>-0.46267801667092057</v>
      </c>
      <c r="T50" s="60">
        <f t="shared" si="17"/>
        <v>-0.6540405274821208</v>
      </c>
      <c r="U50" s="60">
        <f t="shared" si="18"/>
        <v>-0.30665719450650797</v>
      </c>
      <c r="V50" s="60">
        <f t="shared" si="19"/>
        <v>-0.11909548799999967</v>
      </c>
      <c r="W50" s="60">
        <f t="shared" si="20"/>
        <v>2.8968728897097012E-05</v>
      </c>
      <c r="X50" s="60">
        <f t="shared" si="21"/>
        <v>-0.0025306194583020252</v>
      </c>
      <c r="Y50" s="60">
        <f t="shared" si="22"/>
        <v>-0.0008313875317082713</v>
      </c>
      <c r="Z50" s="60">
        <f t="shared" si="23"/>
        <v>-0.0004132413922141526</v>
      </c>
      <c r="AA50" s="60">
        <f t="shared" si="24"/>
        <v>-0.0006619494497593047</v>
      </c>
      <c r="AB50" s="60">
        <f t="shared" si="25"/>
        <v>-70.6840635282963</v>
      </c>
    </row>
    <row r="51" spans="1:28" ht="12.75">
      <c r="A51" s="12" t="s">
        <v>59</v>
      </c>
      <c r="B51" s="1">
        <f>'DATOS MENSUALES'!F402</f>
        <v>0.375</v>
      </c>
      <c r="C51" s="1">
        <f>'DATOS MENSUALES'!F403</f>
        <v>0.306</v>
      </c>
      <c r="D51" s="1">
        <f>'DATOS MENSUALES'!F404</f>
        <v>0.287</v>
      </c>
      <c r="E51" s="1">
        <f>'DATOS MENSUALES'!F405</f>
        <v>1.454</v>
      </c>
      <c r="F51" s="1">
        <f>'DATOS MENSUALES'!F406</f>
        <v>0.721</v>
      </c>
      <c r="G51" s="1">
        <f>'DATOS MENSUALES'!F407</f>
        <v>0.676</v>
      </c>
      <c r="H51" s="1">
        <f>'DATOS MENSUALES'!F408</f>
        <v>0.655</v>
      </c>
      <c r="I51" s="1">
        <f>'DATOS MENSUALES'!F409</f>
        <v>0.576</v>
      </c>
      <c r="J51" s="1">
        <f>'DATOS MENSUALES'!F410</f>
        <v>0.585</v>
      </c>
      <c r="K51" s="1">
        <f>'DATOS MENSUALES'!F411</f>
        <v>0.503</v>
      </c>
      <c r="L51" s="1">
        <f>'DATOS MENSUALES'!F412</f>
        <v>0.426</v>
      </c>
      <c r="M51" s="1">
        <f>'DATOS MENSUALES'!F413</f>
        <v>0.359</v>
      </c>
      <c r="N51" s="1">
        <f t="shared" si="12"/>
        <v>6.923</v>
      </c>
      <c r="O51" s="10"/>
      <c r="P51" s="60">
        <f t="shared" si="13"/>
        <v>-0.0007547007914162269</v>
      </c>
      <c r="Q51" s="60">
        <f t="shared" si="14"/>
        <v>-0.02479645733831427</v>
      </c>
      <c r="R51" s="60">
        <f t="shared" si="15"/>
        <v>-0.7289263661156744</v>
      </c>
      <c r="S51" s="60">
        <f t="shared" si="16"/>
        <v>-0.0009539086647222918</v>
      </c>
      <c r="T51" s="60">
        <f t="shared" si="17"/>
        <v>-0.27593298015705225</v>
      </c>
      <c r="U51" s="60">
        <f t="shared" si="18"/>
        <v>-0.08773464252992384</v>
      </c>
      <c r="V51" s="60">
        <f t="shared" si="19"/>
        <v>-0.012487167999999927</v>
      </c>
      <c r="W51" s="60">
        <f t="shared" si="20"/>
        <v>-0.006361228973582275</v>
      </c>
      <c r="X51" s="60">
        <f t="shared" si="21"/>
        <v>-0.00031823046656649125</v>
      </c>
      <c r="Y51" s="60">
        <f t="shared" si="22"/>
        <v>-7.424847936667033E-05</v>
      </c>
      <c r="Z51" s="60">
        <f t="shared" si="23"/>
        <v>-4.856659331608102E-05</v>
      </c>
      <c r="AA51" s="60">
        <f t="shared" si="24"/>
        <v>-0.0002518554332303777</v>
      </c>
      <c r="AB51" s="60">
        <f t="shared" si="25"/>
        <v>-29.896835082629647</v>
      </c>
    </row>
    <row r="52" spans="1:28" ht="12.75">
      <c r="A52" s="12" t="s">
        <v>60</v>
      </c>
      <c r="B52" s="1">
        <f>'DATOS MENSUALES'!F414</f>
        <v>0.305</v>
      </c>
      <c r="C52" s="1">
        <f>'DATOS MENSUALES'!F415</f>
        <v>0.307</v>
      </c>
      <c r="D52" s="1">
        <f>'DATOS MENSUALES'!F416</f>
        <v>0.276</v>
      </c>
      <c r="E52" s="1">
        <f>'DATOS MENSUALES'!F417</f>
        <v>0.272</v>
      </c>
      <c r="F52" s="1">
        <f>'DATOS MENSUALES'!F418</f>
        <v>0.334</v>
      </c>
      <c r="G52" s="1">
        <f>'DATOS MENSUALES'!F419</f>
        <v>0.365</v>
      </c>
      <c r="H52" s="1">
        <f>'DATOS MENSUALES'!F420</f>
        <v>0.293</v>
      </c>
      <c r="I52" s="1">
        <f>'DATOS MENSUALES'!F421</f>
        <v>0.315</v>
      </c>
      <c r="J52" s="1">
        <f>'DATOS MENSUALES'!F422</f>
        <v>0.318</v>
      </c>
      <c r="K52" s="1">
        <f>'DATOS MENSUALES'!F423</f>
        <v>0.254</v>
      </c>
      <c r="L52" s="1">
        <f>'DATOS MENSUALES'!F424</f>
        <v>0.238</v>
      </c>
      <c r="M52" s="1">
        <f>'DATOS MENSUALES'!F425</f>
        <v>0.595</v>
      </c>
      <c r="N52" s="1">
        <f t="shared" si="12"/>
        <v>3.872</v>
      </c>
      <c r="O52" s="10"/>
      <c r="P52" s="60">
        <f t="shared" si="13"/>
        <v>-0.004176816679845976</v>
      </c>
      <c r="Q52" s="60">
        <f t="shared" si="14"/>
        <v>-0.02454222887274953</v>
      </c>
      <c r="R52" s="60">
        <f t="shared" si="15"/>
        <v>-0.7559825861459772</v>
      </c>
      <c r="S52" s="60">
        <f t="shared" si="16"/>
        <v>-2.0993124505531515</v>
      </c>
      <c r="T52" s="60">
        <f t="shared" si="17"/>
        <v>-1.1184848243140761</v>
      </c>
      <c r="U52" s="60">
        <f t="shared" si="18"/>
        <v>-0.43096508533502026</v>
      </c>
      <c r="V52" s="60">
        <f t="shared" si="19"/>
        <v>-0.20958458399999963</v>
      </c>
      <c r="W52" s="60">
        <f t="shared" si="20"/>
        <v>-0.08888843800044191</v>
      </c>
      <c r="X52" s="60">
        <f t="shared" si="21"/>
        <v>-0.03768727022689705</v>
      </c>
      <c r="Y52" s="60">
        <f t="shared" si="22"/>
        <v>-0.024649870074408033</v>
      </c>
      <c r="Z52" s="60">
        <f t="shared" si="23"/>
        <v>-0.011312565359156304</v>
      </c>
      <c r="AA52" s="60">
        <f t="shared" si="24"/>
        <v>0.005164124820213133</v>
      </c>
      <c r="AB52" s="60">
        <f t="shared" si="25"/>
        <v>-233.1382919016297</v>
      </c>
    </row>
    <row r="53" spans="1:28" ht="12.75">
      <c r="A53" s="12" t="s">
        <v>61</v>
      </c>
      <c r="B53" s="1">
        <f>'DATOS MENSUALES'!F426</f>
        <v>0.22</v>
      </c>
      <c r="C53" s="1">
        <f>'DATOS MENSUALES'!F427</f>
        <v>0.286</v>
      </c>
      <c r="D53" s="1">
        <f>'DATOS MENSUALES'!F428</f>
        <v>0.205</v>
      </c>
      <c r="E53" s="1">
        <f>'DATOS MENSUALES'!F429</f>
        <v>0.186</v>
      </c>
      <c r="F53" s="1">
        <f>'DATOS MENSUALES'!F430</f>
        <v>0.189</v>
      </c>
      <c r="G53" s="1">
        <f>'DATOS MENSUALES'!F431</f>
        <v>0.18</v>
      </c>
      <c r="H53" s="1">
        <f>'DATOS MENSUALES'!F432</f>
        <v>0.201</v>
      </c>
      <c r="I53" s="1">
        <f>'DATOS MENSUALES'!F433</f>
        <v>0.189</v>
      </c>
      <c r="J53" s="1">
        <f>'DATOS MENSUALES'!F434</f>
        <v>0.172</v>
      </c>
      <c r="K53" s="1">
        <f>'DATOS MENSUALES'!F435</f>
        <v>0.164</v>
      </c>
      <c r="L53" s="1">
        <f>'DATOS MENSUALES'!F436</f>
        <v>0.171</v>
      </c>
      <c r="M53" s="1">
        <f>'DATOS MENSUALES'!F437</f>
        <v>0.162</v>
      </c>
      <c r="N53" s="1">
        <f t="shared" si="12"/>
        <v>2.3249999999999997</v>
      </c>
      <c r="O53" s="10"/>
      <c r="P53" s="60">
        <f t="shared" si="13"/>
        <v>-0.014895189706705473</v>
      </c>
      <c r="Q53" s="60">
        <f t="shared" si="14"/>
        <v>-0.030256430285972677</v>
      </c>
      <c r="R53" s="60">
        <f t="shared" si="15"/>
        <v>-0.9468785048870241</v>
      </c>
      <c r="S53" s="60">
        <f t="shared" si="16"/>
        <v>-2.551356356546265</v>
      </c>
      <c r="T53" s="60">
        <f t="shared" si="17"/>
        <v>-1.6557227165317068</v>
      </c>
      <c r="U53" s="60">
        <f t="shared" si="18"/>
        <v>-0.831508106144249</v>
      </c>
      <c r="V53" s="60">
        <f t="shared" si="19"/>
        <v>-0.3228288559999993</v>
      </c>
      <c r="W53" s="60">
        <f t="shared" si="20"/>
        <v>-0.18743195823597925</v>
      </c>
      <c r="X53" s="60">
        <f t="shared" si="21"/>
        <v>-0.11147404371450036</v>
      </c>
      <c r="Y53" s="60">
        <f t="shared" si="22"/>
        <v>-0.05531953850416012</v>
      </c>
      <c r="Z53" s="60">
        <f t="shared" si="23"/>
        <v>-0.02476554870075409</v>
      </c>
      <c r="AA53" s="60">
        <f t="shared" si="24"/>
        <v>-0.01760674518254171</v>
      </c>
      <c r="AB53" s="60">
        <f t="shared" si="25"/>
        <v>-456.8295141712965</v>
      </c>
    </row>
    <row r="54" spans="1:28" ht="12.75">
      <c r="A54" s="12" t="s">
        <v>62</v>
      </c>
      <c r="B54" s="1">
        <f>'DATOS MENSUALES'!F438</f>
        <v>0.226</v>
      </c>
      <c r="C54" s="1">
        <f>'DATOS MENSUALES'!F439</f>
        <v>0.178</v>
      </c>
      <c r="D54" s="1">
        <f>'DATOS MENSUALES'!F440</f>
        <v>0.27</v>
      </c>
      <c r="E54" s="1">
        <f>'DATOS MENSUALES'!F441</f>
        <v>1.027</v>
      </c>
      <c r="F54" s="1">
        <f>'DATOS MENSUALES'!F442</f>
        <v>1.832</v>
      </c>
      <c r="G54" s="1">
        <f>'DATOS MENSUALES'!F443</f>
        <v>0.775</v>
      </c>
      <c r="H54" s="1">
        <f>'DATOS MENSUALES'!F444</f>
        <v>0.675</v>
      </c>
      <c r="I54" s="1">
        <f>'DATOS MENSUALES'!F445</f>
        <v>0.643</v>
      </c>
      <c r="J54" s="1">
        <f>'DATOS MENSUALES'!F446</f>
        <v>0.638</v>
      </c>
      <c r="K54" s="1">
        <f>'DATOS MENSUALES'!F447</f>
        <v>0.561</v>
      </c>
      <c r="L54" s="1">
        <f>'DATOS MENSUALES'!F448</f>
        <v>0.478</v>
      </c>
      <c r="M54" s="1">
        <f>'DATOS MENSUALES'!F449</f>
        <v>0.405</v>
      </c>
      <c r="N54" s="1">
        <f t="shared" si="12"/>
        <v>7.708</v>
      </c>
      <c r="O54" s="10"/>
      <c r="P54" s="60">
        <f t="shared" si="13"/>
        <v>-0.013831856033151754</v>
      </c>
      <c r="Q54" s="60">
        <f t="shared" si="14"/>
        <v>-0.07387972274878259</v>
      </c>
      <c r="R54" s="60">
        <f t="shared" si="15"/>
        <v>-0.771018771071597</v>
      </c>
      <c r="S54" s="60">
        <f t="shared" si="16"/>
        <v>-0.1450667530290474</v>
      </c>
      <c r="T54" s="60">
        <f t="shared" si="17"/>
        <v>0.09731676490355369</v>
      </c>
      <c r="U54" s="60">
        <f t="shared" si="18"/>
        <v>-0.041188185961742056</v>
      </c>
      <c r="V54" s="60">
        <f t="shared" si="19"/>
        <v>-0.009528127999999936</v>
      </c>
      <c r="W54" s="60">
        <f t="shared" si="20"/>
        <v>-0.0016550866340505717</v>
      </c>
      <c r="X54" s="60">
        <f t="shared" si="21"/>
        <v>-3.5624583020285098E-06</v>
      </c>
      <c r="Y54" s="60">
        <f t="shared" si="22"/>
        <v>4.072771322035698E-06</v>
      </c>
      <c r="Z54" s="60">
        <f t="shared" si="23"/>
        <v>3.734806132954869E-06</v>
      </c>
      <c r="AA54" s="60">
        <f t="shared" si="24"/>
        <v>-5.045537913571108E-06</v>
      </c>
      <c r="AB54" s="60">
        <f t="shared" si="25"/>
        <v>-12.46565077096297</v>
      </c>
    </row>
    <row r="55" spans="1:28" ht="12.75">
      <c r="A55" s="12" t="s">
        <v>63</v>
      </c>
      <c r="B55" s="1">
        <f>'DATOS MENSUALES'!F450</f>
        <v>0.456</v>
      </c>
      <c r="C55" s="1">
        <f>'DATOS MENSUALES'!F451</f>
        <v>0.343</v>
      </c>
      <c r="D55" s="1">
        <f>'DATOS MENSUALES'!F452</f>
        <v>4.48</v>
      </c>
      <c r="E55" s="1">
        <f>'DATOS MENSUALES'!F453</f>
        <v>1.869</v>
      </c>
      <c r="F55" s="1">
        <f>'DATOS MENSUALES'!F454</f>
        <v>8.394</v>
      </c>
      <c r="G55" s="1">
        <f>'DATOS MENSUALES'!F455</f>
        <v>1.584</v>
      </c>
      <c r="H55" s="1">
        <f>'DATOS MENSUALES'!F456</f>
        <v>1.742</v>
      </c>
      <c r="I55" s="1">
        <f>'DATOS MENSUALES'!F457</f>
        <v>1.477</v>
      </c>
      <c r="J55" s="1">
        <f>'DATOS MENSUALES'!F458</f>
        <v>1.139</v>
      </c>
      <c r="K55" s="1">
        <f>'DATOS MENSUALES'!F459</f>
        <v>0.936</v>
      </c>
      <c r="L55" s="1">
        <f>'DATOS MENSUALES'!F460</f>
        <v>0.769</v>
      </c>
      <c r="M55" s="1">
        <f>'DATOS MENSUALES'!F461</f>
        <v>0.634</v>
      </c>
      <c r="N55" s="1">
        <f t="shared" si="12"/>
        <v>23.823</v>
      </c>
      <c r="O55" s="10"/>
      <c r="P55" s="60">
        <f t="shared" si="13"/>
        <v>-1.0136984410217648E-06</v>
      </c>
      <c r="Q55" s="60">
        <f t="shared" si="14"/>
        <v>-0.016504645930600765</v>
      </c>
      <c r="R55" s="60">
        <f t="shared" si="15"/>
        <v>35.70978057052623</v>
      </c>
      <c r="S55" s="60">
        <f t="shared" si="16"/>
        <v>0.03172273374918956</v>
      </c>
      <c r="T55" s="60">
        <f t="shared" si="17"/>
        <v>346.23969207788986</v>
      </c>
      <c r="U55" s="60">
        <f t="shared" si="18"/>
        <v>0.09967243082269325</v>
      </c>
      <c r="V55" s="60">
        <f t="shared" si="19"/>
        <v>0.6250263750000009</v>
      </c>
      <c r="W55" s="60">
        <f t="shared" si="20"/>
        <v>0.36661912562627974</v>
      </c>
      <c r="X55" s="60">
        <f t="shared" si="21"/>
        <v>0.11459811315326826</v>
      </c>
      <c r="Y55" s="60">
        <f t="shared" si="22"/>
        <v>0.05976257380437983</v>
      </c>
      <c r="Z55" s="60">
        <f t="shared" si="23"/>
        <v>0.028797569938364364</v>
      </c>
      <c r="AA55" s="60">
        <f t="shared" si="24"/>
        <v>0.009507713506163541</v>
      </c>
      <c r="AB55" s="60">
        <f t="shared" si="25"/>
        <v>2625.9777165507035</v>
      </c>
    </row>
    <row r="56" spans="1:28" ht="12.75">
      <c r="A56" s="12" t="s">
        <v>64</v>
      </c>
      <c r="B56" s="1">
        <f>'DATOS MENSUALES'!F462</f>
        <v>0.527</v>
      </c>
      <c r="C56" s="1">
        <f>'DATOS MENSUALES'!F463</f>
        <v>0.503</v>
      </c>
      <c r="D56" s="1">
        <f>'DATOS MENSUALES'!F464</f>
        <v>4.356</v>
      </c>
      <c r="E56" s="1">
        <f>'DATOS MENSUALES'!F465</f>
        <v>4.331</v>
      </c>
      <c r="F56" s="1">
        <f>'DATOS MENSUALES'!F466</f>
        <v>6.018</v>
      </c>
      <c r="G56" s="1">
        <f>'DATOS MENSUALES'!F467</f>
        <v>3.167</v>
      </c>
      <c r="H56" s="1">
        <f>'DATOS MENSUALES'!F468</f>
        <v>2.153</v>
      </c>
      <c r="I56" s="1">
        <f>'DATOS MENSUALES'!F469</f>
        <v>1.76</v>
      </c>
      <c r="J56" s="1">
        <f>'DATOS MENSUALES'!F470</f>
        <v>1.45</v>
      </c>
      <c r="K56" s="1">
        <f>'DATOS MENSUALES'!F471</f>
        <v>1.204</v>
      </c>
      <c r="L56" s="1">
        <f>'DATOS MENSUALES'!F472</f>
        <v>0.974</v>
      </c>
      <c r="M56" s="1">
        <f>'DATOS MENSUALES'!F473</f>
        <v>0.792</v>
      </c>
      <c r="N56" s="1">
        <f t="shared" si="12"/>
        <v>27.235000000000003</v>
      </c>
      <c r="O56" s="10"/>
      <c r="P56" s="60">
        <f t="shared" si="13"/>
        <v>0.00022647396891435105</v>
      </c>
      <c r="Q56" s="60">
        <f t="shared" si="14"/>
        <v>-0.0008467532584244643</v>
      </c>
      <c r="R56" s="60">
        <f t="shared" si="15"/>
        <v>31.82578877782097</v>
      </c>
      <c r="S56" s="60">
        <f t="shared" si="16"/>
        <v>21.451596639924137</v>
      </c>
      <c r="T56" s="60">
        <f t="shared" si="17"/>
        <v>100.28341584734433</v>
      </c>
      <c r="U56" s="60">
        <f t="shared" si="18"/>
        <v>8.57297789568564</v>
      </c>
      <c r="V56" s="60">
        <f t="shared" si="19"/>
        <v>2.029089096000002</v>
      </c>
      <c r="W56" s="60">
        <f t="shared" si="20"/>
        <v>0.996141337395563</v>
      </c>
      <c r="X56" s="60">
        <f t="shared" si="21"/>
        <v>0.5057420343681442</v>
      </c>
      <c r="Y56" s="60">
        <f t="shared" si="22"/>
        <v>0.2861517007244898</v>
      </c>
      <c r="Z56" s="60">
        <f t="shared" si="23"/>
        <v>0.13383678860227619</v>
      </c>
      <c r="AA56" s="60">
        <f t="shared" si="24"/>
        <v>0.05059079820588803</v>
      </c>
      <c r="AB56" s="60">
        <f t="shared" si="25"/>
        <v>5095.847583912039</v>
      </c>
    </row>
    <row r="57" spans="1:28" ht="12.75">
      <c r="A57" s="12" t="s">
        <v>65</v>
      </c>
      <c r="B57" s="1">
        <f>'DATOS MENSUALES'!F474</f>
        <v>1.168</v>
      </c>
      <c r="C57" s="1">
        <f>'DATOS MENSUALES'!F475</f>
        <v>0.684</v>
      </c>
      <c r="D57" s="1">
        <f>'DATOS MENSUALES'!F476</f>
        <v>0.623</v>
      </c>
      <c r="E57" s="1">
        <f>'DATOS MENSUALES'!F477</f>
        <v>0.661</v>
      </c>
      <c r="F57" s="1">
        <f>'DATOS MENSUALES'!F478</f>
        <v>1.419</v>
      </c>
      <c r="G57" s="1">
        <f>'DATOS MENSUALES'!F479</f>
        <v>0.634</v>
      </c>
      <c r="H57" s="1">
        <f>'DATOS MENSUALES'!F480</f>
        <v>1.642</v>
      </c>
      <c r="I57" s="1">
        <f>'DATOS MENSUALES'!F481</f>
        <v>0.911</v>
      </c>
      <c r="J57" s="1">
        <f>'DATOS MENSUALES'!F482</f>
        <v>0.668</v>
      </c>
      <c r="K57" s="1">
        <f>'DATOS MENSUALES'!F483</f>
        <v>0.559</v>
      </c>
      <c r="L57" s="1">
        <f>'DATOS MENSUALES'!F484</f>
        <v>0.476</v>
      </c>
      <c r="M57" s="1">
        <f>'DATOS MENSUALES'!F485</f>
        <v>0.41</v>
      </c>
      <c r="N57" s="1">
        <f t="shared" si="12"/>
        <v>9.854999999999997</v>
      </c>
      <c r="O57" s="10"/>
      <c r="P57" s="60">
        <f t="shared" si="13"/>
        <v>0.34588121180569126</v>
      </c>
      <c r="Q57" s="60">
        <f t="shared" si="14"/>
        <v>0.0006448368269749856</v>
      </c>
      <c r="R57" s="60">
        <f t="shared" si="15"/>
        <v>-0.17937722773550918</v>
      </c>
      <c r="S57" s="60">
        <f t="shared" si="16"/>
        <v>-0.7083949666530142</v>
      </c>
      <c r="T57" s="60">
        <f t="shared" si="17"/>
        <v>0.00010362231126694174</v>
      </c>
      <c r="U57" s="60">
        <f t="shared" si="18"/>
        <v>-0.11503836528612221</v>
      </c>
      <c r="V57" s="60">
        <f t="shared" si="19"/>
        <v>0.4303688750000006</v>
      </c>
      <c r="W57" s="60">
        <f t="shared" si="20"/>
        <v>0.0033556054513488717</v>
      </c>
      <c r="X57" s="60">
        <f t="shared" si="21"/>
        <v>3.1942359128475374E-06</v>
      </c>
      <c r="Y57" s="60">
        <f t="shared" si="22"/>
        <v>2.7262203578483894E-06</v>
      </c>
      <c r="Z57" s="60">
        <f t="shared" si="23"/>
        <v>2.4686683919080417E-06</v>
      </c>
      <c r="AA57" s="60">
        <f t="shared" si="24"/>
        <v>-1.7942844700448916E-06</v>
      </c>
      <c r="AB57" s="60">
        <f t="shared" si="25"/>
        <v>-0.005058921296296627</v>
      </c>
    </row>
    <row r="58" spans="1:28" ht="12.75">
      <c r="A58" s="12" t="s">
        <v>66</v>
      </c>
      <c r="B58" s="1">
        <f>'DATOS MENSUALES'!F486</f>
        <v>0.358</v>
      </c>
      <c r="C58" s="1">
        <f>'DATOS MENSUALES'!F487</f>
        <v>0.342</v>
      </c>
      <c r="D58" s="1">
        <f>'DATOS MENSUALES'!F488</f>
        <v>0.269</v>
      </c>
      <c r="E58" s="1">
        <f>'DATOS MENSUALES'!F489</f>
        <v>0.239</v>
      </c>
      <c r="F58" s="1">
        <f>'DATOS MENSUALES'!F490</f>
        <v>0.224</v>
      </c>
      <c r="G58" s="1">
        <f>'DATOS MENSUALES'!F491</f>
        <v>0.227</v>
      </c>
      <c r="H58" s="1">
        <f>'DATOS MENSUALES'!F492</f>
        <v>0.24</v>
      </c>
      <c r="I58" s="1">
        <f>'DATOS MENSUALES'!F493</f>
        <v>0.234</v>
      </c>
      <c r="J58" s="1">
        <f>'DATOS MENSUALES'!F494</f>
        <v>0.22</v>
      </c>
      <c r="K58" s="1">
        <f>'DATOS MENSUALES'!F495</f>
        <v>0.193</v>
      </c>
      <c r="L58" s="1">
        <f>'DATOS MENSUALES'!F496</f>
        <v>0.206</v>
      </c>
      <c r="M58" s="1">
        <f>'DATOS MENSUALES'!F497</f>
        <v>0.157</v>
      </c>
      <c r="N58" s="1">
        <f t="shared" si="12"/>
        <v>2.9090000000000003</v>
      </c>
      <c r="O58" s="10"/>
      <c r="P58" s="60">
        <f t="shared" si="13"/>
        <v>-0.0012613032149699458</v>
      </c>
      <c r="Q58" s="60">
        <f t="shared" si="14"/>
        <v>-0.016699883487074595</v>
      </c>
      <c r="R58" s="60">
        <f t="shared" si="15"/>
        <v>-0.77354402325617</v>
      </c>
      <c r="S58" s="60">
        <f t="shared" si="16"/>
        <v>-2.2658445621667878</v>
      </c>
      <c r="T58" s="60">
        <f t="shared" si="17"/>
        <v>-1.5130736046171065</v>
      </c>
      <c r="U58" s="60">
        <f t="shared" si="18"/>
        <v>-0.7129559790664253</v>
      </c>
      <c r="V58" s="60">
        <f t="shared" si="19"/>
        <v>-0.2708400229999995</v>
      </c>
      <c r="W58" s="60">
        <f t="shared" si="20"/>
        <v>-0.14660317091159902</v>
      </c>
      <c r="X58" s="60">
        <f t="shared" si="21"/>
        <v>-0.08133623373102929</v>
      </c>
      <c r="Y58" s="60">
        <f t="shared" si="22"/>
        <v>-0.043625472969724854</v>
      </c>
      <c r="Z58" s="60">
        <f t="shared" si="23"/>
        <v>-0.016872721744831242</v>
      </c>
      <c r="AA58" s="60">
        <f t="shared" si="24"/>
        <v>-0.018641563708712516</v>
      </c>
      <c r="AB58" s="60">
        <f t="shared" si="25"/>
        <v>-360.58938348062964</v>
      </c>
    </row>
    <row r="59" spans="1:28" ht="12.75">
      <c r="A59" s="12" t="s">
        <v>67</v>
      </c>
      <c r="B59" s="1">
        <f>'DATOS MENSUALES'!F498</f>
        <v>0.25</v>
      </c>
      <c r="C59" s="1">
        <f>'DATOS MENSUALES'!F499</f>
        <v>0.154</v>
      </c>
      <c r="D59" s="1">
        <f>'DATOS MENSUALES'!F500</f>
        <v>0.646</v>
      </c>
      <c r="E59" s="1">
        <f>'DATOS MENSUALES'!F501</f>
        <v>0.349</v>
      </c>
      <c r="F59" s="1">
        <f>'DATOS MENSUALES'!F502</f>
        <v>0.373</v>
      </c>
      <c r="G59" s="1">
        <f>'DATOS MENSUALES'!F503</f>
        <v>0.325</v>
      </c>
      <c r="H59" s="1">
        <f>'DATOS MENSUALES'!F504</f>
        <v>0.283</v>
      </c>
      <c r="I59" s="1">
        <f>'DATOS MENSUALES'!F505</f>
        <v>0.259</v>
      </c>
      <c r="J59" s="1">
        <f>'DATOS MENSUALES'!F506</f>
        <v>0.232</v>
      </c>
      <c r="K59" s="1">
        <f>'DATOS MENSUALES'!F507</f>
        <v>0.206</v>
      </c>
      <c r="L59" s="1">
        <f>'DATOS MENSUALES'!F508</f>
        <v>0.183</v>
      </c>
      <c r="M59" s="1">
        <f>'DATOS MENSUALES'!F509</f>
        <v>0.314</v>
      </c>
      <c r="N59" s="1">
        <f t="shared" si="12"/>
        <v>3.574</v>
      </c>
      <c r="O59" s="10"/>
      <c r="P59" s="60">
        <f t="shared" si="13"/>
        <v>-0.010084059520755062</v>
      </c>
      <c r="Q59" s="60">
        <f t="shared" si="14"/>
        <v>-0.0872956117405181</v>
      </c>
      <c r="R59" s="60">
        <f t="shared" si="15"/>
        <v>-0.15831381512669376</v>
      </c>
      <c r="S59" s="60">
        <f t="shared" si="16"/>
        <v>-1.742900808454667</v>
      </c>
      <c r="T59" s="60">
        <f t="shared" si="17"/>
        <v>-0.9970937291157294</v>
      </c>
      <c r="U59" s="60">
        <f t="shared" si="18"/>
        <v>-0.5031209180898413</v>
      </c>
      <c r="V59" s="60">
        <f t="shared" si="19"/>
        <v>-0.22034886399999962</v>
      </c>
      <c r="W59" s="60">
        <f t="shared" si="20"/>
        <v>-0.12672377265057969</v>
      </c>
      <c r="X59" s="60">
        <f t="shared" si="21"/>
        <v>-0.07476357032607062</v>
      </c>
      <c r="Y59" s="60">
        <f t="shared" si="22"/>
        <v>-0.03896866729754856</v>
      </c>
      <c r="Z59" s="60">
        <f t="shared" si="23"/>
        <v>-0.021831059147035092</v>
      </c>
      <c r="AA59" s="60">
        <f t="shared" si="24"/>
        <v>-0.0012650212596766626</v>
      </c>
      <c r="AB59" s="60">
        <f t="shared" si="25"/>
        <v>-268.66908261896305</v>
      </c>
    </row>
    <row r="60" spans="1:28" ht="12.75">
      <c r="A60" s="12" t="s">
        <v>68</v>
      </c>
      <c r="B60" s="1">
        <f>'DATOS MENSUALES'!F510</f>
        <v>0.194</v>
      </c>
      <c r="C60" s="1">
        <f>'DATOS MENSUALES'!F511</f>
        <v>0.336</v>
      </c>
      <c r="D60" s="1">
        <f>'DATOS MENSUALES'!F512</f>
        <v>0.32</v>
      </c>
      <c r="E60" s="1">
        <f>'DATOS MENSUALES'!F513</f>
        <v>0.278</v>
      </c>
      <c r="F60" s="1">
        <f>'DATOS MENSUALES'!F514</f>
        <v>0.364</v>
      </c>
      <c r="G60" s="1">
        <f>'DATOS MENSUALES'!F515</f>
        <v>0.304</v>
      </c>
      <c r="H60" s="1">
        <f>'DATOS MENSUALES'!F516</f>
        <v>0.653</v>
      </c>
      <c r="I60" s="1">
        <f>'DATOS MENSUALES'!F517</f>
        <v>0.543</v>
      </c>
      <c r="J60" s="1">
        <f>'DATOS MENSUALES'!F518</f>
        <v>0.489</v>
      </c>
      <c r="K60" s="1">
        <f>'DATOS MENSUALES'!F519</f>
        <v>0.427</v>
      </c>
      <c r="L60" s="1">
        <f>'DATOS MENSUALES'!F520</f>
        <v>0.386</v>
      </c>
      <c r="M60" s="1">
        <f>'DATOS MENSUALES'!F521</f>
        <v>0.33</v>
      </c>
      <c r="N60" s="1">
        <f t="shared" si="12"/>
        <v>4.624</v>
      </c>
      <c r="O60" s="10"/>
      <c r="P60" s="60">
        <f t="shared" si="13"/>
        <v>-0.02013373841331704</v>
      </c>
      <c r="Q60" s="60">
        <f t="shared" si="14"/>
        <v>-0.017903725189553934</v>
      </c>
      <c r="R60" s="60">
        <f t="shared" si="15"/>
        <v>-0.6516460300247651</v>
      </c>
      <c r="S60" s="60">
        <f t="shared" si="16"/>
        <v>-2.069939071259763</v>
      </c>
      <c r="T60" s="60">
        <f t="shared" si="17"/>
        <v>-1.024284884231432</v>
      </c>
      <c r="U60" s="60">
        <f t="shared" si="18"/>
        <v>-0.5440349155133948</v>
      </c>
      <c r="V60" s="60">
        <f t="shared" si="19"/>
        <v>-0.012812903999999924</v>
      </c>
      <c r="W60" s="60">
        <f t="shared" si="20"/>
        <v>-0.01040132967812773</v>
      </c>
      <c r="X60" s="60">
        <f t="shared" si="21"/>
        <v>-0.004432986433508637</v>
      </c>
      <c r="Y60" s="60">
        <f t="shared" si="22"/>
        <v>-0.0016442981432785225</v>
      </c>
      <c r="Z60" s="60">
        <f t="shared" si="23"/>
        <v>-0.00044743116631883585</v>
      </c>
      <c r="AA60" s="60">
        <f t="shared" si="24"/>
        <v>-0.0007825416122937405</v>
      </c>
      <c r="AB60" s="60">
        <f t="shared" si="25"/>
        <v>-157.69739521896304</v>
      </c>
    </row>
    <row r="61" spans="1:28" ht="12.75">
      <c r="A61" s="12" t="s">
        <v>69</v>
      </c>
      <c r="B61" s="1">
        <f>'DATOS MENSUALES'!F522</f>
        <v>0.276</v>
      </c>
      <c r="C61" s="1">
        <f>'DATOS MENSUALES'!F523</f>
        <v>0.557</v>
      </c>
      <c r="D61" s="1">
        <f>'DATOS MENSUALES'!F524</f>
        <v>0.571</v>
      </c>
      <c r="E61" s="1">
        <f>'DATOS MENSUALES'!F525</f>
        <v>0.381</v>
      </c>
      <c r="F61" s="1">
        <f>'DATOS MENSUALES'!F526</f>
        <v>0.37</v>
      </c>
      <c r="G61" s="1">
        <f>'DATOS MENSUALES'!F527</f>
        <v>0.497</v>
      </c>
      <c r="H61" s="1">
        <f>'DATOS MENSUALES'!F528</f>
        <v>0.413</v>
      </c>
      <c r="I61" s="1">
        <f>'DATOS MENSUALES'!F529</f>
        <v>0.432</v>
      </c>
      <c r="J61" s="1">
        <f>'DATOS MENSUALES'!F530</f>
        <v>0.465</v>
      </c>
      <c r="K61" s="1">
        <f>'DATOS MENSUALES'!F531</f>
        <v>0.382</v>
      </c>
      <c r="L61" s="1">
        <f>'DATOS MENSUALES'!F532</f>
        <v>0.319</v>
      </c>
      <c r="M61" s="1">
        <f>'DATOS MENSUALES'!F533</f>
        <v>0.267</v>
      </c>
      <c r="N61" s="1">
        <f t="shared" si="12"/>
        <v>4.93</v>
      </c>
      <c r="O61" s="10"/>
      <c r="P61" s="60">
        <f t="shared" si="13"/>
        <v>-0.006863923905052583</v>
      </c>
      <c r="Q61" s="60">
        <f t="shared" si="14"/>
        <v>-6.695339065586964E-05</v>
      </c>
      <c r="R61" s="60">
        <f t="shared" si="15"/>
        <v>-0.2337104016969417</v>
      </c>
      <c r="S61" s="60">
        <f t="shared" si="16"/>
        <v>-1.607531434283868</v>
      </c>
      <c r="T61" s="60">
        <f t="shared" si="17"/>
        <v>-1.0061032838512662</v>
      </c>
      <c r="U61" s="60">
        <f t="shared" si="18"/>
        <v>-0.24221036524411116</v>
      </c>
      <c r="V61" s="60">
        <f t="shared" si="19"/>
        <v>-0.10649642399999971</v>
      </c>
      <c r="W61" s="60">
        <f t="shared" si="20"/>
        <v>-0.03570485168432614</v>
      </c>
      <c r="X61" s="60">
        <f t="shared" si="21"/>
        <v>-0.006673631788880533</v>
      </c>
      <c r="Y61" s="60">
        <f t="shared" si="22"/>
        <v>-0.004333162812700016</v>
      </c>
      <c r="Z61" s="60">
        <f t="shared" si="23"/>
        <v>-0.002954051962462087</v>
      </c>
      <c r="AA61" s="60">
        <f t="shared" si="24"/>
        <v>-0.0037348061329549056</v>
      </c>
      <c r="AB61" s="60">
        <f t="shared" si="25"/>
        <v>-132.39106996296303</v>
      </c>
    </row>
    <row r="62" spans="1:28" ht="12.75">
      <c r="A62" s="12" t="s">
        <v>70</v>
      </c>
      <c r="B62" s="1">
        <f>'DATOS MENSUALES'!F534</f>
        <v>0.418</v>
      </c>
      <c r="C62" s="1">
        <f>'DATOS MENSUALES'!F535</f>
        <v>2.651</v>
      </c>
      <c r="D62" s="1">
        <f>'DATOS MENSUALES'!F536</f>
        <v>0.777</v>
      </c>
      <c r="E62" s="1">
        <f>'DATOS MENSUALES'!F537</f>
        <v>1.943</v>
      </c>
      <c r="F62" s="1">
        <f>'DATOS MENSUALES'!F538</f>
        <v>6.463</v>
      </c>
      <c r="G62" s="1">
        <f>'DATOS MENSUALES'!F539</f>
        <v>1.277</v>
      </c>
      <c r="H62" s="1">
        <f>'DATOS MENSUALES'!F540</f>
        <v>2.314</v>
      </c>
      <c r="I62" s="1">
        <f>'DATOS MENSUALES'!F541</f>
        <v>1.459</v>
      </c>
      <c r="J62" s="1">
        <f>'DATOS MENSUALES'!F542</f>
        <v>1.218</v>
      </c>
      <c r="K62" s="1">
        <f>'DATOS MENSUALES'!F543</f>
        <v>0.997</v>
      </c>
      <c r="L62" s="1">
        <f>'DATOS MENSUALES'!F544</f>
        <v>0.826</v>
      </c>
      <c r="M62" s="1">
        <f>'DATOS MENSUALES'!F545</f>
        <v>0.687</v>
      </c>
      <c r="N62" s="1">
        <f t="shared" si="12"/>
        <v>21.03</v>
      </c>
      <c r="O62" s="10"/>
      <c r="P62" s="60">
        <f t="shared" si="13"/>
        <v>-0.00011090647943275703</v>
      </c>
      <c r="Q62" s="60">
        <f t="shared" si="14"/>
        <v>8.657984970774633</v>
      </c>
      <c r="R62" s="60">
        <f t="shared" si="15"/>
        <v>-0.06890571931126684</v>
      </c>
      <c r="S62" s="60">
        <f t="shared" si="16"/>
        <v>0.059575172428252963</v>
      </c>
      <c r="T62" s="60">
        <f t="shared" si="17"/>
        <v>131.94761237766116</v>
      </c>
      <c r="U62" s="60">
        <f t="shared" si="18"/>
        <v>0.0038441807476243105</v>
      </c>
      <c r="V62" s="60">
        <f t="shared" si="19"/>
        <v>2.9058414830000032</v>
      </c>
      <c r="W62" s="60">
        <f t="shared" si="20"/>
        <v>0.3396477984238004</v>
      </c>
      <c r="X62" s="60">
        <f t="shared" si="21"/>
        <v>0.1801010669631856</v>
      </c>
      <c r="Y62" s="60">
        <f t="shared" si="22"/>
        <v>0.09232683615424205</v>
      </c>
      <c r="Z62" s="60">
        <f t="shared" si="23"/>
        <v>0.04803607913671144</v>
      </c>
      <c r="AA62" s="60">
        <f t="shared" si="24"/>
        <v>0.018577722792664914</v>
      </c>
      <c r="AB62" s="60">
        <f t="shared" si="25"/>
        <v>1332.2103667037038</v>
      </c>
    </row>
    <row r="63" spans="1:28" ht="12.75">
      <c r="A63" s="12" t="s">
        <v>71</v>
      </c>
      <c r="B63" s="1">
        <f>'DATOS MENSUALES'!F546</f>
        <v>0.561</v>
      </c>
      <c r="C63" s="1">
        <f>'DATOS MENSUALES'!F547</f>
        <v>0.55</v>
      </c>
      <c r="D63" s="1">
        <f>'DATOS MENSUALES'!F548</f>
        <v>0.757</v>
      </c>
      <c r="E63" s="1">
        <f>'DATOS MENSUALES'!F549</f>
        <v>0.499</v>
      </c>
      <c r="F63" s="1">
        <f>'DATOS MENSUALES'!F550</f>
        <v>0.982</v>
      </c>
      <c r="G63" s="1">
        <f>'DATOS MENSUALES'!F551</f>
        <v>0.62</v>
      </c>
      <c r="H63" s="1">
        <f>'DATOS MENSUALES'!F552</f>
        <v>0.55</v>
      </c>
      <c r="I63" s="1">
        <f>'DATOS MENSUALES'!F553</f>
        <v>0.481</v>
      </c>
      <c r="J63" s="1">
        <f>'DATOS MENSUALES'!F554</f>
        <v>0.406</v>
      </c>
      <c r="K63" s="1">
        <f>'DATOS MENSUALES'!F555</f>
        <v>0.343</v>
      </c>
      <c r="L63" s="1">
        <f>'DATOS MENSUALES'!F556</f>
        <v>0.299</v>
      </c>
      <c r="M63" s="1">
        <f>'DATOS MENSUALES'!F557</f>
        <v>0.651</v>
      </c>
      <c r="N63" s="1">
        <f t="shared" si="12"/>
        <v>6.699</v>
      </c>
      <c r="O63" s="10"/>
      <c r="P63" s="60">
        <f t="shared" si="13"/>
        <v>0.0008561449069308822</v>
      </c>
      <c r="Q63" s="60">
        <f t="shared" si="14"/>
        <v>-0.00010789137688176487</v>
      </c>
      <c r="R63" s="60">
        <f t="shared" si="15"/>
        <v>-0.07949019209363599</v>
      </c>
      <c r="S63" s="60">
        <f t="shared" si="16"/>
        <v>-1.1690380988472295</v>
      </c>
      <c r="T63" s="60">
        <f t="shared" si="17"/>
        <v>-0.05933282834713513</v>
      </c>
      <c r="U63" s="60">
        <f t="shared" si="18"/>
        <v>-0.12526154584121865</v>
      </c>
      <c r="V63" s="60">
        <f t="shared" si="19"/>
        <v>-0.03827275299999984</v>
      </c>
      <c r="W63" s="60">
        <f t="shared" si="20"/>
        <v>-0.022019778729091954</v>
      </c>
      <c r="X63" s="60">
        <f t="shared" si="21"/>
        <v>-0.01511919459053342</v>
      </c>
      <c r="Y63" s="60">
        <f t="shared" si="22"/>
        <v>-0.008246118011047129</v>
      </c>
      <c r="Z63" s="60">
        <f t="shared" si="23"/>
        <v>-0.004369507885327102</v>
      </c>
      <c r="AA63" s="60">
        <f t="shared" si="24"/>
        <v>0.01198516794968971</v>
      </c>
      <c r="AB63" s="60">
        <f t="shared" si="25"/>
        <v>-36.84846907729632</v>
      </c>
    </row>
    <row r="64" spans="1:28" ht="12.75">
      <c r="A64" s="12" t="s">
        <v>72</v>
      </c>
      <c r="B64" s="1">
        <f>'DATOS MENSUALES'!F558</f>
        <v>0.288</v>
      </c>
      <c r="C64" s="1">
        <f>'DATOS MENSUALES'!F559</f>
        <v>0.266</v>
      </c>
      <c r="D64" s="1">
        <f>'DATOS MENSUALES'!F560</f>
        <v>0.222</v>
      </c>
      <c r="E64" s="1">
        <f>'DATOS MENSUALES'!F561</f>
        <v>0.315</v>
      </c>
      <c r="F64" s="1">
        <f>'DATOS MENSUALES'!F562</f>
        <v>0.618</v>
      </c>
      <c r="G64" s="1">
        <f>'DATOS MENSUALES'!F563</f>
        <v>0.372</v>
      </c>
      <c r="H64" s="1">
        <f>'DATOS MENSUALES'!F564</f>
        <v>0.421</v>
      </c>
      <c r="I64" s="1">
        <f>'DATOS MENSUALES'!F565</f>
        <v>0.363</v>
      </c>
      <c r="J64" s="1">
        <f>'DATOS MENSUALES'!F566</f>
        <v>0.308</v>
      </c>
      <c r="K64" s="1">
        <f>'DATOS MENSUALES'!F567</f>
        <v>0.271</v>
      </c>
      <c r="L64" s="1">
        <f>'DATOS MENSUALES'!F568</f>
        <v>0.245</v>
      </c>
      <c r="M64" s="1">
        <f>'DATOS MENSUALES'!F569</f>
        <v>0.558</v>
      </c>
      <c r="N64" s="1">
        <f t="shared" si="12"/>
        <v>4.247</v>
      </c>
      <c r="O64" s="10"/>
      <c r="P64" s="60">
        <f t="shared" si="13"/>
        <v>-0.0056440736488542415</v>
      </c>
      <c r="Q64" s="60">
        <f t="shared" si="14"/>
        <v>-0.03646425777908561</v>
      </c>
      <c r="R64" s="60">
        <f t="shared" si="15"/>
        <v>-0.8985474708401922</v>
      </c>
      <c r="S64" s="60">
        <f t="shared" si="16"/>
        <v>-1.8948368105111413</v>
      </c>
      <c r="T64" s="60">
        <f t="shared" si="17"/>
        <v>-0.42871274934988957</v>
      </c>
      <c r="U64" s="60">
        <f t="shared" si="18"/>
        <v>-0.419094200557472</v>
      </c>
      <c r="V64" s="60">
        <f t="shared" si="19"/>
        <v>-0.10119469599999972</v>
      </c>
      <c r="W64" s="60">
        <f t="shared" si="20"/>
        <v>-0.06318169443019395</v>
      </c>
      <c r="X64" s="60">
        <f t="shared" si="21"/>
        <v>-0.04116108609466565</v>
      </c>
      <c r="Y64" s="60">
        <f t="shared" si="22"/>
        <v>-0.020577649845757887</v>
      </c>
      <c r="Z64" s="60">
        <f t="shared" si="23"/>
        <v>-0.010286959240699004</v>
      </c>
      <c r="AA64" s="60">
        <f t="shared" si="24"/>
        <v>0.0025070580901855955</v>
      </c>
      <c r="AB64" s="60">
        <f t="shared" si="25"/>
        <v>-193.06714552662973</v>
      </c>
    </row>
    <row r="65" spans="1:28" ht="12.75">
      <c r="A65" s="12" t="s">
        <v>73</v>
      </c>
      <c r="B65" s="1">
        <f>'DATOS MENSUALES'!F570</f>
        <v>1.56</v>
      </c>
      <c r="C65" s="1">
        <f>'DATOS MENSUALES'!F571</f>
        <v>0.392</v>
      </c>
      <c r="D65" s="1">
        <f>'DATOS MENSUALES'!F572</f>
        <v>1.135</v>
      </c>
      <c r="E65" s="1">
        <f>'DATOS MENSUALES'!F573</f>
        <v>4.56</v>
      </c>
      <c r="F65" s="1">
        <f>'DATOS MENSUALES'!F574</f>
        <v>0.988</v>
      </c>
      <c r="G65" s="1">
        <f>'DATOS MENSUALES'!F575</f>
        <v>0.727</v>
      </c>
      <c r="H65" s="1">
        <f>'DATOS MENSUALES'!F576</f>
        <v>1.097</v>
      </c>
      <c r="I65" s="1">
        <f>'DATOS MENSUALES'!F577</f>
        <v>1.443</v>
      </c>
      <c r="J65" s="1">
        <f>'DATOS MENSUALES'!F578</f>
        <v>1.963</v>
      </c>
      <c r="K65" s="1">
        <f>'DATOS MENSUALES'!F579</f>
        <v>1.2</v>
      </c>
      <c r="L65" s="1">
        <f>'DATOS MENSUALES'!F580</f>
        <v>1.004</v>
      </c>
      <c r="M65" s="1">
        <f>'DATOS MENSUALES'!F581</f>
        <v>0.825</v>
      </c>
      <c r="N65" s="1">
        <f t="shared" si="12"/>
        <v>16.894</v>
      </c>
      <c r="O65" s="10"/>
      <c r="P65" s="60">
        <f t="shared" si="13"/>
        <v>1.3091753858718076</v>
      </c>
      <c r="Q65" s="60">
        <f t="shared" si="14"/>
        <v>-0.008691760208837685</v>
      </c>
      <c r="R65" s="60">
        <f t="shared" si="15"/>
        <v>-0.0001403623250410425</v>
      </c>
      <c r="S65" s="60">
        <f t="shared" si="16"/>
        <v>27.20465126069753</v>
      </c>
      <c r="T65" s="60">
        <f t="shared" si="17"/>
        <v>-0.056636510148788025</v>
      </c>
      <c r="U65" s="60">
        <f t="shared" si="18"/>
        <v>-0.060860069631163555</v>
      </c>
      <c r="V65" s="60">
        <f t="shared" si="19"/>
        <v>0.009261000000000054</v>
      </c>
      <c r="W65" s="60">
        <f t="shared" si="20"/>
        <v>0.31681303953674805</v>
      </c>
      <c r="X65" s="60">
        <f t="shared" si="21"/>
        <v>2.246687210475583</v>
      </c>
      <c r="Y65" s="60">
        <f t="shared" si="22"/>
        <v>0.28097237453165236</v>
      </c>
      <c r="Z65" s="60">
        <f t="shared" si="23"/>
        <v>0.15879317703202825</v>
      </c>
      <c r="AA65" s="60">
        <f t="shared" si="24"/>
        <v>0.06537703247861525</v>
      </c>
      <c r="AB65" s="60">
        <f t="shared" si="25"/>
        <v>323.86527434103675</v>
      </c>
    </row>
    <row r="66" spans="1:28" ht="12.75">
      <c r="A66" s="12" t="s">
        <v>74</v>
      </c>
      <c r="B66" s="1">
        <f>'DATOS MENSUALES'!F582</f>
        <v>0.745</v>
      </c>
      <c r="C66" s="1">
        <f>'DATOS MENSUALES'!F583</f>
        <v>0.581</v>
      </c>
      <c r="D66" s="1">
        <f>'DATOS MENSUALES'!F584</f>
        <v>0.475</v>
      </c>
      <c r="E66" s="1">
        <f>'DATOS MENSUALES'!F585</f>
        <v>0.392</v>
      </c>
      <c r="F66" s="1">
        <f>'DATOS MENSUALES'!F586</f>
        <v>0.363</v>
      </c>
      <c r="G66" s="1">
        <f>'DATOS MENSUALES'!F587</f>
        <v>0.329</v>
      </c>
      <c r="H66" s="1">
        <f>'DATOS MENSUALES'!F588</f>
        <v>0.367</v>
      </c>
      <c r="I66" s="1">
        <f>'DATOS MENSUALES'!F589</f>
        <v>0.41</v>
      </c>
      <c r="J66" s="1">
        <f>'DATOS MENSUALES'!F590</f>
        <v>0.322</v>
      </c>
      <c r="K66" s="1">
        <f>'DATOS MENSUALES'!F591</f>
        <v>0.277</v>
      </c>
      <c r="L66" s="1">
        <f>'DATOS MENSUALES'!F592</f>
        <v>0.247</v>
      </c>
      <c r="M66" s="1">
        <f>'DATOS MENSUALES'!F593</f>
        <v>0.222</v>
      </c>
      <c r="N66" s="1">
        <f t="shared" si="12"/>
        <v>4.73</v>
      </c>
      <c r="O66" s="10"/>
      <c r="P66" s="60">
        <f t="shared" si="13"/>
        <v>0.02170702604742676</v>
      </c>
      <c r="Q66" s="60">
        <f t="shared" si="14"/>
        <v>-4.579308011241911E-06</v>
      </c>
      <c r="R66" s="60">
        <f t="shared" si="15"/>
        <v>-0.3608980441432226</v>
      </c>
      <c r="S66" s="60">
        <f t="shared" si="16"/>
        <v>-1.5626704174126553</v>
      </c>
      <c r="T66" s="60">
        <f t="shared" si="17"/>
        <v>-1.027336284597823</v>
      </c>
      <c r="U66" s="60">
        <f t="shared" si="18"/>
        <v>-0.49556808026890464</v>
      </c>
      <c r="V66" s="60">
        <f t="shared" si="19"/>
        <v>-0.14060799999999965</v>
      </c>
      <c r="W66" s="60">
        <f t="shared" si="20"/>
        <v>-0.04335003915402313</v>
      </c>
      <c r="X66" s="60">
        <f t="shared" si="21"/>
        <v>-0.03635440569797143</v>
      </c>
      <c r="Y66" s="60">
        <f t="shared" si="22"/>
        <v>-0.019255362192865326</v>
      </c>
      <c r="Z66" s="60">
        <f t="shared" si="23"/>
        <v>-0.010005763102957957</v>
      </c>
      <c r="AA66" s="60">
        <f t="shared" si="24"/>
        <v>-0.008018195595764832</v>
      </c>
      <c r="AB66" s="60">
        <f t="shared" si="25"/>
        <v>-148.59627662962964</v>
      </c>
    </row>
    <row r="67" spans="1:28" ht="12.75">
      <c r="A67" s="12" t="s">
        <v>75</v>
      </c>
      <c r="B67" s="1">
        <f>'DATOS MENSUALES'!F594</f>
        <v>0.197</v>
      </c>
      <c r="C67" s="1">
        <f>'DATOS MENSUALES'!F595</f>
        <v>1.228</v>
      </c>
      <c r="D67" s="1">
        <f>'DATOS MENSUALES'!F596</f>
        <v>9.621</v>
      </c>
      <c r="E67" s="1">
        <f>'DATOS MENSUALES'!F597</f>
        <v>1.819</v>
      </c>
      <c r="F67" s="1">
        <f>'DATOS MENSUALES'!F598</f>
        <v>1.263</v>
      </c>
      <c r="G67" s="1">
        <f>'DATOS MENSUALES'!F599</f>
        <v>1.055</v>
      </c>
      <c r="H67" s="1">
        <f>'DATOS MENSUALES'!F600</f>
        <v>0.907</v>
      </c>
      <c r="I67" s="1">
        <f>'DATOS MENSUALES'!F601</f>
        <v>0.809</v>
      </c>
      <c r="J67" s="1">
        <f>'DATOS MENSUALES'!F602</f>
        <v>0.714</v>
      </c>
      <c r="K67" s="1">
        <f>'DATOS MENSUALES'!F603</f>
        <v>0.603</v>
      </c>
      <c r="L67" s="1">
        <f>'DATOS MENSUALES'!F604</f>
        <v>0.505</v>
      </c>
      <c r="M67" s="1">
        <f>'DATOS MENSUALES'!F605</f>
        <v>0.422</v>
      </c>
      <c r="N67" s="1">
        <f t="shared" si="12"/>
        <v>19.143000000000004</v>
      </c>
      <c r="O67" s="10"/>
      <c r="P67" s="60">
        <f t="shared" si="13"/>
        <v>-0.01947497807654018</v>
      </c>
      <c r="Q67" s="60">
        <f t="shared" si="14"/>
        <v>0.2505163570032835</v>
      </c>
      <c r="R67" s="60">
        <f t="shared" si="15"/>
        <v>599.9367571050523</v>
      </c>
      <c r="S67" s="60">
        <f t="shared" si="16"/>
        <v>0.018940345698225364</v>
      </c>
      <c r="T67" s="60">
        <f t="shared" si="17"/>
        <v>-0.0012961093912123916</v>
      </c>
      <c r="U67" s="60">
        <f t="shared" si="18"/>
        <v>-0.0002790657689046112</v>
      </c>
      <c r="V67" s="60">
        <f t="shared" si="19"/>
        <v>8.000000000000554E-06</v>
      </c>
      <c r="W67" s="60">
        <f t="shared" si="20"/>
        <v>0.00010861409184475454</v>
      </c>
      <c r="X67" s="60">
        <f t="shared" si="21"/>
        <v>0.0002239501367392939</v>
      </c>
      <c r="Y67" s="60">
        <f t="shared" si="22"/>
        <v>0.00019480634156996776</v>
      </c>
      <c r="Z67" s="60">
        <f t="shared" si="23"/>
        <v>7.684775654617799E-05</v>
      </c>
      <c r="AA67" s="60">
        <f t="shared" si="24"/>
        <v>-3.4783092634466782E-12</v>
      </c>
      <c r="AB67" s="60">
        <f t="shared" si="25"/>
        <v>757.6359773907046</v>
      </c>
    </row>
    <row r="68" spans="1:28" ht="12.75">
      <c r="A68" s="12" t="s">
        <v>76</v>
      </c>
      <c r="B68" s="1">
        <f>'DATOS MENSUALES'!F606</f>
        <v>0.439</v>
      </c>
      <c r="C68" s="1">
        <f>'DATOS MENSUALES'!F607</f>
        <v>0.403</v>
      </c>
      <c r="D68" s="1">
        <f>'DATOS MENSUALES'!F608</f>
        <v>0.325</v>
      </c>
      <c r="E68" s="1">
        <f>'DATOS MENSUALES'!F609</f>
        <v>0.406</v>
      </c>
      <c r="F68" s="1">
        <f>'DATOS MENSUALES'!F610</f>
        <v>0.362</v>
      </c>
      <c r="G68" s="1">
        <f>'DATOS MENSUALES'!F611</f>
        <v>1.623</v>
      </c>
      <c r="H68" s="1">
        <f>'DATOS MENSUALES'!F612</f>
        <v>0.521</v>
      </c>
      <c r="I68" s="1">
        <f>'DATOS MENSUALES'!F613</f>
        <v>0.469</v>
      </c>
      <c r="J68" s="1">
        <f>'DATOS MENSUALES'!F614</f>
        <v>0.399</v>
      </c>
      <c r="K68" s="1">
        <f>'DATOS MENSUALES'!F615</f>
        <v>0.335</v>
      </c>
      <c r="L68" s="1">
        <f>'DATOS MENSUALES'!F616</f>
        <v>0.289</v>
      </c>
      <c r="M68" s="1">
        <f>'DATOS MENSUALES'!F617</f>
        <v>0.26</v>
      </c>
      <c r="N68" s="1">
        <f t="shared" si="12"/>
        <v>5.8309999999999995</v>
      </c>
      <c r="O68" s="10"/>
      <c r="P68" s="60">
        <f t="shared" si="13"/>
        <v>-1.9782576540195205E-05</v>
      </c>
      <c r="Q68" s="60">
        <f t="shared" si="14"/>
        <v>-0.007370027087625562</v>
      </c>
      <c r="R68" s="60">
        <f t="shared" si="15"/>
        <v>-0.640436380920082</v>
      </c>
      <c r="S68" s="60">
        <f t="shared" si="16"/>
        <v>-1.5067919891220227</v>
      </c>
      <c r="T68" s="60">
        <f t="shared" si="17"/>
        <v>-1.030393739146032</v>
      </c>
      <c r="U68" s="60">
        <f t="shared" si="18"/>
        <v>0.12699920080409816</v>
      </c>
      <c r="V68" s="60">
        <f t="shared" si="19"/>
        <v>-0.049027895999999814</v>
      </c>
      <c r="W68" s="60">
        <f t="shared" si="20"/>
        <v>-0.02497079771256304</v>
      </c>
      <c r="X68" s="60">
        <f t="shared" si="21"/>
        <v>-0.016439906516153256</v>
      </c>
      <c r="Y68" s="60">
        <f t="shared" si="22"/>
        <v>-0.009265009669449334</v>
      </c>
      <c r="Z68" s="60">
        <f t="shared" si="23"/>
        <v>-0.005221372210395974</v>
      </c>
      <c r="AA68" s="60">
        <f t="shared" si="24"/>
        <v>-0.004263468251412207</v>
      </c>
      <c r="AB68" s="60">
        <f t="shared" si="25"/>
        <v>-73.85891651862968</v>
      </c>
    </row>
    <row r="69" spans="1:28" ht="12.75">
      <c r="A69" s="12" t="s">
        <v>77</v>
      </c>
      <c r="B69" s="1">
        <f>'DATOS MENSUALES'!F618</f>
        <v>0.234</v>
      </c>
      <c r="C69" s="1">
        <f>'DATOS MENSUALES'!F619</f>
        <v>0.226</v>
      </c>
      <c r="D69" s="1">
        <f>'DATOS MENSUALES'!F620</f>
        <v>0.196</v>
      </c>
      <c r="E69" s="1">
        <f>'DATOS MENSUALES'!F621</f>
        <v>0.175</v>
      </c>
      <c r="F69" s="1">
        <f>'DATOS MENSUALES'!F622</f>
        <v>0.155</v>
      </c>
      <c r="G69" s="1">
        <f>'DATOS MENSUALES'!F623</f>
        <v>0.164</v>
      </c>
      <c r="H69" s="1">
        <f>'DATOS MENSUALES'!F624</f>
        <v>0.183</v>
      </c>
      <c r="I69" s="1">
        <f>'DATOS MENSUALES'!F625</f>
        <v>0.183</v>
      </c>
      <c r="J69" s="1">
        <f>'DATOS MENSUALES'!F626</f>
        <v>0.216</v>
      </c>
      <c r="K69" s="1">
        <f>'DATOS MENSUALES'!F627</f>
        <v>0.193</v>
      </c>
      <c r="L69" s="1">
        <f>'DATOS MENSUALES'!F628</f>
        <v>0.191</v>
      </c>
      <c r="M69" s="1">
        <f>'DATOS MENSUALES'!F629</f>
        <v>0.162</v>
      </c>
      <c r="N69" s="1">
        <f t="shared" si="12"/>
        <v>2.278</v>
      </c>
      <c r="O69" s="10"/>
      <c r="P69" s="60">
        <f t="shared" si="13"/>
        <v>-0.012494509074474068</v>
      </c>
      <c r="Q69" s="60">
        <f t="shared" si="14"/>
        <v>-0.05131547640167515</v>
      </c>
      <c r="R69" s="60">
        <f t="shared" si="15"/>
        <v>-0.9731529936390902</v>
      </c>
      <c r="S69" s="60">
        <f t="shared" si="16"/>
        <v>-2.613469873417477</v>
      </c>
      <c r="T69" s="60">
        <f t="shared" si="17"/>
        <v>-1.8026199608071887</v>
      </c>
      <c r="U69" s="60">
        <f t="shared" si="18"/>
        <v>-0.8746786428825407</v>
      </c>
      <c r="V69" s="60">
        <f t="shared" si="19"/>
        <v>-0.3489136639999993</v>
      </c>
      <c r="W69" s="60">
        <f t="shared" si="20"/>
        <v>-0.1933892228186239</v>
      </c>
      <c r="X69" s="60">
        <f t="shared" si="21"/>
        <v>-0.08360979789631856</v>
      </c>
      <c r="Y69" s="60">
        <f t="shared" si="22"/>
        <v>-0.043625472969724854</v>
      </c>
      <c r="Z69" s="60">
        <f t="shared" si="23"/>
        <v>-0.020009525505161812</v>
      </c>
      <c r="AA69" s="60">
        <f t="shared" si="24"/>
        <v>-0.01760674518254171</v>
      </c>
      <c r="AB69" s="60">
        <f t="shared" si="25"/>
        <v>-465.24416633096297</v>
      </c>
    </row>
    <row r="70" spans="1:28" ht="12.75">
      <c r="A70" s="12" t="s">
        <v>78</v>
      </c>
      <c r="B70" s="1">
        <f>'DATOS MENSUALES'!F630</f>
        <v>0.207</v>
      </c>
      <c r="C70" s="1">
        <f>'DATOS MENSUALES'!F631</f>
        <v>0.179</v>
      </c>
      <c r="D70" s="1">
        <f>'DATOS MENSUALES'!F632</f>
        <v>0.285</v>
      </c>
      <c r="E70" s="1">
        <f>'DATOS MENSUALES'!F633</f>
        <v>0.198</v>
      </c>
      <c r="F70" s="1">
        <f>'DATOS MENSUALES'!F634</f>
        <v>0.189</v>
      </c>
      <c r="G70" s="1">
        <f>'DATOS MENSUALES'!F635</f>
        <v>0.186</v>
      </c>
      <c r="H70" s="1">
        <f>'DATOS MENSUALES'!F636</f>
        <v>0.194</v>
      </c>
      <c r="I70" s="1">
        <f>'DATOS MENSUALES'!F637</f>
        <v>0.49</v>
      </c>
      <c r="J70" s="1">
        <f>'DATOS MENSUALES'!F638</f>
        <v>0.316</v>
      </c>
      <c r="K70" s="1">
        <f>'DATOS MENSUALES'!F639</f>
        <v>0.285</v>
      </c>
      <c r="L70" s="1">
        <f>'DATOS MENSUALES'!F640</f>
        <v>0.245</v>
      </c>
      <c r="M70" s="1">
        <f>'DATOS MENSUALES'!F641</f>
        <v>0.274</v>
      </c>
      <c r="N70" s="1">
        <f t="shared" si="12"/>
        <v>3.048</v>
      </c>
      <c r="O70" s="10"/>
      <c r="P70" s="60">
        <f t="shared" si="13"/>
        <v>-0.017383128014556708</v>
      </c>
      <c r="Q70" s="60">
        <f t="shared" si="14"/>
        <v>-0.07335277282867239</v>
      </c>
      <c r="R70" s="60">
        <f t="shared" si="15"/>
        <v>-0.7337968464848205</v>
      </c>
      <c r="S70" s="60">
        <f t="shared" si="16"/>
        <v>-2.4847272921413066</v>
      </c>
      <c r="T70" s="60">
        <f t="shared" si="17"/>
        <v>-1.6557227165317068</v>
      </c>
      <c r="U70" s="60">
        <f t="shared" si="18"/>
        <v>-0.8156928528673896</v>
      </c>
      <c r="V70" s="60">
        <f t="shared" si="19"/>
        <v>-0.33281255699999945</v>
      </c>
      <c r="W70" s="60">
        <f t="shared" si="20"/>
        <v>-0.01996600471876137</v>
      </c>
      <c r="X70" s="60">
        <f t="shared" si="21"/>
        <v>-0.03836574830954168</v>
      </c>
      <c r="Y70" s="60">
        <f t="shared" si="22"/>
        <v>-0.017582146170826766</v>
      </c>
      <c r="Z70" s="60">
        <f t="shared" si="23"/>
        <v>-0.010286959240699004</v>
      </c>
      <c r="AA70" s="60">
        <f t="shared" si="24"/>
        <v>-0.0032517585599521493</v>
      </c>
      <c r="AB70" s="60">
        <f t="shared" si="25"/>
        <v>-339.8735476242964</v>
      </c>
    </row>
    <row r="71" spans="1:28" ht="12.75">
      <c r="A71" s="12" t="s">
        <v>79</v>
      </c>
      <c r="B71" s="1">
        <f>'DATOS MENSUALES'!F642</f>
        <v>0.489</v>
      </c>
      <c r="C71" s="1">
        <f>'DATOS MENSUALES'!F643</f>
        <v>0.38</v>
      </c>
      <c r="D71" s="1">
        <f>'DATOS MENSUALES'!F644</f>
        <v>0.335</v>
      </c>
      <c r="E71" s="1">
        <f>'DATOS MENSUALES'!F645</f>
        <v>0.422</v>
      </c>
      <c r="F71" s="1">
        <f>'DATOS MENSUALES'!F646</f>
        <v>0.474</v>
      </c>
      <c r="G71" s="1">
        <f>'DATOS MENSUALES'!F647</f>
        <v>0.436</v>
      </c>
      <c r="H71" s="1">
        <f>'DATOS MENSUALES'!F648</f>
        <v>0.37</v>
      </c>
      <c r="I71" s="1">
        <f>'DATOS MENSUALES'!F649</f>
        <v>0.517</v>
      </c>
      <c r="J71" s="1">
        <f>'DATOS MENSUALES'!F650</f>
        <v>0.426</v>
      </c>
      <c r="K71" s="1">
        <f>'DATOS MENSUALES'!F651</f>
        <v>0.367</v>
      </c>
      <c r="L71" s="1">
        <f>'DATOS MENSUALES'!F652</f>
        <v>0.323</v>
      </c>
      <c r="M71" s="1">
        <f>'DATOS MENSUALES'!F653</f>
        <v>0.279</v>
      </c>
      <c r="N71" s="1">
        <f t="shared" si="12"/>
        <v>4.818</v>
      </c>
      <c r="O71" s="10"/>
      <c r="P71" s="60">
        <f t="shared" si="13"/>
        <v>1.2095006104432838E-05</v>
      </c>
      <c r="Q71" s="60">
        <f t="shared" si="14"/>
        <v>-0.010304168704705453</v>
      </c>
      <c r="R71" s="60">
        <f t="shared" si="15"/>
        <v>-0.618404219074352</v>
      </c>
      <c r="S71" s="60">
        <f t="shared" si="16"/>
        <v>-1.4445808409457142</v>
      </c>
      <c r="T71" s="60">
        <f t="shared" si="17"/>
        <v>-0.7242241039284018</v>
      </c>
      <c r="U71" s="60">
        <f t="shared" si="18"/>
        <v>-0.3205028754224859</v>
      </c>
      <c r="V71" s="60">
        <f t="shared" si="19"/>
        <v>-0.13818841299999965</v>
      </c>
      <c r="W71" s="60">
        <f t="shared" si="20"/>
        <v>-0.014578262142315071</v>
      </c>
      <c r="X71" s="60">
        <f t="shared" si="21"/>
        <v>-0.011739293764087146</v>
      </c>
      <c r="Y71" s="60">
        <f t="shared" si="22"/>
        <v>-0.005642632854022333</v>
      </c>
      <c r="Z71" s="60">
        <f t="shared" si="23"/>
        <v>-0.0027138204142527203</v>
      </c>
      <c r="AA71" s="60">
        <f t="shared" si="24"/>
        <v>-0.0029335118519631673</v>
      </c>
      <c r="AB71" s="60">
        <f t="shared" si="25"/>
        <v>-141.31221238429637</v>
      </c>
    </row>
    <row r="72" spans="1:28" ht="12.75">
      <c r="A72" s="12" t="s">
        <v>80</v>
      </c>
      <c r="B72" s="1">
        <f>'DATOS MENSUALES'!F654</f>
        <v>0.255</v>
      </c>
      <c r="C72" s="1">
        <f>'DATOS MENSUALES'!F655</f>
        <v>0.279</v>
      </c>
      <c r="D72" s="1">
        <f>'DATOS MENSUALES'!F656</f>
        <v>0.279</v>
      </c>
      <c r="E72" s="1">
        <f>'DATOS MENSUALES'!F657</f>
        <v>0.289</v>
      </c>
      <c r="F72" s="1">
        <f>'DATOS MENSUALES'!F658</f>
        <v>0.307</v>
      </c>
      <c r="G72" s="1">
        <f>'DATOS MENSUALES'!F659</f>
        <v>0.296</v>
      </c>
      <c r="H72" s="1">
        <f>'DATOS MENSUALES'!F660</f>
        <v>0.259</v>
      </c>
      <c r="I72" s="1">
        <f>'DATOS MENSUALES'!F661</f>
        <v>0.233</v>
      </c>
      <c r="J72" s="1">
        <f>'DATOS MENSUALES'!F662</f>
        <v>0.209</v>
      </c>
      <c r="K72" s="1">
        <f>'DATOS MENSUALES'!F663</f>
        <v>0.193</v>
      </c>
      <c r="L72" s="1">
        <f>'DATOS MENSUALES'!F664</f>
        <v>0.179</v>
      </c>
      <c r="M72" s="1">
        <f>'DATOS MENSUALES'!F665</f>
        <v>0.158</v>
      </c>
      <c r="N72" s="1">
        <f t="shared" si="12"/>
        <v>2.936</v>
      </c>
      <c r="O72" s="10"/>
      <c r="P72" s="60">
        <f t="shared" si="13"/>
        <v>-0.00940000335339969</v>
      </c>
      <c r="Q72" s="60">
        <f t="shared" si="14"/>
        <v>-0.03234164445401674</v>
      </c>
      <c r="R72" s="60">
        <f t="shared" si="15"/>
        <v>-0.7485383632286218</v>
      </c>
      <c r="S72" s="60">
        <f t="shared" si="16"/>
        <v>-2.016801901388552</v>
      </c>
      <c r="T72" s="60">
        <f t="shared" si="17"/>
        <v>-1.2080527392975478</v>
      </c>
      <c r="U72" s="60">
        <f t="shared" si="18"/>
        <v>-0.5601863627916317</v>
      </c>
      <c r="V72" s="60">
        <f t="shared" si="19"/>
        <v>-0.24767315199999948</v>
      </c>
      <c r="W72" s="60">
        <f t="shared" si="20"/>
        <v>-0.14743885129658527</v>
      </c>
      <c r="X72" s="60">
        <f t="shared" si="21"/>
        <v>-0.08768977618557475</v>
      </c>
      <c r="Y72" s="60">
        <f t="shared" si="22"/>
        <v>-0.043625472969724854</v>
      </c>
      <c r="Z72" s="60">
        <f t="shared" si="23"/>
        <v>-0.02278187978615355</v>
      </c>
      <c r="AA72" s="60">
        <f t="shared" si="24"/>
        <v>-0.018431442185296534</v>
      </c>
      <c r="AB72" s="60">
        <f t="shared" si="25"/>
        <v>-356.50137465362974</v>
      </c>
    </row>
    <row r="73" spans="1:28" ht="12.75">
      <c r="A73" s="12" t="s">
        <v>81</v>
      </c>
      <c r="B73" s="1">
        <f>'DATOS MENSUALES'!F666</f>
        <v>0.146</v>
      </c>
      <c r="C73" s="1">
        <f>'DATOS MENSUALES'!F667</f>
        <v>0.605</v>
      </c>
      <c r="D73" s="1">
        <f>'DATOS MENSUALES'!F668</f>
        <v>4.616</v>
      </c>
      <c r="E73" s="1">
        <f>'DATOS MENSUALES'!F669</f>
        <v>18.055</v>
      </c>
      <c r="F73" s="1">
        <f>'DATOS MENSUALES'!F670</f>
        <v>1.936</v>
      </c>
      <c r="G73" s="1">
        <f>'DATOS MENSUALES'!F671</f>
        <v>2.482</v>
      </c>
      <c r="H73" s="1">
        <f>'DATOS MENSUALES'!F672</f>
        <v>1.708</v>
      </c>
      <c r="I73" s="1">
        <f>'DATOS MENSUALES'!F673</f>
        <v>1.59</v>
      </c>
      <c r="J73" s="1">
        <f>'DATOS MENSUALES'!F674</f>
        <v>1.303</v>
      </c>
      <c r="K73" s="1">
        <f>'DATOS MENSUALES'!F675</f>
        <v>1.064</v>
      </c>
      <c r="L73" s="1">
        <f>'DATOS MENSUALES'!F676</f>
        <v>0.904</v>
      </c>
      <c r="M73" s="1">
        <f>'DATOS MENSUALES'!F677</f>
        <v>0.719</v>
      </c>
      <c r="N73" s="1">
        <f t="shared" si="12"/>
        <v>35.128</v>
      </c>
      <c r="O73" s="10"/>
      <c r="P73" s="60">
        <f t="shared" si="13"/>
        <v>-0.03278196561992862</v>
      </c>
      <c r="Q73" s="60">
        <f t="shared" si="14"/>
        <v>4.042291788407496E-07</v>
      </c>
      <c r="R73" s="60">
        <f t="shared" si="15"/>
        <v>40.31939151126449</v>
      </c>
      <c r="S73" s="60">
        <f t="shared" si="16"/>
        <v>4494.216699573607</v>
      </c>
      <c r="T73" s="60">
        <f t="shared" si="17"/>
        <v>0.17937722773550963</v>
      </c>
      <c r="U73" s="60">
        <f t="shared" si="18"/>
        <v>2.524631059986606</v>
      </c>
      <c r="V73" s="60">
        <f t="shared" si="19"/>
        <v>0.5533876610000008</v>
      </c>
      <c r="W73" s="60">
        <f t="shared" si="20"/>
        <v>0.5691294687660867</v>
      </c>
      <c r="X73" s="60">
        <f t="shared" si="21"/>
        <v>0.27427946320285496</v>
      </c>
      <c r="Y73" s="60">
        <f t="shared" si="22"/>
        <v>0.13977387306608777</v>
      </c>
      <c r="Z73" s="60">
        <f t="shared" si="23"/>
        <v>0.08606703378133958</v>
      </c>
      <c r="AA73" s="60">
        <f t="shared" si="24"/>
        <v>0.02615799845106709</v>
      </c>
      <c r="AB73" s="60">
        <f t="shared" si="25"/>
        <v>15815.771173869036</v>
      </c>
    </row>
    <row r="74" spans="1:28" s="24" customFormat="1" ht="12.75">
      <c r="A74" s="21" t="s">
        <v>82</v>
      </c>
      <c r="B74" s="22">
        <f>'DATOS MENSUALES'!F678</f>
        <v>0.589</v>
      </c>
      <c r="C74" s="22">
        <f>'DATOS MENSUALES'!F679</f>
        <v>0.497</v>
      </c>
      <c r="D74" s="22">
        <f>'DATOS MENSUALES'!F680</f>
        <v>1</v>
      </c>
      <c r="E74" s="22">
        <f>'DATOS MENSUALES'!F681</f>
        <v>2.114</v>
      </c>
      <c r="F74" s="22">
        <f>'DATOS MENSUALES'!F682</f>
        <v>0.824</v>
      </c>
      <c r="G74" s="22">
        <f>'DATOS MENSUALES'!F683</f>
        <v>0.683</v>
      </c>
      <c r="H74" s="22">
        <f>'DATOS MENSUALES'!F684</f>
        <v>0.567</v>
      </c>
      <c r="I74" s="22">
        <f>'DATOS MENSUALES'!F685</f>
        <v>0.576</v>
      </c>
      <c r="J74" s="22">
        <f>'DATOS MENSUALES'!F686</f>
        <v>0.516</v>
      </c>
      <c r="K74" s="22">
        <f>'DATOS MENSUALES'!F687</f>
        <v>0.479</v>
      </c>
      <c r="L74" s="22">
        <f>'DATOS MENSUALES'!F688</f>
        <v>0.433</v>
      </c>
      <c r="M74" s="22">
        <f>'DATOS MENSUALES'!F689</f>
        <v>0.358</v>
      </c>
      <c r="N74" s="22">
        <f t="shared" si="12"/>
        <v>8.636</v>
      </c>
      <c r="O74" s="23"/>
      <c r="P74" s="60">
        <f t="shared" si="13"/>
        <v>0.0018588047168482356</v>
      </c>
      <c r="Q74" s="60">
        <f t="shared" si="14"/>
        <v>-0.0010182922336310761</v>
      </c>
      <c r="R74" s="60">
        <f t="shared" si="15"/>
        <v>-0.00653602451512367</v>
      </c>
      <c r="S74" s="60">
        <f t="shared" si="16"/>
        <v>0.17708831360800492</v>
      </c>
      <c r="T74" s="60">
        <f t="shared" si="17"/>
        <v>-0.1645938938733058</v>
      </c>
      <c r="U74" s="60">
        <f t="shared" si="18"/>
        <v>-0.08365326166146655</v>
      </c>
      <c r="V74" s="60">
        <f t="shared" si="19"/>
        <v>-0.03276799999999988</v>
      </c>
      <c r="W74" s="60">
        <f t="shared" si="20"/>
        <v>-0.006361228973582275</v>
      </c>
      <c r="X74" s="60">
        <f t="shared" si="21"/>
        <v>-0.0025867400450788848</v>
      </c>
      <c r="Y74" s="60">
        <f t="shared" si="22"/>
        <v>-0.00028789218184601073</v>
      </c>
      <c r="Z74" s="60">
        <f t="shared" si="23"/>
        <v>-2.5632838495144328E-05</v>
      </c>
      <c r="AA74" s="60">
        <f t="shared" si="24"/>
        <v>-0.0002640102293736285</v>
      </c>
      <c r="AB74" s="60">
        <f t="shared" si="25"/>
        <v>-2.6894850536296375</v>
      </c>
    </row>
    <row r="75" spans="1:28" s="24" customFormat="1" ht="12.75">
      <c r="A75" s="21" t="s">
        <v>83</v>
      </c>
      <c r="B75" s="22">
        <f>'DATOS MENSUALES'!F690</f>
        <v>0.412</v>
      </c>
      <c r="C75" s="22">
        <f>'DATOS MENSUALES'!F691</f>
        <v>1.094</v>
      </c>
      <c r="D75" s="22">
        <f>'DATOS MENSUALES'!F692</f>
        <v>1.163</v>
      </c>
      <c r="E75" s="22">
        <f>'DATOS MENSUALES'!F693</f>
        <v>1.461</v>
      </c>
      <c r="F75" s="22">
        <f>'DATOS MENSUALES'!F694</f>
        <v>0.996</v>
      </c>
      <c r="G75" s="22">
        <f>'DATOS MENSUALES'!F695</f>
        <v>0.847</v>
      </c>
      <c r="H75" s="22">
        <f>'DATOS MENSUALES'!F696</f>
        <v>0.916</v>
      </c>
      <c r="I75" s="22">
        <f>'DATOS MENSUALES'!F697</f>
        <v>1.026</v>
      </c>
      <c r="J75" s="22">
        <f>'DATOS MENSUALES'!F698</f>
        <v>0.802</v>
      </c>
      <c r="K75" s="22">
        <f>'DATOS MENSUALES'!F699</f>
        <v>0.665</v>
      </c>
      <c r="L75" s="22">
        <f>'DATOS MENSUALES'!F700</f>
        <v>0.553</v>
      </c>
      <c r="M75" s="22">
        <f>'DATOS MENSUALES'!F701</f>
        <v>0.471</v>
      </c>
      <c r="N75" s="22">
        <f t="shared" si="12"/>
        <v>10.405999999999999</v>
      </c>
      <c r="O75" s="23"/>
      <c r="P75" s="60">
        <f t="shared" si="13"/>
        <v>-0.0001578619711682942</v>
      </c>
      <c r="Q75" s="60">
        <f t="shared" si="14"/>
        <v>0.12231491316306323</v>
      </c>
      <c r="R75" s="60">
        <f t="shared" si="15"/>
        <v>-1.3771702451511993E-05</v>
      </c>
      <c r="S75" s="60">
        <f t="shared" si="16"/>
        <v>-0.0007645396557691208</v>
      </c>
      <c r="T75" s="60">
        <f t="shared" si="17"/>
        <v>-0.05317022939947672</v>
      </c>
      <c r="U75" s="60">
        <f t="shared" si="18"/>
        <v>-0.020424433184882573</v>
      </c>
      <c r="V75" s="60">
        <f t="shared" si="19"/>
        <v>2.4389000000001186E-05</v>
      </c>
      <c r="W75" s="60">
        <f t="shared" si="20"/>
        <v>0.018549041997492088</v>
      </c>
      <c r="X75" s="60">
        <f t="shared" si="21"/>
        <v>0.0032898177731029363</v>
      </c>
      <c r="Y75" s="60">
        <f t="shared" si="22"/>
        <v>0.0017266912396415892</v>
      </c>
      <c r="Z75" s="60">
        <f t="shared" si="23"/>
        <v>0.000741589971422212</v>
      </c>
      <c r="AA75" s="60">
        <f t="shared" si="24"/>
        <v>0.00011656100754097298</v>
      </c>
      <c r="AB75" s="60">
        <f t="shared" si="25"/>
        <v>0.054583706370369585</v>
      </c>
    </row>
    <row r="76" spans="1:28" s="24" customFormat="1" ht="12.75">
      <c r="A76" s="21" t="s">
        <v>84</v>
      </c>
      <c r="B76" s="22">
        <f>'DATOS MENSUALES'!F702</f>
        <v>0.393</v>
      </c>
      <c r="C76" s="22">
        <f>'DATOS MENSUALES'!F703</f>
        <v>0.329</v>
      </c>
      <c r="D76" s="22">
        <f>'DATOS MENSUALES'!F704</f>
        <v>0.28</v>
      </c>
      <c r="E76" s="22">
        <f>'DATOS MENSUALES'!F705</f>
        <v>0.267</v>
      </c>
      <c r="F76" s="22">
        <f>'DATOS MENSUALES'!F706</f>
        <v>0.22</v>
      </c>
      <c r="G76" s="22">
        <f>'DATOS MENSUALES'!F707</f>
        <v>0.205</v>
      </c>
      <c r="H76" s="22">
        <f>'DATOS MENSUALES'!F708</f>
        <v>0.211</v>
      </c>
      <c r="I76" s="22">
        <f>'DATOS MENSUALES'!F709</f>
        <v>0.209</v>
      </c>
      <c r="J76" s="22">
        <f>'DATOS MENSUALES'!F710</f>
        <v>0.186</v>
      </c>
      <c r="K76" s="22">
        <f>'DATOS MENSUALES'!F711</f>
        <v>0.169</v>
      </c>
      <c r="L76" s="22">
        <f>'DATOS MENSUALES'!F712</f>
        <v>0.154</v>
      </c>
      <c r="M76" s="22">
        <f>'DATOS MENSUALES'!F713</f>
        <v>0.222</v>
      </c>
      <c r="N76" s="22">
        <f t="shared" si="12"/>
        <v>2.845</v>
      </c>
      <c r="O76" s="23"/>
      <c r="P76" s="60">
        <f t="shared" si="13"/>
        <v>-0.00038974413439143383</v>
      </c>
      <c r="Q76" s="60">
        <f t="shared" si="14"/>
        <v>-0.019379716630325283</v>
      </c>
      <c r="R76" s="60">
        <f t="shared" si="15"/>
        <v>-0.746067859225867</v>
      </c>
      <c r="S76" s="60">
        <f t="shared" si="16"/>
        <v>-2.124001484130975</v>
      </c>
      <c r="T76" s="60">
        <f t="shared" si="17"/>
        <v>-1.5289444569917623</v>
      </c>
      <c r="U76" s="60">
        <f t="shared" si="18"/>
        <v>-0.7669364890815769</v>
      </c>
      <c r="V76" s="60">
        <f t="shared" si="19"/>
        <v>-0.3089157759999994</v>
      </c>
      <c r="W76" s="60">
        <f t="shared" si="20"/>
        <v>-0.1684598987180729</v>
      </c>
      <c r="X76" s="60">
        <f t="shared" si="21"/>
        <v>-0.10202610368144249</v>
      </c>
      <c r="Y76" s="60">
        <f t="shared" si="22"/>
        <v>-0.05317022939947691</v>
      </c>
      <c r="Z76" s="60">
        <f t="shared" si="23"/>
        <v>-0.029356313326098445</v>
      </c>
      <c r="AA76" s="60">
        <f t="shared" si="24"/>
        <v>-0.008018195595764832</v>
      </c>
      <c r="AB76" s="60">
        <f t="shared" si="25"/>
        <v>-370.404053837963</v>
      </c>
    </row>
    <row r="77" spans="1:28" s="24" customFormat="1" ht="12.75">
      <c r="A77" s="21" t="s">
        <v>85</v>
      </c>
      <c r="B77" s="22">
        <f>'DATOS MENSUALES'!F714</f>
        <v>0.396</v>
      </c>
      <c r="C77" s="22">
        <f>'DATOS MENSUALES'!F715</f>
        <v>0.282</v>
      </c>
      <c r="D77" s="22">
        <f>'DATOS MENSUALES'!F716</f>
        <v>0.273</v>
      </c>
      <c r="E77" s="22">
        <f>'DATOS MENSUALES'!F717</f>
        <v>0.253</v>
      </c>
      <c r="F77" s="22">
        <f>'DATOS MENSUALES'!F718</f>
        <v>0.224</v>
      </c>
      <c r="G77" s="22">
        <f>'DATOS MENSUALES'!F719</f>
        <v>0.209</v>
      </c>
      <c r="H77" s="22">
        <f>'DATOS MENSUALES'!F720</f>
        <v>0.781</v>
      </c>
      <c r="I77" s="22">
        <f>'DATOS MENSUALES'!F721</f>
        <v>0.615</v>
      </c>
      <c r="J77" s="22">
        <f>'DATOS MENSUALES'!F722</f>
        <v>0.478</v>
      </c>
      <c r="K77" s="22">
        <f>'DATOS MENSUALES'!F723</f>
        <v>0.399</v>
      </c>
      <c r="L77" s="22">
        <f>'DATOS MENSUALES'!F724</f>
        <v>0.336</v>
      </c>
      <c r="M77" s="22">
        <f>'DATOS MENSUALES'!F725</f>
        <v>0.289</v>
      </c>
      <c r="N77" s="22">
        <f t="shared" si="12"/>
        <v>4.535</v>
      </c>
      <c r="O77" s="23"/>
      <c r="P77" s="60">
        <f t="shared" si="13"/>
        <v>-0.0003436686157963925</v>
      </c>
      <c r="Q77" s="60">
        <f t="shared" si="14"/>
        <v>-0.031436631420958906</v>
      </c>
      <c r="R77" s="60">
        <f t="shared" si="15"/>
        <v>-0.7634760014269689</v>
      </c>
      <c r="S77" s="60">
        <f t="shared" si="16"/>
        <v>-2.194158952785246</v>
      </c>
      <c r="T77" s="60">
        <f t="shared" si="17"/>
        <v>-1.5130736046171065</v>
      </c>
      <c r="U77" s="60">
        <f t="shared" si="18"/>
        <v>-0.7569260076242765</v>
      </c>
      <c r="V77" s="60">
        <f t="shared" si="19"/>
        <v>-0.0011910159999999844</v>
      </c>
      <c r="W77" s="60">
        <f t="shared" si="20"/>
        <v>-0.0031305815954830864</v>
      </c>
      <c r="X77" s="60">
        <f t="shared" si="21"/>
        <v>-0.005384470888054092</v>
      </c>
      <c r="Y77" s="60">
        <f t="shared" si="22"/>
        <v>-0.003114074220413511</v>
      </c>
      <c r="Z77" s="60">
        <f t="shared" si="23"/>
        <v>-0.0020235573371177335</v>
      </c>
      <c r="AA77" s="60">
        <f t="shared" si="24"/>
        <v>-0.0023606866178033886</v>
      </c>
      <c r="AB77" s="60">
        <f t="shared" si="25"/>
        <v>-165.61989525462968</v>
      </c>
    </row>
    <row r="78" spans="1:28" s="24" customFormat="1" ht="12.75">
      <c r="A78" s="21" t="s">
        <v>86</v>
      </c>
      <c r="B78" s="22">
        <f>'DATOS MENSUALES'!F726</f>
        <v>0.255</v>
      </c>
      <c r="C78" s="22">
        <f>'DATOS MENSUALES'!F727</f>
        <v>1.114</v>
      </c>
      <c r="D78" s="22">
        <f>'DATOS MENSUALES'!F728</f>
        <v>4.668</v>
      </c>
      <c r="E78" s="22">
        <f>'DATOS MENSUALES'!F729</f>
        <v>7.09</v>
      </c>
      <c r="F78" s="22">
        <f>'DATOS MENSUALES'!F730</f>
        <v>2.786</v>
      </c>
      <c r="G78" s="22">
        <f>'DATOS MENSUALES'!F731</f>
        <v>6.135</v>
      </c>
      <c r="H78" s="22">
        <f>'DATOS MENSUALES'!F732</f>
        <v>2.148</v>
      </c>
      <c r="I78" s="22">
        <f>'DATOS MENSUALES'!F733</f>
        <v>1.769</v>
      </c>
      <c r="J78" s="22">
        <f>'DATOS MENSUALES'!F734</f>
        <v>1.454</v>
      </c>
      <c r="K78" s="22">
        <f>'DATOS MENSUALES'!F735</f>
        <v>1.185</v>
      </c>
      <c r="L78" s="22">
        <f>'DATOS MENSUALES'!F736</f>
        <v>0.975</v>
      </c>
      <c r="M78" s="22">
        <f>'DATOS MENSUALES'!F737</f>
        <v>0.8</v>
      </c>
      <c r="N78" s="22">
        <f t="shared" si="12"/>
        <v>30.379</v>
      </c>
      <c r="O78" s="23"/>
      <c r="P78" s="60">
        <f t="shared" si="13"/>
        <v>-0.00940000335339969</v>
      </c>
      <c r="Q78" s="60">
        <f t="shared" si="14"/>
        <v>0.13770300247435802</v>
      </c>
      <c r="R78" s="60">
        <f t="shared" si="15"/>
        <v>42.181635228862305</v>
      </c>
      <c r="S78" s="60">
        <f t="shared" si="16"/>
        <v>169.80695617607634</v>
      </c>
      <c r="T78" s="60">
        <f t="shared" si="17"/>
        <v>2.8269641846225637</v>
      </c>
      <c r="U78" s="60">
        <f t="shared" si="18"/>
        <v>126.10208678500243</v>
      </c>
      <c r="V78" s="60">
        <f t="shared" si="19"/>
        <v>2.0051425810000025</v>
      </c>
      <c r="W78" s="60">
        <f t="shared" si="20"/>
        <v>1.02331525276953</v>
      </c>
      <c r="X78" s="60">
        <f t="shared" si="21"/>
        <v>0.5133976334425244</v>
      </c>
      <c r="Y78" s="60">
        <f t="shared" si="22"/>
        <v>0.26210676539942107</v>
      </c>
      <c r="Z78" s="60">
        <f t="shared" si="23"/>
        <v>0.13462326739841943</v>
      </c>
      <c r="AA78" s="60">
        <f t="shared" si="24"/>
        <v>0.05394523075685221</v>
      </c>
      <c r="AB78" s="60">
        <f t="shared" si="25"/>
        <v>8430.292064896037</v>
      </c>
    </row>
    <row r="79" spans="1:28" s="24" customFormat="1" ht="12.75">
      <c r="A79" s="21" t="s">
        <v>87</v>
      </c>
      <c r="B79" s="22">
        <f>'DATOS MENSUALES'!F738</f>
        <v>0.669</v>
      </c>
      <c r="C79" s="22">
        <f>'DATOS MENSUALES'!F739</f>
        <v>0.555</v>
      </c>
      <c r="D79" s="22">
        <f>'DATOS MENSUALES'!F740</f>
        <v>0.462</v>
      </c>
      <c r="E79" s="22">
        <f>'DATOS MENSUALES'!F741</f>
        <v>0.435</v>
      </c>
      <c r="F79" s="22">
        <f>'DATOS MENSUALES'!F742</f>
        <v>0.353</v>
      </c>
      <c r="G79" s="22">
        <f>'DATOS MENSUALES'!F743</f>
        <v>0.351</v>
      </c>
      <c r="H79" s="22">
        <f>'DATOS MENSUALES'!F744</f>
        <v>0.309</v>
      </c>
      <c r="I79" s="22">
        <f>'DATOS MENSUALES'!F745</f>
        <v>0.303</v>
      </c>
      <c r="J79" s="22">
        <f>'DATOS MENSUALES'!F746</f>
        <v>0.245</v>
      </c>
      <c r="K79" s="22">
        <f>'DATOS MENSUALES'!F747</f>
        <v>0.217</v>
      </c>
      <c r="L79" s="22">
        <f>'DATOS MENSUALES'!F748</f>
        <v>0.196</v>
      </c>
      <c r="M79" s="22">
        <f>'DATOS MENSUALES'!F749</f>
        <v>0.27</v>
      </c>
      <c r="N79" s="22">
        <f t="shared" si="12"/>
        <v>4.365</v>
      </c>
      <c r="O79" s="23"/>
      <c r="P79" s="60">
        <f t="shared" si="13"/>
        <v>0.008359808849079652</v>
      </c>
      <c r="Q79" s="60">
        <f t="shared" si="14"/>
        <v>-7.734177633080074E-05</v>
      </c>
      <c r="R79" s="60">
        <f t="shared" si="15"/>
        <v>-0.38103034290630805</v>
      </c>
      <c r="S79" s="60">
        <f t="shared" si="16"/>
        <v>-1.3953139410070083</v>
      </c>
      <c r="T79" s="60">
        <f t="shared" si="17"/>
        <v>-1.058184258261735</v>
      </c>
      <c r="U79" s="60">
        <f t="shared" si="18"/>
        <v>-0.4553751302537531</v>
      </c>
      <c r="V79" s="60">
        <f t="shared" si="19"/>
        <v>-0.19310055199999962</v>
      </c>
      <c r="W79" s="60">
        <f t="shared" si="20"/>
        <v>-0.09625318571118574</v>
      </c>
      <c r="X79" s="60">
        <f t="shared" si="21"/>
        <v>-0.06805360087978961</v>
      </c>
      <c r="Y79" s="60">
        <f t="shared" si="22"/>
        <v>-0.035297333267245525</v>
      </c>
      <c r="Z79" s="60">
        <f t="shared" si="23"/>
        <v>-0.018924201524445558</v>
      </c>
      <c r="AA79" s="60">
        <f t="shared" si="24"/>
        <v>-0.0035223202899796976</v>
      </c>
      <c r="AB79" s="60">
        <f t="shared" si="25"/>
        <v>-181.48172117129633</v>
      </c>
    </row>
    <row r="80" spans="1:28" s="24" customFormat="1" ht="12.75">
      <c r="A80" s="21" t="s">
        <v>88</v>
      </c>
      <c r="B80" s="22">
        <f>'DATOS MENSUALES'!F750</f>
        <v>0.241</v>
      </c>
      <c r="C80" s="22">
        <f>'DATOS MENSUALES'!F751</f>
        <v>0.274</v>
      </c>
      <c r="D80" s="22">
        <f>'DATOS MENSUALES'!F752</f>
        <v>1.952</v>
      </c>
      <c r="E80" s="22">
        <f>'DATOS MENSUALES'!F753</f>
        <v>1.785</v>
      </c>
      <c r="F80" s="22">
        <f>'DATOS MENSUALES'!F754</f>
        <v>2.2</v>
      </c>
      <c r="G80" s="22">
        <f>'DATOS MENSUALES'!F755</f>
        <v>1.582</v>
      </c>
      <c r="H80" s="22">
        <f>'DATOS MENSUALES'!F756</f>
        <v>1.875</v>
      </c>
      <c r="I80" s="22">
        <f>'DATOS MENSUALES'!F757</f>
        <v>1.321</v>
      </c>
      <c r="J80" s="22">
        <f>'DATOS MENSUALES'!F758</f>
        <v>1.088</v>
      </c>
      <c r="K80" s="22">
        <f>'DATOS MENSUALES'!F759</f>
        <v>0.897</v>
      </c>
      <c r="L80" s="22">
        <f>'DATOS MENSUALES'!F760</f>
        <v>0.745</v>
      </c>
      <c r="M80" s="22">
        <f>'DATOS MENSUALES'!F761</f>
        <v>0.617</v>
      </c>
      <c r="N80" s="22">
        <f t="shared" si="12"/>
        <v>14.577000000000002</v>
      </c>
      <c r="O80" s="23"/>
      <c r="P80" s="60">
        <f t="shared" si="13"/>
        <v>-0.011397529803812914</v>
      </c>
      <c r="Q80" s="60">
        <f t="shared" si="14"/>
        <v>-0.03388831223638589</v>
      </c>
      <c r="R80" s="60">
        <f t="shared" si="15"/>
        <v>0.4477503293801933</v>
      </c>
      <c r="S80" s="60">
        <f t="shared" si="16"/>
        <v>0.012577909096296986</v>
      </c>
      <c r="T80" s="60">
        <f t="shared" si="17"/>
        <v>0.5676012284627832</v>
      </c>
      <c r="U80" s="60">
        <f t="shared" si="18"/>
        <v>0.09838815027586129</v>
      </c>
      <c r="V80" s="60">
        <f t="shared" si="19"/>
        <v>0.9644302720000013</v>
      </c>
      <c r="W80" s="60">
        <f t="shared" si="20"/>
        <v>0.17534530284115576</v>
      </c>
      <c r="X80" s="60">
        <f t="shared" si="21"/>
        <v>0.08215815159128481</v>
      </c>
      <c r="Y80" s="60">
        <f t="shared" si="22"/>
        <v>0.043602944969669086</v>
      </c>
      <c r="Z80" s="60">
        <f t="shared" si="23"/>
        <v>0.022548893376380885</v>
      </c>
      <c r="AA80" s="60">
        <f t="shared" si="24"/>
        <v>0.007397604335364645</v>
      </c>
      <c r="AB80" s="60">
        <f t="shared" si="25"/>
        <v>94.21707901670378</v>
      </c>
    </row>
    <row r="81" spans="1:28" s="24" customFormat="1" ht="12.75">
      <c r="A81" s="21" t="s">
        <v>89</v>
      </c>
      <c r="B81" s="22">
        <f>'DATOS MENSUALES'!F762</f>
        <v>0.916</v>
      </c>
      <c r="C81" s="22">
        <f>'DATOS MENSUALES'!F763</f>
        <v>0.828</v>
      </c>
      <c r="D81" s="22">
        <f>'DATOS MENSUALES'!F764</f>
        <v>0.736</v>
      </c>
      <c r="E81" s="22">
        <f>'DATOS MENSUALES'!F765</f>
        <v>0.673</v>
      </c>
      <c r="F81" s="22">
        <f>'DATOS MENSUALES'!F766</f>
        <v>0.618</v>
      </c>
      <c r="G81" s="22">
        <f>'DATOS MENSUALES'!F767</f>
        <v>0.643</v>
      </c>
      <c r="H81" s="22">
        <f>'DATOS MENSUALES'!F768</f>
        <v>0.593</v>
      </c>
      <c r="I81" s="22">
        <f>'DATOS MENSUALES'!F769</f>
        <v>0.516</v>
      </c>
      <c r="J81" s="22">
        <f>'DATOS MENSUALES'!F770</f>
        <v>0.436</v>
      </c>
      <c r="K81" s="22">
        <f>'DATOS MENSUALES'!F771</f>
        <v>0.369</v>
      </c>
      <c r="L81" s="22">
        <f>'DATOS MENSUALES'!F772</f>
        <v>0.324</v>
      </c>
      <c r="M81" s="22">
        <f>'DATOS MENSUALES'!F773</f>
        <v>0.278</v>
      </c>
      <c r="N81" s="22">
        <f t="shared" si="12"/>
        <v>6.93</v>
      </c>
      <c r="O81" s="23"/>
      <c r="P81" s="60">
        <f t="shared" si="13"/>
        <v>0.0910973891527987</v>
      </c>
      <c r="Q81" s="60">
        <f t="shared" si="14"/>
        <v>0.012229625322842748</v>
      </c>
      <c r="R81" s="60">
        <f t="shared" si="15"/>
        <v>-0.0917153612423963</v>
      </c>
      <c r="S81" s="60">
        <f t="shared" si="16"/>
        <v>-0.6801704295207827</v>
      </c>
      <c r="T81" s="60">
        <f t="shared" si="17"/>
        <v>-0.42871274934988957</v>
      </c>
      <c r="U81" s="60">
        <f t="shared" si="18"/>
        <v>-0.10876937805265113</v>
      </c>
      <c r="V81" s="60">
        <f t="shared" si="19"/>
        <v>-0.025412183999999897</v>
      </c>
      <c r="W81" s="60">
        <f t="shared" si="20"/>
        <v>-0.01475802570911948</v>
      </c>
      <c r="X81" s="60">
        <f t="shared" si="21"/>
        <v>-0.01025688880540946</v>
      </c>
      <c r="Y81" s="60">
        <f t="shared" si="22"/>
        <v>-0.005454592484876328</v>
      </c>
      <c r="Z81" s="60">
        <f t="shared" si="23"/>
        <v>-0.0026558697999276514</v>
      </c>
      <c r="AA81" s="60">
        <f t="shared" si="24"/>
        <v>-0.0029954193753791453</v>
      </c>
      <c r="AB81" s="60">
        <f t="shared" si="25"/>
        <v>-29.69500329629632</v>
      </c>
    </row>
    <row r="82" spans="1:28" s="24" customFormat="1" ht="12.75">
      <c r="A82" s="21" t="s">
        <v>90</v>
      </c>
      <c r="B82" s="22">
        <f>'DATOS MENSUALES'!F774</f>
        <v>0.314</v>
      </c>
      <c r="C82" s="22">
        <f>'DATOS MENSUALES'!F775</f>
        <v>0.244</v>
      </c>
      <c r="D82" s="22">
        <f>'DATOS MENSUALES'!F776</f>
        <v>0.283</v>
      </c>
      <c r="E82" s="22">
        <f>'DATOS MENSUALES'!F777</f>
        <v>0.223</v>
      </c>
      <c r="F82" s="22">
        <f>'DATOS MENSUALES'!F778</f>
        <v>0.201</v>
      </c>
      <c r="G82" s="22">
        <f>'DATOS MENSUALES'!F779</f>
        <v>0.196</v>
      </c>
      <c r="H82" s="22">
        <f>'DATOS MENSUALES'!F780</f>
        <v>0.242</v>
      </c>
      <c r="I82" s="22">
        <f>'DATOS MENSUALES'!F781</f>
        <v>0.213</v>
      </c>
      <c r="J82" s="22">
        <f>'DATOS MENSUALES'!F782</f>
        <v>0.19</v>
      </c>
      <c r="K82" s="22">
        <f>'DATOS MENSUALES'!F783</f>
        <v>0.174</v>
      </c>
      <c r="L82" s="22">
        <f>'DATOS MENSUALES'!F784</f>
        <v>0.156</v>
      </c>
      <c r="M82" s="22">
        <f>'DATOS MENSUALES'!F785</f>
        <v>0.139</v>
      </c>
      <c r="N82" s="22">
        <f t="shared" si="12"/>
        <v>2.575</v>
      </c>
      <c r="O82" s="23"/>
      <c r="P82" s="60">
        <f t="shared" si="13"/>
        <v>-0.0035149594876972157</v>
      </c>
      <c r="Q82" s="60">
        <f t="shared" si="14"/>
        <v>-0.044213928021509856</v>
      </c>
      <c r="R82" s="60">
        <f t="shared" si="15"/>
        <v>-0.7386889741266938</v>
      </c>
      <c r="S82" s="60">
        <f t="shared" si="16"/>
        <v>-2.3496632856158235</v>
      </c>
      <c r="T82" s="60">
        <f t="shared" si="17"/>
        <v>-1.6058478724986487</v>
      </c>
      <c r="U82" s="60">
        <f t="shared" si="18"/>
        <v>-0.7897819446786842</v>
      </c>
      <c r="V82" s="60">
        <f t="shared" si="19"/>
        <v>-0.2683361249999994</v>
      </c>
      <c r="W82" s="60">
        <f t="shared" si="20"/>
        <v>-0.16482608172358254</v>
      </c>
      <c r="X82" s="60">
        <f t="shared" si="21"/>
        <v>-0.09942834315251688</v>
      </c>
      <c r="Y82" s="60">
        <f t="shared" si="22"/>
        <v>-0.05107732484024829</v>
      </c>
      <c r="Z82" s="60">
        <f t="shared" si="23"/>
        <v>-0.028789029733811946</v>
      </c>
      <c r="AA82" s="60">
        <f t="shared" si="24"/>
        <v>-0.02270161058474557</v>
      </c>
      <c r="AB82" s="60">
        <f t="shared" si="25"/>
        <v>-413.77119958796305</v>
      </c>
    </row>
    <row r="83" spans="1:28" s="24" customFormat="1" ht="12.75">
      <c r="A83" s="21" t="s">
        <v>91</v>
      </c>
      <c r="B83" s="22">
        <f>'DATOS MENSUALES'!F786</f>
        <v>0.459</v>
      </c>
      <c r="C83" s="22">
        <f>'DATOS MENSUALES'!F787</f>
        <v>0.326</v>
      </c>
      <c r="D83" s="22">
        <f>'DATOS MENSUALES'!F788</f>
        <v>0.295</v>
      </c>
      <c r="E83" s="22">
        <f>'DATOS MENSUALES'!F789</f>
        <v>0.273</v>
      </c>
      <c r="F83" s="22">
        <f>'DATOS MENSUALES'!F790</f>
        <v>0.276</v>
      </c>
      <c r="G83" s="22">
        <f>'DATOS MENSUALES'!F791</f>
        <v>0.382</v>
      </c>
      <c r="H83" s="22">
        <f>'DATOS MENSUALES'!F792</f>
        <v>0.394</v>
      </c>
      <c r="I83" s="22">
        <f>'DATOS MENSUALES'!F793</f>
        <v>0.354</v>
      </c>
      <c r="J83" s="22">
        <f>'DATOS MENSUALES'!F794</f>
        <v>0.304</v>
      </c>
      <c r="K83" s="22">
        <f>'DATOS MENSUALES'!F795</f>
        <v>0.271</v>
      </c>
      <c r="L83" s="22">
        <f>'DATOS MENSUALES'!F796</f>
        <v>0.24</v>
      </c>
      <c r="M83" s="22">
        <f>'DATOS MENSUALES'!F797</f>
        <v>0.221</v>
      </c>
      <c r="N83" s="22">
        <f>SUM(B83:M83)</f>
        <v>3.795</v>
      </c>
      <c r="O83" s="23"/>
      <c r="P83" s="60">
        <f aca="true" t="shared" si="26" ref="P83:AB83">(B83-B$6)^3</f>
        <v>-3.497253005259085E-07</v>
      </c>
      <c r="Q83" s="60">
        <f t="shared" si="26"/>
        <v>-0.020036338936110405</v>
      </c>
      <c r="R83" s="60">
        <f t="shared" si="26"/>
        <v>-0.7096599573663631</v>
      </c>
      <c r="S83" s="60">
        <f t="shared" si="26"/>
        <v>-2.0943977157466787</v>
      </c>
      <c r="T83" s="60">
        <f t="shared" si="26"/>
        <v>-1.3166419404738556</v>
      </c>
      <c r="U83" s="60">
        <f t="shared" si="26"/>
        <v>-0.40251694145967587</v>
      </c>
      <c r="V83" s="60">
        <f t="shared" si="26"/>
        <v>-0.11982315699999967</v>
      </c>
      <c r="W83" s="60">
        <f t="shared" si="26"/>
        <v>-0.06756230471325181</v>
      </c>
      <c r="X83" s="60">
        <f t="shared" si="26"/>
        <v>-0.04260828225995491</v>
      </c>
      <c r="Y83" s="60">
        <f t="shared" si="26"/>
        <v>-0.020577649845757887</v>
      </c>
      <c r="Z83" s="60">
        <f t="shared" si="26"/>
        <v>-0.011012890494142532</v>
      </c>
      <c r="AA83" s="60">
        <f t="shared" si="26"/>
        <v>-0.008138978937362628</v>
      </c>
      <c r="AB83" s="60">
        <f t="shared" si="26"/>
        <v>-241.99848342129638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16.65913865905786</v>
      </c>
      <c r="Q84" s="61">
        <f t="shared" si="27"/>
        <v>33.80826840556658</v>
      </c>
      <c r="R84" s="61">
        <f t="shared" si="27"/>
        <v>1134.7969138314504</v>
      </c>
      <c r="S84" s="61">
        <f t="shared" si="27"/>
        <v>5041.099306824153</v>
      </c>
      <c r="T84" s="61">
        <f t="shared" si="27"/>
        <v>2795.5060879621865</v>
      </c>
      <c r="U84" s="61">
        <f t="shared" si="27"/>
        <v>544.2889754000862</v>
      </c>
      <c r="V84" s="61">
        <f t="shared" si="27"/>
        <v>32.20350088200006</v>
      </c>
      <c r="W84" s="61">
        <f t="shared" si="27"/>
        <v>8.260893726103749</v>
      </c>
      <c r="X84" s="61">
        <f t="shared" si="27"/>
        <v>5.298632731586779</v>
      </c>
      <c r="Y84" s="61">
        <f t="shared" si="27"/>
        <v>1.84673195400367</v>
      </c>
      <c r="Z84" s="61">
        <f t="shared" si="27"/>
        <v>0.9491653352268136</v>
      </c>
      <c r="AA84" s="61">
        <f t="shared" si="27"/>
        <v>0.34216399518640794</v>
      </c>
      <c r="AB84" s="61">
        <f t="shared" si="27"/>
        <v>70744.32646730711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137 - Arroyo de la Oncina desde cabecera hasta confluencia con río Esla.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0.146</v>
      </c>
      <c r="C4" s="1">
        <f t="shared" si="0"/>
        <v>0.154</v>
      </c>
      <c r="D4" s="1">
        <f t="shared" si="0"/>
        <v>0.196</v>
      </c>
      <c r="E4" s="1">
        <f t="shared" si="0"/>
        <v>0.175</v>
      </c>
      <c r="F4" s="1">
        <f t="shared" si="0"/>
        <v>0.155</v>
      </c>
      <c r="G4" s="1">
        <f t="shared" si="0"/>
        <v>0.164</v>
      </c>
      <c r="H4" s="1">
        <f t="shared" si="0"/>
        <v>0.183</v>
      </c>
      <c r="I4" s="1">
        <f t="shared" si="0"/>
        <v>0.183</v>
      </c>
      <c r="J4" s="1">
        <f t="shared" si="0"/>
        <v>0.186</v>
      </c>
      <c r="K4" s="1">
        <f t="shared" si="0"/>
        <v>0.169</v>
      </c>
      <c r="L4" s="1">
        <f t="shared" si="0"/>
        <v>0.154</v>
      </c>
      <c r="M4" s="1">
        <f t="shared" si="0"/>
        <v>0.139</v>
      </c>
      <c r="N4" s="1">
        <f>MIN(N18:N43)</f>
        <v>2.278</v>
      </c>
    </row>
    <row r="5" spans="1:14" ht="12.75">
      <c r="A5" s="13" t="s">
        <v>92</v>
      </c>
      <c r="B5" s="1">
        <f aca="true" t="shared" si="1" ref="B5:M5">MAX(B18:B43)</f>
        <v>1.56</v>
      </c>
      <c r="C5" s="1">
        <f t="shared" si="1"/>
        <v>2.651</v>
      </c>
      <c r="D5" s="1">
        <f t="shared" si="1"/>
        <v>9.621</v>
      </c>
      <c r="E5" s="1">
        <f t="shared" si="1"/>
        <v>18.055</v>
      </c>
      <c r="F5" s="1">
        <f t="shared" si="1"/>
        <v>6.463</v>
      </c>
      <c r="G5" s="1">
        <f t="shared" si="1"/>
        <v>6.135</v>
      </c>
      <c r="H5" s="1">
        <f t="shared" si="1"/>
        <v>2.314</v>
      </c>
      <c r="I5" s="1">
        <f t="shared" si="1"/>
        <v>1.769</v>
      </c>
      <c r="J5" s="1">
        <f t="shared" si="1"/>
        <v>1.963</v>
      </c>
      <c r="K5" s="1">
        <f t="shared" si="1"/>
        <v>1.2</v>
      </c>
      <c r="L5" s="1">
        <f t="shared" si="1"/>
        <v>1.004</v>
      </c>
      <c r="M5" s="1">
        <f t="shared" si="1"/>
        <v>0.825</v>
      </c>
      <c r="N5" s="1">
        <f>MAX(N18:N43)</f>
        <v>35.128</v>
      </c>
    </row>
    <row r="6" spans="1:14" ht="12.75">
      <c r="A6" s="13" t="s">
        <v>14</v>
      </c>
      <c r="B6" s="1">
        <f aca="true" t="shared" si="2" ref="B6:M6">AVERAGE(B18:B43)</f>
        <v>0.4331153846153847</v>
      </c>
      <c r="C6" s="1">
        <f t="shared" si="2"/>
        <v>0.5643076923076923</v>
      </c>
      <c r="D6" s="1">
        <f t="shared" si="2"/>
        <v>1.2285000000000001</v>
      </c>
      <c r="E6" s="1">
        <f t="shared" si="2"/>
        <v>1.7266923076923075</v>
      </c>
      <c r="F6" s="1">
        <f t="shared" si="2"/>
        <v>0.9280384615384615</v>
      </c>
      <c r="G6" s="1">
        <f t="shared" si="2"/>
        <v>0.8520384615384615</v>
      </c>
      <c r="H6" s="1">
        <f t="shared" si="2"/>
        <v>0.7121538461538461</v>
      </c>
      <c r="I6" s="1">
        <f t="shared" si="2"/>
        <v>0.6468076923076923</v>
      </c>
      <c r="J6" s="1">
        <f t="shared" si="2"/>
        <v>0.5732692307692306</v>
      </c>
      <c r="K6" s="1">
        <f t="shared" si="2"/>
        <v>0.46773076923076934</v>
      </c>
      <c r="L6" s="1">
        <f t="shared" si="2"/>
        <v>0.4024230769230769</v>
      </c>
      <c r="M6" s="1">
        <f t="shared" si="2"/>
        <v>0.3826923076923077</v>
      </c>
      <c r="N6" s="1">
        <f>SUM(B6:M6)</f>
        <v>8.91776923076923</v>
      </c>
    </row>
    <row r="7" spans="1:14" ht="12.75">
      <c r="A7" s="13" t="s">
        <v>15</v>
      </c>
      <c r="B7" s="1">
        <f aca="true" t="shared" si="3" ref="B7:N7">PERCENTILE(B18:B43,0.1)</f>
        <v>0.202</v>
      </c>
      <c r="C7" s="1">
        <f t="shared" si="3"/>
        <v>0.235</v>
      </c>
      <c r="D7" s="1">
        <f t="shared" si="3"/>
        <v>0.271</v>
      </c>
      <c r="E7" s="1">
        <f t="shared" si="3"/>
        <v>0.23099999999999998</v>
      </c>
      <c r="F7" s="1">
        <f t="shared" si="3"/>
        <v>0.21050000000000002</v>
      </c>
      <c r="G7" s="1">
        <f t="shared" si="3"/>
        <v>0.2005</v>
      </c>
      <c r="H7" s="1">
        <f t="shared" si="3"/>
        <v>0.22549999999999998</v>
      </c>
      <c r="I7" s="1">
        <f t="shared" si="3"/>
        <v>0.223</v>
      </c>
      <c r="J7" s="1">
        <f t="shared" si="3"/>
        <v>0.2125</v>
      </c>
      <c r="K7" s="1">
        <f t="shared" si="3"/>
        <v>0.193</v>
      </c>
      <c r="L7" s="1">
        <f t="shared" si="3"/>
        <v>0.181</v>
      </c>
      <c r="M7" s="1">
        <f t="shared" si="3"/>
        <v>0.16</v>
      </c>
      <c r="N7" s="1">
        <f t="shared" si="3"/>
        <v>2.8770000000000002</v>
      </c>
    </row>
    <row r="8" spans="1:14" ht="12.75">
      <c r="A8" s="13" t="s">
        <v>16</v>
      </c>
      <c r="B8" s="1">
        <f aca="true" t="shared" si="4" ref="B8:N8">PERCENTILE(B18:B43,0.25)</f>
        <v>0.25125</v>
      </c>
      <c r="C8" s="1">
        <f t="shared" si="4"/>
        <v>0.27975</v>
      </c>
      <c r="D8" s="1">
        <f t="shared" si="4"/>
        <v>0.2835</v>
      </c>
      <c r="E8" s="1">
        <f t="shared" si="4"/>
        <v>0.27425</v>
      </c>
      <c r="F8" s="1">
        <f t="shared" si="4"/>
        <v>0.28375</v>
      </c>
      <c r="G8" s="1">
        <f t="shared" si="4"/>
        <v>0.298</v>
      </c>
      <c r="H8" s="1">
        <f t="shared" si="4"/>
        <v>0.2895</v>
      </c>
      <c r="I8" s="1">
        <f t="shared" si="4"/>
        <v>0.31575</v>
      </c>
      <c r="J8" s="1">
        <f t="shared" si="4"/>
        <v>0.25975</v>
      </c>
      <c r="K8" s="1">
        <f t="shared" si="4"/>
        <v>0.2305</v>
      </c>
      <c r="L8" s="1">
        <f t="shared" si="4"/>
        <v>0.2145</v>
      </c>
      <c r="M8" s="1">
        <f t="shared" si="4"/>
        <v>0.2315</v>
      </c>
      <c r="N8" s="1">
        <f t="shared" si="4"/>
        <v>3.62925</v>
      </c>
    </row>
    <row r="9" spans="1:14" ht="12.75">
      <c r="A9" s="13" t="s">
        <v>17</v>
      </c>
      <c r="B9" s="1">
        <f aca="true" t="shared" si="5" ref="B9:N9">PERCENTILE(B18:B43,0.5)</f>
        <v>0.3755</v>
      </c>
      <c r="C9" s="1">
        <f t="shared" si="5"/>
        <v>0.386</v>
      </c>
      <c r="D9" s="1">
        <f t="shared" si="5"/>
        <v>0.4685</v>
      </c>
      <c r="E9" s="1">
        <f t="shared" si="5"/>
        <v>0.399</v>
      </c>
      <c r="F9" s="1">
        <f t="shared" si="5"/>
        <v>0.3715</v>
      </c>
      <c r="G9" s="1">
        <f t="shared" si="5"/>
        <v>0.40900000000000003</v>
      </c>
      <c r="H9" s="1">
        <f t="shared" si="5"/>
        <v>0.471</v>
      </c>
      <c r="I9" s="1">
        <f t="shared" si="5"/>
        <v>0.4855</v>
      </c>
      <c r="J9" s="1">
        <f t="shared" si="5"/>
        <v>0.41600000000000004</v>
      </c>
      <c r="K9" s="1">
        <f t="shared" si="5"/>
        <v>0.355</v>
      </c>
      <c r="L9" s="1">
        <f t="shared" si="5"/>
        <v>0.309</v>
      </c>
      <c r="M9" s="1">
        <f t="shared" si="5"/>
        <v>0.28400000000000003</v>
      </c>
      <c r="N9" s="1">
        <f t="shared" si="5"/>
        <v>4.774</v>
      </c>
    </row>
    <row r="10" spans="1:14" ht="12.75">
      <c r="A10" s="13" t="s">
        <v>18</v>
      </c>
      <c r="B10" s="1">
        <f aca="true" t="shared" si="6" ref="B10:N10">PERCENTILE(B18:B43,0.75)</f>
        <v>0.4815</v>
      </c>
      <c r="C10" s="1">
        <f t="shared" si="6"/>
        <v>0.575</v>
      </c>
      <c r="D10" s="1">
        <f t="shared" si="6"/>
        <v>0.94425</v>
      </c>
      <c r="E10" s="1">
        <f t="shared" si="6"/>
        <v>1.704</v>
      </c>
      <c r="F10" s="1">
        <f t="shared" si="6"/>
        <v>0.9864999999999999</v>
      </c>
      <c r="G10" s="1">
        <f t="shared" si="6"/>
        <v>0.817</v>
      </c>
      <c r="H10" s="1">
        <f t="shared" si="6"/>
        <v>0.8755000000000001</v>
      </c>
      <c r="I10" s="1">
        <f t="shared" si="6"/>
        <v>0.7605000000000001</v>
      </c>
      <c r="J10" s="1">
        <f t="shared" si="6"/>
        <v>0.6645</v>
      </c>
      <c r="K10" s="1">
        <f t="shared" si="6"/>
        <v>0.572</v>
      </c>
      <c r="L10" s="1">
        <f t="shared" si="6"/>
        <v>0.487</v>
      </c>
      <c r="M10" s="1">
        <f t="shared" si="6"/>
        <v>0.53625</v>
      </c>
      <c r="N10" s="1">
        <f t="shared" si="6"/>
        <v>9.9635</v>
      </c>
    </row>
    <row r="11" spans="1:14" ht="12.75">
      <c r="A11" s="13" t="s">
        <v>19</v>
      </c>
      <c r="B11" s="1">
        <f aca="true" t="shared" si="7" ref="B11:N11">PERCENTILE(B18:B43,0.9)</f>
        <v>0.7070000000000001</v>
      </c>
      <c r="C11" s="1">
        <f t="shared" si="7"/>
        <v>1.104</v>
      </c>
      <c r="D11" s="1">
        <f t="shared" si="7"/>
        <v>3.284</v>
      </c>
      <c r="E11" s="1">
        <f t="shared" si="7"/>
        <v>3.3369999999999997</v>
      </c>
      <c r="F11" s="1">
        <f t="shared" si="7"/>
        <v>2.068</v>
      </c>
      <c r="G11" s="1">
        <f t="shared" si="7"/>
        <v>1.6025</v>
      </c>
      <c r="H11" s="1">
        <f t="shared" si="7"/>
        <v>1.7915</v>
      </c>
      <c r="I11" s="1">
        <f t="shared" si="7"/>
        <v>1.451</v>
      </c>
      <c r="J11" s="1">
        <f t="shared" si="7"/>
        <v>1.2605</v>
      </c>
      <c r="K11" s="1">
        <f t="shared" si="7"/>
        <v>1.0305</v>
      </c>
      <c r="L11" s="1">
        <f t="shared" si="7"/>
        <v>0.865</v>
      </c>
      <c r="M11" s="1">
        <f t="shared" si="7"/>
        <v>0.7030000000000001</v>
      </c>
      <c r="N11" s="1">
        <f t="shared" si="7"/>
        <v>20.0865</v>
      </c>
    </row>
    <row r="12" spans="1:14" ht="12.75">
      <c r="A12" s="13" t="s">
        <v>23</v>
      </c>
      <c r="B12" s="1">
        <f aca="true" t="shared" si="8" ref="B12:N12">STDEV(B18:B43)</f>
        <v>0.2959530134224792</v>
      </c>
      <c r="C12" s="1">
        <f t="shared" si="8"/>
        <v>0.5147995158685188</v>
      </c>
      <c r="D12" s="1">
        <f t="shared" si="8"/>
        <v>2.075892294893933</v>
      </c>
      <c r="E12" s="1">
        <f t="shared" si="8"/>
        <v>3.680769427923795</v>
      </c>
      <c r="F12" s="1">
        <f t="shared" si="8"/>
        <v>1.3135911839158858</v>
      </c>
      <c r="G12" s="1">
        <f t="shared" si="8"/>
        <v>1.2130932191969166</v>
      </c>
      <c r="H12" s="1">
        <f t="shared" si="8"/>
        <v>0.6200905541810933</v>
      </c>
      <c r="I12" s="1">
        <f t="shared" si="8"/>
        <v>0.4764587721287766</v>
      </c>
      <c r="J12" s="1">
        <f t="shared" si="8"/>
        <v>0.460468505562959</v>
      </c>
      <c r="K12" s="1">
        <f t="shared" si="8"/>
        <v>0.3271246316243772</v>
      </c>
      <c r="L12" s="1">
        <f t="shared" si="8"/>
        <v>0.2658106353142286</v>
      </c>
      <c r="M12" s="1">
        <f t="shared" si="8"/>
        <v>0.21178324187352862</v>
      </c>
      <c r="N12" s="1">
        <f t="shared" si="8"/>
        <v>8.781658154620652</v>
      </c>
    </row>
    <row r="13" spans="1:14" ht="12.75">
      <c r="A13" s="13" t="s">
        <v>125</v>
      </c>
      <c r="B13" s="1">
        <f aca="true" t="shared" si="9" ref="B13:L13">ROUND(B12/B6,2)</f>
        <v>0.68</v>
      </c>
      <c r="C13" s="1">
        <f t="shared" si="9"/>
        <v>0.91</v>
      </c>
      <c r="D13" s="1">
        <f t="shared" si="9"/>
        <v>1.69</v>
      </c>
      <c r="E13" s="1">
        <f t="shared" si="9"/>
        <v>2.13</v>
      </c>
      <c r="F13" s="1">
        <f t="shared" si="9"/>
        <v>1.42</v>
      </c>
      <c r="G13" s="1">
        <f t="shared" si="9"/>
        <v>1.42</v>
      </c>
      <c r="H13" s="1">
        <f t="shared" si="9"/>
        <v>0.87</v>
      </c>
      <c r="I13" s="1">
        <f t="shared" si="9"/>
        <v>0.74</v>
      </c>
      <c r="J13" s="1">
        <f t="shared" si="9"/>
        <v>0.8</v>
      </c>
      <c r="K13" s="1">
        <f t="shared" si="9"/>
        <v>0.7</v>
      </c>
      <c r="L13" s="1">
        <f t="shared" si="9"/>
        <v>0.66</v>
      </c>
      <c r="M13" s="1">
        <f>ROUND(M12/M6,2)</f>
        <v>0.55</v>
      </c>
      <c r="N13" s="1">
        <f>ROUND(N12/N6,2)</f>
        <v>0.98</v>
      </c>
    </row>
    <row r="14" spans="1:14" ht="12.75">
      <c r="A14" s="13" t="s">
        <v>124</v>
      </c>
      <c r="B14" s="53">
        <f>26*P44/(25*24*B12^3)</f>
        <v>2.489904200775461</v>
      </c>
      <c r="C14" s="53">
        <f aca="true" t="shared" si="10" ref="C14:N14">26*Q44/(25*24*C12^3)</f>
        <v>2.970251508039389</v>
      </c>
      <c r="D14" s="53">
        <f t="shared" si="10"/>
        <v>3.1926305508030577</v>
      </c>
      <c r="E14" s="53">
        <f t="shared" si="10"/>
        <v>3.893939140007637</v>
      </c>
      <c r="F14" s="53">
        <f t="shared" si="10"/>
        <v>3.3466349261347412</v>
      </c>
      <c r="G14" s="53">
        <f t="shared" si="10"/>
        <v>3.638963775232705</v>
      </c>
      <c r="H14" s="53">
        <f t="shared" si="10"/>
        <v>1.5743676754144378</v>
      </c>
      <c r="I14" s="53">
        <f t="shared" si="10"/>
        <v>1.226486088868836</v>
      </c>
      <c r="J14" s="53">
        <f t="shared" si="10"/>
        <v>1.6677857288644717</v>
      </c>
      <c r="K14" s="53">
        <f t="shared" si="10"/>
        <v>1.27222057975361</v>
      </c>
      <c r="L14" s="53">
        <f t="shared" si="10"/>
        <v>1.2787728106226082</v>
      </c>
      <c r="M14" s="53">
        <f t="shared" si="10"/>
        <v>0.8825883268413957</v>
      </c>
      <c r="N14" s="53">
        <f t="shared" si="10"/>
        <v>1.8634868825367679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-0.19073571492406063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0.358</v>
      </c>
      <c r="C18" s="1">
        <f>'DATOS MENSUALES'!F487</f>
        <v>0.342</v>
      </c>
      <c r="D18" s="1">
        <f>'DATOS MENSUALES'!F488</f>
        <v>0.269</v>
      </c>
      <c r="E18" s="1">
        <f>'DATOS MENSUALES'!F489</f>
        <v>0.239</v>
      </c>
      <c r="F18" s="1">
        <f>'DATOS MENSUALES'!F490</f>
        <v>0.224</v>
      </c>
      <c r="G18" s="1">
        <f>'DATOS MENSUALES'!F491</f>
        <v>0.227</v>
      </c>
      <c r="H18" s="1">
        <f>'DATOS MENSUALES'!F492</f>
        <v>0.24</v>
      </c>
      <c r="I18" s="1">
        <f>'DATOS MENSUALES'!F493</f>
        <v>0.234</v>
      </c>
      <c r="J18" s="1">
        <f>'DATOS MENSUALES'!F494</f>
        <v>0.22</v>
      </c>
      <c r="K18" s="1">
        <f>'DATOS MENSUALES'!F495</f>
        <v>0.193</v>
      </c>
      <c r="L18" s="1">
        <f>'DATOS MENSUALES'!F496</f>
        <v>0.206</v>
      </c>
      <c r="M18" s="1">
        <f>'DATOS MENSUALES'!F497</f>
        <v>0.157</v>
      </c>
      <c r="N18" s="1">
        <f aca="true" t="shared" si="11" ref="N18:N41">SUM(B18:M18)</f>
        <v>2.9090000000000003</v>
      </c>
      <c r="O18" s="10"/>
      <c r="P18" s="60">
        <f>(B18-B$6)^3</f>
        <v>-0.0004238251124829326</v>
      </c>
      <c r="Q18" s="60">
        <f aca="true" t="shared" si="12" ref="Q18:AB18">(C18-C$6)^3</f>
        <v>-0.010986604005461987</v>
      </c>
      <c r="R18" s="60">
        <f t="shared" si="12"/>
        <v>-0.8833543198750003</v>
      </c>
      <c r="S18" s="60">
        <f t="shared" si="12"/>
        <v>-3.2926028693673186</v>
      </c>
      <c r="T18" s="60">
        <f t="shared" si="12"/>
        <v>-0.34897085358585567</v>
      </c>
      <c r="U18" s="60">
        <f t="shared" si="12"/>
        <v>-0.24418569988911015</v>
      </c>
      <c r="V18" s="60">
        <f t="shared" si="12"/>
        <v>-0.1052569049030496</v>
      </c>
      <c r="W18" s="60">
        <f t="shared" si="12"/>
        <v>-0.07034663762158626</v>
      </c>
      <c r="X18" s="60">
        <f t="shared" si="12"/>
        <v>-0.04408769951211876</v>
      </c>
      <c r="Y18" s="60">
        <f t="shared" si="12"/>
        <v>-0.020735853050011403</v>
      </c>
      <c r="Z18" s="60">
        <f t="shared" si="12"/>
        <v>-0.007578400093479741</v>
      </c>
      <c r="AA18" s="60">
        <f t="shared" si="12"/>
        <v>-0.011496093083295408</v>
      </c>
      <c r="AB18" s="60">
        <f t="shared" si="12"/>
        <v>-216.94846178677446</v>
      </c>
    </row>
    <row r="19" spans="1:28" ht="12.75">
      <c r="A19" s="12" t="s">
        <v>67</v>
      </c>
      <c r="B19" s="1">
        <f>'DATOS MENSUALES'!F498</f>
        <v>0.25</v>
      </c>
      <c r="C19" s="1">
        <f>'DATOS MENSUALES'!F499</f>
        <v>0.154</v>
      </c>
      <c r="D19" s="1">
        <f>'DATOS MENSUALES'!F500</f>
        <v>0.646</v>
      </c>
      <c r="E19" s="1">
        <f>'DATOS MENSUALES'!F501</f>
        <v>0.349</v>
      </c>
      <c r="F19" s="1">
        <f>'DATOS MENSUALES'!F502</f>
        <v>0.373</v>
      </c>
      <c r="G19" s="1">
        <f>'DATOS MENSUALES'!F503</f>
        <v>0.325</v>
      </c>
      <c r="H19" s="1">
        <f>'DATOS MENSUALES'!F504</f>
        <v>0.283</v>
      </c>
      <c r="I19" s="1">
        <f>'DATOS MENSUALES'!F505</f>
        <v>0.259</v>
      </c>
      <c r="J19" s="1">
        <f>'DATOS MENSUALES'!F506</f>
        <v>0.232</v>
      </c>
      <c r="K19" s="1">
        <f>'DATOS MENSUALES'!F507</f>
        <v>0.206</v>
      </c>
      <c r="L19" s="1">
        <f>'DATOS MENSUALES'!F508</f>
        <v>0.183</v>
      </c>
      <c r="M19" s="1">
        <f>'DATOS MENSUALES'!F509</f>
        <v>0.314</v>
      </c>
      <c r="N19" s="1">
        <f t="shared" si="11"/>
        <v>3.574</v>
      </c>
      <c r="O19" s="10"/>
      <c r="P19" s="60">
        <f aca="true" t="shared" si="13" ref="P19:P43">(B19-B$6)^3</f>
        <v>-0.006140086656861636</v>
      </c>
      <c r="Q19" s="60">
        <f aca="true" t="shared" si="14" ref="Q19:Q43">(C19-C$6)^3</f>
        <v>-0.06907628570960397</v>
      </c>
      <c r="R19" s="60">
        <f aca="true" t="shared" si="15" ref="R19:R43">(D19-D$6)^3</f>
        <v>-0.19764589062500013</v>
      </c>
      <c r="S19" s="60">
        <f aca="true" t="shared" si="16" ref="S19:S43">(E19-E$6)^3</f>
        <v>-2.6149097273554838</v>
      </c>
      <c r="T19" s="60">
        <f aca="true" t="shared" si="17" ref="T19:T43">(F19-F$6)^3</f>
        <v>-0.17098941880922844</v>
      </c>
      <c r="U19" s="60">
        <f aca="true" t="shared" si="18" ref="U19:U43">(G19-G$6)^3</f>
        <v>-0.14639523099266047</v>
      </c>
      <c r="V19" s="60">
        <f aca="true" t="shared" si="19" ref="V19:V43">(H19-H$6)^3</f>
        <v>-0.07903856146517979</v>
      </c>
      <c r="W19" s="60">
        <f aca="true" t="shared" si="20" ref="W19:W43">(I19-I$6)^3</f>
        <v>-0.058324262732532994</v>
      </c>
      <c r="X19" s="60">
        <f aca="true" t="shared" si="21" ref="X19:X43">(J19-J$6)^3</f>
        <v>-0.03974581444111284</v>
      </c>
      <c r="Y19" s="60">
        <f aca="true" t="shared" si="22" ref="Y19:Y43">(K19-K$6)^3</f>
        <v>-0.017929341723088323</v>
      </c>
      <c r="Z19" s="60">
        <f aca="true" t="shared" si="23" ref="Z19:Z43">(L19-L$6)^3</f>
        <v>-0.010564450251763764</v>
      </c>
      <c r="AA19" s="60">
        <f aca="true" t="shared" si="24" ref="AA19:AA43">(M19-M$6)^3</f>
        <v>-0.00032413379927173457</v>
      </c>
      <c r="AB19" s="60">
        <f aca="true" t="shared" si="25" ref="AB19:AB43">(N19-N$6)^3</f>
        <v>-152.59597728207044</v>
      </c>
    </row>
    <row r="20" spans="1:28" ht="12.75">
      <c r="A20" s="12" t="s">
        <v>68</v>
      </c>
      <c r="B20" s="1">
        <f>'DATOS MENSUALES'!F510</f>
        <v>0.194</v>
      </c>
      <c r="C20" s="1">
        <f>'DATOS MENSUALES'!F511</f>
        <v>0.336</v>
      </c>
      <c r="D20" s="1">
        <f>'DATOS MENSUALES'!F512</f>
        <v>0.32</v>
      </c>
      <c r="E20" s="1">
        <f>'DATOS MENSUALES'!F513</f>
        <v>0.278</v>
      </c>
      <c r="F20" s="1">
        <f>'DATOS MENSUALES'!F514</f>
        <v>0.364</v>
      </c>
      <c r="G20" s="1">
        <f>'DATOS MENSUALES'!F515</f>
        <v>0.304</v>
      </c>
      <c r="H20" s="1">
        <f>'DATOS MENSUALES'!F516</f>
        <v>0.653</v>
      </c>
      <c r="I20" s="1">
        <f>'DATOS MENSUALES'!F517</f>
        <v>0.543</v>
      </c>
      <c r="J20" s="1">
        <f>'DATOS MENSUALES'!F518</f>
        <v>0.489</v>
      </c>
      <c r="K20" s="1">
        <f>'DATOS MENSUALES'!F519</f>
        <v>0.427</v>
      </c>
      <c r="L20" s="1">
        <f>'DATOS MENSUALES'!F520</f>
        <v>0.386</v>
      </c>
      <c r="M20" s="1">
        <f>'DATOS MENSUALES'!F521</f>
        <v>0.33</v>
      </c>
      <c r="N20" s="1">
        <f t="shared" si="11"/>
        <v>4.624</v>
      </c>
      <c r="O20" s="10"/>
      <c r="P20" s="60">
        <f t="shared" si="13"/>
        <v>-0.013671701201240338</v>
      </c>
      <c r="Q20" s="60">
        <f t="shared" si="14"/>
        <v>-0.011900402017296308</v>
      </c>
      <c r="R20" s="60">
        <f t="shared" si="15"/>
        <v>-0.7498506891250002</v>
      </c>
      <c r="S20" s="60">
        <f t="shared" si="16"/>
        <v>-3.040384167290395</v>
      </c>
      <c r="T20" s="60">
        <f t="shared" si="17"/>
        <v>-0.17944284988763082</v>
      </c>
      <c r="U20" s="60">
        <f t="shared" si="18"/>
        <v>-0.16460124489354797</v>
      </c>
      <c r="V20" s="60">
        <f t="shared" si="19"/>
        <v>-0.00020698980837505646</v>
      </c>
      <c r="W20" s="60">
        <f t="shared" si="20"/>
        <v>-0.0011186355313495663</v>
      </c>
      <c r="X20" s="60">
        <f t="shared" si="21"/>
        <v>-0.0005984213627105118</v>
      </c>
      <c r="Y20" s="60">
        <f t="shared" si="22"/>
        <v>-6.757216539599513E-05</v>
      </c>
      <c r="Z20" s="60">
        <f t="shared" si="23"/>
        <v>-4.4295905211651855E-06</v>
      </c>
      <c r="AA20" s="60">
        <f t="shared" si="24"/>
        <v>-0.00014629910104688222</v>
      </c>
      <c r="AB20" s="60">
        <f t="shared" si="25"/>
        <v>-79.1618797989344</v>
      </c>
    </row>
    <row r="21" spans="1:28" ht="12.75">
      <c r="A21" s="12" t="s">
        <v>69</v>
      </c>
      <c r="B21" s="1">
        <f>'DATOS MENSUALES'!F522</f>
        <v>0.276</v>
      </c>
      <c r="C21" s="1">
        <f>'DATOS MENSUALES'!F523</f>
        <v>0.557</v>
      </c>
      <c r="D21" s="1">
        <f>'DATOS MENSUALES'!F524</f>
        <v>0.571</v>
      </c>
      <c r="E21" s="1">
        <f>'DATOS MENSUALES'!F525</f>
        <v>0.381</v>
      </c>
      <c r="F21" s="1">
        <f>'DATOS MENSUALES'!F526</f>
        <v>0.37</v>
      </c>
      <c r="G21" s="1">
        <f>'DATOS MENSUALES'!F527</f>
        <v>0.497</v>
      </c>
      <c r="H21" s="1">
        <f>'DATOS MENSUALES'!F528</f>
        <v>0.413</v>
      </c>
      <c r="I21" s="1">
        <f>'DATOS MENSUALES'!F529</f>
        <v>0.432</v>
      </c>
      <c r="J21" s="1">
        <f>'DATOS MENSUALES'!F530</f>
        <v>0.465</v>
      </c>
      <c r="K21" s="1">
        <f>'DATOS MENSUALES'!F531</f>
        <v>0.382</v>
      </c>
      <c r="L21" s="1">
        <f>'DATOS MENSUALES'!F532</f>
        <v>0.319</v>
      </c>
      <c r="M21" s="1">
        <f>'DATOS MENSUALES'!F533</f>
        <v>0.267</v>
      </c>
      <c r="N21" s="1">
        <f t="shared" si="11"/>
        <v>4.93</v>
      </c>
      <c r="O21" s="10"/>
      <c r="P21" s="60">
        <f t="shared" si="13"/>
        <v>-0.003878431618400094</v>
      </c>
      <c r="Q21" s="60">
        <f t="shared" si="14"/>
        <v>-3.902480655439122E-07</v>
      </c>
      <c r="R21" s="60">
        <f t="shared" si="15"/>
        <v>-0.2842413593750003</v>
      </c>
      <c r="S21" s="60">
        <f t="shared" si="16"/>
        <v>-2.436897765035957</v>
      </c>
      <c r="T21" s="60">
        <f t="shared" si="17"/>
        <v>-0.1737770410917728</v>
      </c>
      <c r="U21" s="60">
        <f t="shared" si="18"/>
        <v>-0.04475341792165453</v>
      </c>
      <c r="V21" s="60">
        <f t="shared" si="19"/>
        <v>-0.02677218223441056</v>
      </c>
      <c r="W21" s="60">
        <f t="shared" si="20"/>
        <v>-0.009911730577207555</v>
      </c>
      <c r="X21" s="60">
        <f t="shared" si="21"/>
        <v>-0.0012691564277992663</v>
      </c>
      <c r="Y21" s="60">
        <f t="shared" si="22"/>
        <v>-0.0006301009893604938</v>
      </c>
      <c r="Z21" s="60">
        <f t="shared" si="23"/>
        <v>-0.0005805753760241229</v>
      </c>
      <c r="AA21" s="60">
        <f t="shared" si="24"/>
        <v>-0.001548507994538007</v>
      </c>
      <c r="AB21" s="60">
        <f t="shared" si="25"/>
        <v>-63.41471634789298</v>
      </c>
    </row>
    <row r="22" spans="1:28" ht="12.75">
      <c r="A22" s="12" t="s">
        <v>70</v>
      </c>
      <c r="B22" s="1">
        <f>'DATOS MENSUALES'!F534</f>
        <v>0.418</v>
      </c>
      <c r="C22" s="1">
        <f>'DATOS MENSUALES'!F535</f>
        <v>2.651</v>
      </c>
      <c r="D22" s="1">
        <f>'DATOS MENSUALES'!F536</f>
        <v>0.777</v>
      </c>
      <c r="E22" s="1">
        <f>'DATOS MENSUALES'!F537</f>
        <v>1.943</v>
      </c>
      <c r="F22" s="1">
        <f>'DATOS MENSUALES'!F538</f>
        <v>6.463</v>
      </c>
      <c r="G22" s="1">
        <f>'DATOS MENSUALES'!F539</f>
        <v>1.277</v>
      </c>
      <c r="H22" s="1">
        <f>'DATOS MENSUALES'!F540</f>
        <v>2.314</v>
      </c>
      <c r="I22" s="1">
        <f>'DATOS MENSUALES'!F541</f>
        <v>1.459</v>
      </c>
      <c r="J22" s="1">
        <f>'DATOS MENSUALES'!F542</f>
        <v>1.218</v>
      </c>
      <c r="K22" s="1">
        <f>'DATOS MENSUALES'!F543</f>
        <v>0.997</v>
      </c>
      <c r="L22" s="1">
        <f>'DATOS MENSUALES'!F544</f>
        <v>0.826</v>
      </c>
      <c r="M22" s="1">
        <f>'DATOS MENSUALES'!F545</f>
        <v>0.687</v>
      </c>
      <c r="N22" s="1">
        <f t="shared" si="11"/>
        <v>21.03</v>
      </c>
      <c r="O22" s="10"/>
      <c r="P22" s="60">
        <f t="shared" si="13"/>
        <v>-3.453485263996415E-06</v>
      </c>
      <c r="Q22" s="60">
        <f t="shared" si="14"/>
        <v>9.086052570497493</v>
      </c>
      <c r="R22" s="60">
        <f t="shared" si="15"/>
        <v>-0.09203929087500008</v>
      </c>
      <c r="S22" s="60">
        <f t="shared" si="16"/>
        <v>0.010120824455166167</v>
      </c>
      <c r="T22" s="60">
        <f t="shared" si="17"/>
        <v>169.56797045052508</v>
      </c>
      <c r="U22" s="60">
        <f t="shared" si="18"/>
        <v>0.0767447855398839</v>
      </c>
      <c r="V22" s="60">
        <f t="shared" si="19"/>
        <v>4.110194827593992</v>
      </c>
      <c r="W22" s="60">
        <f t="shared" si="20"/>
        <v>0.5357678088651003</v>
      </c>
      <c r="X22" s="60">
        <f t="shared" si="21"/>
        <v>0.26800024504705294</v>
      </c>
      <c r="Y22" s="60">
        <f t="shared" si="22"/>
        <v>0.14826202947661568</v>
      </c>
      <c r="Z22" s="60">
        <f t="shared" si="23"/>
        <v>0.07599707437397588</v>
      </c>
      <c r="AA22" s="60">
        <f t="shared" si="24"/>
        <v>0.02817985744924898</v>
      </c>
      <c r="AB22" s="60">
        <f t="shared" si="25"/>
        <v>1776.9385527781437</v>
      </c>
    </row>
    <row r="23" spans="1:28" ht="12.75">
      <c r="A23" s="12" t="s">
        <v>71</v>
      </c>
      <c r="B23" s="1">
        <f>'DATOS MENSUALES'!F546</f>
        <v>0.561</v>
      </c>
      <c r="C23" s="1">
        <f>'DATOS MENSUALES'!F547</f>
        <v>0.55</v>
      </c>
      <c r="D23" s="1">
        <f>'DATOS MENSUALES'!F548</f>
        <v>0.757</v>
      </c>
      <c r="E23" s="1">
        <f>'DATOS MENSUALES'!F549</f>
        <v>0.499</v>
      </c>
      <c r="F23" s="1">
        <f>'DATOS MENSUALES'!F550</f>
        <v>0.982</v>
      </c>
      <c r="G23" s="1">
        <f>'DATOS MENSUALES'!F551</f>
        <v>0.62</v>
      </c>
      <c r="H23" s="1">
        <f>'DATOS MENSUALES'!F552</f>
        <v>0.55</v>
      </c>
      <c r="I23" s="1">
        <f>'DATOS MENSUALES'!F553</f>
        <v>0.481</v>
      </c>
      <c r="J23" s="1">
        <f>'DATOS MENSUALES'!F554</f>
        <v>0.406</v>
      </c>
      <c r="K23" s="1">
        <f>'DATOS MENSUALES'!F555</f>
        <v>0.343</v>
      </c>
      <c r="L23" s="1">
        <f>'DATOS MENSUALES'!F556</f>
        <v>0.299</v>
      </c>
      <c r="M23" s="1">
        <f>'DATOS MENSUALES'!F557</f>
        <v>0.651</v>
      </c>
      <c r="N23" s="1">
        <f t="shared" si="11"/>
        <v>6.699</v>
      </c>
      <c r="O23" s="10"/>
      <c r="P23" s="60">
        <f t="shared" si="13"/>
        <v>0.0020914857262744647</v>
      </c>
      <c r="Q23" s="60">
        <f t="shared" si="14"/>
        <v>-2.9289285389166654E-06</v>
      </c>
      <c r="R23" s="60">
        <f t="shared" si="15"/>
        <v>-0.10482022587500009</v>
      </c>
      <c r="S23" s="60">
        <f t="shared" si="16"/>
        <v>-1.8504127155211638</v>
      </c>
      <c r="T23" s="60">
        <f t="shared" si="17"/>
        <v>0.0001571277780496135</v>
      </c>
      <c r="U23" s="60">
        <f t="shared" si="18"/>
        <v>-0.012493379491181154</v>
      </c>
      <c r="V23" s="60">
        <f t="shared" si="19"/>
        <v>-0.004263652121984519</v>
      </c>
      <c r="W23" s="60">
        <f t="shared" si="20"/>
        <v>-0.004558416717740101</v>
      </c>
      <c r="X23" s="60">
        <f t="shared" si="21"/>
        <v>-0.004680025065373223</v>
      </c>
      <c r="Y23" s="60">
        <f t="shared" si="22"/>
        <v>-0.001940531970129726</v>
      </c>
      <c r="Z23" s="60">
        <f t="shared" si="23"/>
        <v>-0.0011062476541306317</v>
      </c>
      <c r="AA23" s="60">
        <f t="shared" si="24"/>
        <v>0.0193152072243969</v>
      </c>
      <c r="AB23" s="60">
        <f t="shared" si="25"/>
        <v>-10.922860917425561</v>
      </c>
    </row>
    <row r="24" spans="1:28" ht="12.75">
      <c r="A24" s="12" t="s">
        <v>72</v>
      </c>
      <c r="B24" s="1">
        <f>'DATOS MENSUALES'!F558</f>
        <v>0.288</v>
      </c>
      <c r="C24" s="1">
        <f>'DATOS MENSUALES'!F559</f>
        <v>0.266</v>
      </c>
      <c r="D24" s="1">
        <f>'DATOS MENSUALES'!F560</f>
        <v>0.222</v>
      </c>
      <c r="E24" s="1">
        <f>'DATOS MENSUALES'!F561</f>
        <v>0.315</v>
      </c>
      <c r="F24" s="1">
        <f>'DATOS MENSUALES'!F562</f>
        <v>0.618</v>
      </c>
      <c r="G24" s="1">
        <f>'DATOS MENSUALES'!F563</f>
        <v>0.372</v>
      </c>
      <c r="H24" s="1">
        <f>'DATOS MENSUALES'!F564</f>
        <v>0.421</v>
      </c>
      <c r="I24" s="1">
        <f>'DATOS MENSUALES'!F565</f>
        <v>0.363</v>
      </c>
      <c r="J24" s="1">
        <f>'DATOS MENSUALES'!F566</f>
        <v>0.308</v>
      </c>
      <c r="K24" s="1">
        <f>'DATOS MENSUALES'!F567</f>
        <v>0.271</v>
      </c>
      <c r="L24" s="1">
        <f>'DATOS MENSUALES'!F568</f>
        <v>0.245</v>
      </c>
      <c r="M24" s="1">
        <f>'DATOS MENSUALES'!F569</f>
        <v>0.558</v>
      </c>
      <c r="N24" s="1">
        <f t="shared" si="11"/>
        <v>4.247</v>
      </c>
      <c r="O24" s="10"/>
      <c r="P24" s="60">
        <f t="shared" si="13"/>
        <v>-0.0030559086775716945</v>
      </c>
      <c r="Q24" s="60">
        <f t="shared" si="14"/>
        <v>-0.0265456495912608</v>
      </c>
      <c r="R24" s="60">
        <f t="shared" si="15"/>
        <v>-1.0196270246250003</v>
      </c>
      <c r="S24" s="60">
        <f t="shared" si="16"/>
        <v>-2.8133265499353657</v>
      </c>
      <c r="T24" s="60">
        <f t="shared" si="17"/>
        <v>-0.029802089837334986</v>
      </c>
      <c r="U24" s="60">
        <f t="shared" si="18"/>
        <v>-0.11061858674561902</v>
      </c>
      <c r="V24" s="60">
        <f t="shared" si="19"/>
        <v>-0.02468127520482476</v>
      </c>
      <c r="W24" s="60">
        <f t="shared" si="20"/>
        <v>-0.022859803194071462</v>
      </c>
      <c r="X24" s="60">
        <f t="shared" si="21"/>
        <v>-0.01866640283756256</v>
      </c>
      <c r="Y24" s="60">
        <f t="shared" si="22"/>
        <v>-0.007614070088472928</v>
      </c>
      <c r="Z24" s="60">
        <f t="shared" si="23"/>
        <v>-0.0039012626511720503</v>
      </c>
      <c r="AA24" s="60">
        <f t="shared" si="24"/>
        <v>0.005387693964041877</v>
      </c>
      <c r="AB24" s="60">
        <f t="shared" si="25"/>
        <v>-101.89789952116513</v>
      </c>
    </row>
    <row r="25" spans="1:28" ht="12.75">
      <c r="A25" s="12" t="s">
        <v>73</v>
      </c>
      <c r="B25" s="1">
        <f>'DATOS MENSUALES'!F570</f>
        <v>1.56</v>
      </c>
      <c r="C25" s="1">
        <f>'DATOS MENSUALES'!F571</f>
        <v>0.392</v>
      </c>
      <c r="D25" s="1">
        <f>'DATOS MENSUALES'!F572</f>
        <v>1.135</v>
      </c>
      <c r="E25" s="1">
        <f>'DATOS MENSUALES'!F573</f>
        <v>4.56</v>
      </c>
      <c r="F25" s="1">
        <f>'DATOS MENSUALES'!F574</f>
        <v>0.988</v>
      </c>
      <c r="G25" s="1">
        <f>'DATOS MENSUALES'!F575</f>
        <v>0.727</v>
      </c>
      <c r="H25" s="1">
        <f>'DATOS MENSUALES'!F576</f>
        <v>1.097</v>
      </c>
      <c r="I25" s="1">
        <f>'DATOS MENSUALES'!F577</f>
        <v>1.443</v>
      </c>
      <c r="J25" s="1">
        <f>'DATOS MENSUALES'!F578</f>
        <v>1.963</v>
      </c>
      <c r="K25" s="1">
        <f>'DATOS MENSUALES'!F579</f>
        <v>1.2</v>
      </c>
      <c r="L25" s="1">
        <f>'DATOS MENSUALES'!F580</f>
        <v>1.004</v>
      </c>
      <c r="M25" s="1">
        <f>'DATOS MENSUALES'!F581</f>
        <v>0.825</v>
      </c>
      <c r="N25" s="1">
        <f t="shared" si="11"/>
        <v>16.894</v>
      </c>
      <c r="O25" s="10"/>
      <c r="P25" s="60">
        <f t="shared" si="13"/>
        <v>1.4309957679733154</v>
      </c>
      <c r="Q25" s="60">
        <f t="shared" si="14"/>
        <v>-0.005115805188893943</v>
      </c>
      <c r="R25" s="60">
        <f t="shared" si="15"/>
        <v>-0.0008174003750000036</v>
      </c>
      <c r="S25" s="60">
        <f t="shared" si="16"/>
        <v>22.744752854591255</v>
      </c>
      <c r="T25" s="60">
        <f t="shared" si="17"/>
        <v>0.00021558488159990948</v>
      </c>
      <c r="U25" s="60">
        <f t="shared" si="18"/>
        <v>-0.0019549284394060084</v>
      </c>
      <c r="V25" s="60">
        <f t="shared" si="19"/>
        <v>0.05699824079517524</v>
      </c>
      <c r="W25" s="60">
        <f t="shared" si="20"/>
        <v>0.5047239720130293</v>
      </c>
      <c r="X25" s="60">
        <f t="shared" si="21"/>
        <v>2.684058759936107</v>
      </c>
      <c r="Y25" s="60">
        <f t="shared" si="22"/>
        <v>0.3926561081201068</v>
      </c>
      <c r="Z25" s="60">
        <f t="shared" si="23"/>
        <v>0.21770755687989307</v>
      </c>
      <c r="AA25" s="60">
        <f t="shared" si="24"/>
        <v>0.08653134956759212</v>
      </c>
      <c r="AB25" s="60">
        <f t="shared" si="25"/>
        <v>507.44985369520754</v>
      </c>
    </row>
    <row r="26" spans="1:28" ht="12.75">
      <c r="A26" s="12" t="s">
        <v>74</v>
      </c>
      <c r="B26" s="1">
        <f>'DATOS MENSUALES'!F582</f>
        <v>0.745</v>
      </c>
      <c r="C26" s="1">
        <f>'DATOS MENSUALES'!F583</f>
        <v>0.581</v>
      </c>
      <c r="D26" s="1">
        <f>'DATOS MENSUALES'!F584</f>
        <v>0.475</v>
      </c>
      <c r="E26" s="1">
        <f>'DATOS MENSUALES'!F585</f>
        <v>0.392</v>
      </c>
      <c r="F26" s="1">
        <f>'DATOS MENSUALES'!F586</f>
        <v>0.363</v>
      </c>
      <c r="G26" s="1">
        <f>'DATOS MENSUALES'!F587</f>
        <v>0.329</v>
      </c>
      <c r="H26" s="1">
        <f>'DATOS MENSUALES'!F588</f>
        <v>0.367</v>
      </c>
      <c r="I26" s="1">
        <f>'DATOS MENSUALES'!F589</f>
        <v>0.41</v>
      </c>
      <c r="J26" s="1">
        <f>'DATOS MENSUALES'!F590</f>
        <v>0.322</v>
      </c>
      <c r="K26" s="1">
        <f>'DATOS MENSUALES'!F591</f>
        <v>0.277</v>
      </c>
      <c r="L26" s="1">
        <f>'DATOS MENSUALES'!F592</f>
        <v>0.247</v>
      </c>
      <c r="M26" s="1">
        <f>'DATOS MENSUALES'!F593</f>
        <v>0.222</v>
      </c>
      <c r="N26" s="1">
        <f t="shared" si="11"/>
        <v>4.73</v>
      </c>
      <c r="O26" s="10"/>
      <c r="P26" s="60">
        <f t="shared" si="13"/>
        <v>0.030337644460002255</v>
      </c>
      <c r="Q26" s="60">
        <f t="shared" si="14"/>
        <v>4.651030040964936E-06</v>
      </c>
      <c r="R26" s="60">
        <f t="shared" si="15"/>
        <v>-0.4278088553750003</v>
      </c>
      <c r="S26" s="60">
        <f t="shared" si="16"/>
        <v>-2.377625623373236</v>
      </c>
      <c r="T26" s="60">
        <f t="shared" si="17"/>
        <v>-0.18039896116129944</v>
      </c>
      <c r="U26" s="60">
        <f t="shared" si="18"/>
        <v>-0.1430872303595244</v>
      </c>
      <c r="V26" s="60">
        <f t="shared" si="19"/>
        <v>-0.041118584116067364</v>
      </c>
      <c r="W26" s="60">
        <f t="shared" si="20"/>
        <v>-0.013279674094959039</v>
      </c>
      <c r="X26" s="60">
        <f t="shared" si="21"/>
        <v>-0.01586419102395309</v>
      </c>
      <c r="Y26" s="60">
        <f t="shared" si="22"/>
        <v>-0.006938447091431507</v>
      </c>
      <c r="Z26" s="60">
        <f t="shared" si="23"/>
        <v>-0.003754451577207553</v>
      </c>
      <c r="AA26" s="60">
        <f t="shared" si="24"/>
        <v>-0.0041493996217569435</v>
      </c>
      <c r="AB26" s="60">
        <f t="shared" si="25"/>
        <v>-73.44263071830714</v>
      </c>
    </row>
    <row r="27" spans="1:28" ht="12.75">
      <c r="A27" s="12" t="s">
        <v>75</v>
      </c>
      <c r="B27" s="1">
        <f>'DATOS MENSUALES'!F594</f>
        <v>0.197</v>
      </c>
      <c r="C27" s="1">
        <f>'DATOS MENSUALES'!F595</f>
        <v>1.228</v>
      </c>
      <c r="D27" s="1">
        <f>'DATOS MENSUALES'!F596</f>
        <v>9.621</v>
      </c>
      <c r="E27" s="1">
        <f>'DATOS MENSUALES'!F597</f>
        <v>1.819</v>
      </c>
      <c r="F27" s="1">
        <f>'DATOS MENSUALES'!F598</f>
        <v>1.263</v>
      </c>
      <c r="G27" s="1">
        <f>'DATOS MENSUALES'!F599</f>
        <v>1.055</v>
      </c>
      <c r="H27" s="1">
        <f>'DATOS MENSUALES'!F600</f>
        <v>0.907</v>
      </c>
      <c r="I27" s="1">
        <f>'DATOS MENSUALES'!F601</f>
        <v>0.809</v>
      </c>
      <c r="J27" s="1">
        <f>'DATOS MENSUALES'!F602</f>
        <v>0.714</v>
      </c>
      <c r="K27" s="1">
        <f>'DATOS MENSUALES'!F603</f>
        <v>0.603</v>
      </c>
      <c r="L27" s="1">
        <f>'DATOS MENSUALES'!F604</f>
        <v>0.505</v>
      </c>
      <c r="M27" s="1">
        <f>'DATOS MENSUALES'!F605</f>
        <v>0.422</v>
      </c>
      <c r="N27" s="1">
        <f t="shared" si="11"/>
        <v>19.143000000000004</v>
      </c>
      <c r="O27" s="10"/>
      <c r="P27" s="60">
        <f t="shared" si="13"/>
        <v>-0.013163544812187082</v>
      </c>
      <c r="Q27" s="60">
        <f t="shared" si="14"/>
        <v>0.2923481516395084</v>
      </c>
      <c r="R27" s="60">
        <f t="shared" si="15"/>
        <v>591.117817078125</v>
      </c>
      <c r="S27" s="60">
        <f t="shared" si="16"/>
        <v>0.0007865270823850736</v>
      </c>
      <c r="T27" s="60">
        <f t="shared" si="17"/>
        <v>0.03758242744816794</v>
      </c>
      <c r="U27" s="60">
        <f t="shared" si="18"/>
        <v>0.008360673016215289</v>
      </c>
      <c r="V27" s="60">
        <f t="shared" si="19"/>
        <v>0.007397338842512521</v>
      </c>
      <c r="W27" s="60">
        <f t="shared" si="20"/>
        <v>0.004266686749715525</v>
      </c>
      <c r="X27" s="60">
        <f t="shared" si="21"/>
        <v>0.0027871939109581304</v>
      </c>
      <c r="Y27" s="60">
        <f t="shared" si="22"/>
        <v>0.002475124568331809</v>
      </c>
      <c r="Z27" s="60">
        <f t="shared" si="23"/>
        <v>0.001079316964212564</v>
      </c>
      <c r="AA27" s="60">
        <f t="shared" si="24"/>
        <v>6.0734106053709405E-05</v>
      </c>
      <c r="AB27" s="60">
        <f t="shared" si="25"/>
        <v>1069.102523460517</v>
      </c>
    </row>
    <row r="28" spans="1:28" ht="12.75">
      <c r="A28" s="12" t="s">
        <v>76</v>
      </c>
      <c r="B28" s="1">
        <f>'DATOS MENSUALES'!F606</f>
        <v>0.439</v>
      </c>
      <c r="C28" s="1">
        <f>'DATOS MENSUALES'!F607</f>
        <v>0.403</v>
      </c>
      <c r="D28" s="1">
        <f>'DATOS MENSUALES'!F608</f>
        <v>0.325</v>
      </c>
      <c r="E28" s="1">
        <f>'DATOS MENSUALES'!F609</f>
        <v>0.406</v>
      </c>
      <c r="F28" s="1">
        <f>'DATOS MENSUALES'!F610</f>
        <v>0.362</v>
      </c>
      <c r="G28" s="1">
        <f>'DATOS MENSUALES'!F611</f>
        <v>1.623</v>
      </c>
      <c r="H28" s="1">
        <f>'DATOS MENSUALES'!F612</f>
        <v>0.521</v>
      </c>
      <c r="I28" s="1">
        <f>'DATOS MENSUALES'!F613</f>
        <v>0.469</v>
      </c>
      <c r="J28" s="1">
        <f>'DATOS MENSUALES'!F614</f>
        <v>0.399</v>
      </c>
      <c r="K28" s="1">
        <f>'DATOS MENSUALES'!F615</f>
        <v>0.335</v>
      </c>
      <c r="L28" s="1">
        <f>'DATOS MENSUALES'!F616</f>
        <v>0.289</v>
      </c>
      <c r="M28" s="1">
        <f>'DATOS MENSUALES'!F617</f>
        <v>0.26</v>
      </c>
      <c r="N28" s="1">
        <f t="shared" si="11"/>
        <v>5.8309999999999995</v>
      </c>
      <c r="O28" s="10"/>
      <c r="P28" s="60">
        <f t="shared" si="13"/>
        <v>2.037765703231614E-07</v>
      </c>
      <c r="Q28" s="60">
        <f t="shared" si="14"/>
        <v>-0.004197253833864357</v>
      </c>
      <c r="R28" s="60">
        <f t="shared" si="15"/>
        <v>-0.7375381178750005</v>
      </c>
      <c r="S28" s="60">
        <f t="shared" si="16"/>
        <v>-2.303588729089211</v>
      </c>
      <c r="T28" s="60">
        <f t="shared" si="17"/>
        <v>-0.18135846266573732</v>
      </c>
      <c r="U28" s="60">
        <f t="shared" si="18"/>
        <v>0.4582454250753869</v>
      </c>
      <c r="V28" s="60">
        <f t="shared" si="19"/>
        <v>-0.006984721950386887</v>
      </c>
      <c r="W28" s="60">
        <f t="shared" si="20"/>
        <v>-0.005621492510639511</v>
      </c>
      <c r="X28" s="60">
        <f t="shared" si="21"/>
        <v>-0.005292515549101034</v>
      </c>
      <c r="Y28" s="60">
        <f t="shared" si="22"/>
        <v>-0.0023383786328516204</v>
      </c>
      <c r="Z28" s="60">
        <f t="shared" si="23"/>
        <v>-0.0014591645624146556</v>
      </c>
      <c r="AA28" s="60">
        <f t="shared" si="24"/>
        <v>-0.0018469366750113799</v>
      </c>
      <c r="AB28" s="60">
        <f t="shared" si="25"/>
        <v>-29.411182602253955</v>
      </c>
    </row>
    <row r="29" spans="1:28" ht="12.75">
      <c r="A29" s="12" t="s">
        <v>77</v>
      </c>
      <c r="B29" s="1">
        <f>'DATOS MENSUALES'!F618</f>
        <v>0.234</v>
      </c>
      <c r="C29" s="1">
        <f>'DATOS MENSUALES'!F619</f>
        <v>0.226</v>
      </c>
      <c r="D29" s="1">
        <f>'DATOS MENSUALES'!F620</f>
        <v>0.196</v>
      </c>
      <c r="E29" s="1">
        <f>'DATOS MENSUALES'!F621</f>
        <v>0.175</v>
      </c>
      <c r="F29" s="1">
        <f>'DATOS MENSUALES'!F622</f>
        <v>0.155</v>
      </c>
      <c r="G29" s="1">
        <f>'DATOS MENSUALES'!F623</f>
        <v>0.164</v>
      </c>
      <c r="H29" s="1">
        <f>'DATOS MENSUALES'!F624</f>
        <v>0.183</v>
      </c>
      <c r="I29" s="1">
        <f>'DATOS MENSUALES'!F625</f>
        <v>0.183</v>
      </c>
      <c r="J29" s="1">
        <f>'DATOS MENSUALES'!F626</f>
        <v>0.216</v>
      </c>
      <c r="K29" s="1">
        <f>'DATOS MENSUALES'!F627</f>
        <v>0.193</v>
      </c>
      <c r="L29" s="1">
        <f>'DATOS MENSUALES'!F628</f>
        <v>0.191</v>
      </c>
      <c r="M29" s="1">
        <f>'DATOS MENSUALES'!F629</f>
        <v>0.162</v>
      </c>
      <c r="N29" s="1">
        <f t="shared" si="11"/>
        <v>2.278</v>
      </c>
      <c r="O29" s="10"/>
      <c r="P29" s="60">
        <f t="shared" si="13"/>
        <v>-0.007894314988222583</v>
      </c>
      <c r="Q29" s="60">
        <f t="shared" si="14"/>
        <v>-0.038720024029130634</v>
      </c>
      <c r="R29" s="60">
        <f t="shared" si="15"/>
        <v>-1.1007030781250007</v>
      </c>
      <c r="S29" s="60">
        <f t="shared" si="16"/>
        <v>-3.736085629698678</v>
      </c>
      <c r="T29" s="60">
        <f t="shared" si="17"/>
        <v>-0.4619588660843763</v>
      </c>
      <c r="U29" s="60">
        <f t="shared" si="18"/>
        <v>-0.3257152916686959</v>
      </c>
      <c r="V29" s="60">
        <f t="shared" si="19"/>
        <v>-0.14816508395038683</v>
      </c>
      <c r="W29" s="60">
        <f t="shared" si="20"/>
        <v>-0.09977318624140874</v>
      </c>
      <c r="X29" s="60">
        <f t="shared" si="21"/>
        <v>-0.04560231022809509</v>
      </c>
      <c r="Y29" s="60">
        <f t="shared" si="22"/>
        <v>-0.020735853050011403</v>
      </c>
      <c r="Z29" s="60">
        <f t="shared" si="23"/>
        <v>-0.009450551802059622</v>
      </c>
      <c r="AA29" s="60">
        <f t="shared" si="24"/>
        <v>-0.010748839740100139</v>
      </c>
      <c r="AB29" s="60">
        <f t="shared" si="25"/>
        <v>-292.7244214915851</v>
      </c>
    </row>
    <row r="30" spans="1:28" ht="12.75">
      <c r="A30" s="12" t="s">
        <v>78</v>
      </c>
      <c r="B30" s="1">
        <f>'DATOS MENSUALES'!F630</f>
        <v>0.207</v>
      </c>
      <c r="C30" s="1">
        <f>'DATOS MENSUALES'!F631</f>
        <v>0.179</v>
      </c>
      <c r="D30" s="1">
        <f>'DATOS MENSUALES'!F632</f>
        <v>0.285</v>
      </c>
      <c r="E30" s="1">
        <f>'DATOS MENSUALES'!F633</f>
        <v>0.198</v>
      </c>
      <c r="F30" s="1">
        <f>'DATOS MENSUALES'!F634</f>
        <v>0.189</v>
      </c>
      <c r="G30" s="1">
        <f>'DATOS MENSUALES'!F635</f>
        <v>0.186</v>
      </c>
      <c r="H30" s="1">
        <f>'DATOS MENSUALES'!F636</f>
        <v>0.194</v>
      </c>
      <c r="I30" s="1">
        <f>'DATOS MENSUALES'!F637</f>
        <v>0.49</v>
      </c>
      <c r="J30" s="1">
        <f>'DATOS MENSUALES'!F638</f>
        <v>0.316</v>
      </c>
      <c r="K30" s="1">
        <f>'DATOS MENSUALES'!F639</f>
        <v>0.285</v>
      </c>
      <c r="L30" s="1">
        <f>'DATOS MENSUALES'!F640</f>
        <v>0.245</v>
      </c>
      <c r="M30" s="1">
        <f>'DATOS MENSUALES'!F641</f>
        <v>0.274</v>
      </c>
      <c r="N30" s="1">
        <f t="shared" si="11"/>
        <v>3.048</v>
      </c>
      <c r="O30" s="10"/>
      <c r="P30" s="60">
        <f t="shared" si="13"/>
        <v>-0.01156086518200957</v>
      </c>
      <c r="Q30" s="60">
        <f t="shared" si="14"/>
        <v>-0.05720355745516613</v>
      </c>
      <c r="R30" s="60">
        <f t="shared" si="15"/>
        <v>-0.8398963878750006</v>
      </c>
      <c r="S30" s="60">
        <f t="shared" si="16"/>
        <v>-3.572401316166135</v>
      </c>
      <c r="T30" s="60">
        <f t="shared" si="17"/>
        <v>-0.40364643624118113</v>
      </c>
      <c r="U30" s="60">
        <f t="shared" si="18"/>
        <v>-0.2954594784941398</v>
      </c>
      <c r="V30" s="60">
        <f t="shared" si="19"/>
        <v>-0.1391157106308603</v>
      </c>
      <c r="W30" s="60">
        <f t="shared" si="20"/>
        <v>-0.003855689834604006</v>
      </c>
      <c r="X30" s="60">
        <f t="shared" si="21"/>
        <v>-0.017027996174840666</v>
      </c>
      <c r="Y30" s="60">
        <f t="shared" si="22"/>
        <v>-0.006101477967171155</v>
      </c>
      <c r="Z30" s="60">
        <f t="shared" si="23"/>
        <v>-0.0039012626511720503</v>
      </c>
      <c r="AA30" s="60">
        <f t="shared" si="24"/>
        <v>-0.0012840928525261724</v>
      </c>
      <c r="AB30" s="60">
        <f t="shared" si="25"/>
        <v>-202.2381491608751</v>
      </c>
    </row>
    <row r="31" spans="1:28" ht="12.75">
      <c r="A31" s="12" t="s">
        <v>79</v>
      </c>
      <c r="B31" s="1">
        <f>'DATOS MENSUALES'!F642</f>
        <v>0.489</v>
      </c>
      <c r="C31" s="1">
        <f>'DATOS MENSUALES'!F643</f>
        <v>0.38</v>
      </c>
      <c r="D31" s="1">
        <f>'DATOS MENSUALES'!F644</f>
        <v>0.335</v>
      </c>
      <c r="E31" s="1">
        <f>'DATOS MENSUALES'!F645</f>
        <v>0.422</v>
      </c>
      <c r="F31" s="1">
        <f>'DATOS MENSUALES'!F646</f>
        <v>0.474</v>
      </c>
      <c r="G31" s="1">
        <f>'DATOS MENSUALES'!F647</f>
        <v>0.436</v>
      </c>
      <c r="H31" s="1">
        <f>'DATOS MENSUALES'!F648</f>
        <v>0.37</v>
      </c>
      <c r="I31" s="1">
        <f>'DATOS MENSUALES'!F649</f>
        <v>0.517</v>
      </c>
      <c r="J31" s="1">
        <f>'DATOS MENSUALES'!F650</f>
        <v>0.426</v>
      </c>
      <c r="K31" s="1">
        <f>'DATOS MENSUALES'!F651</f>
        <v>0.367</v>
      </c>
      <c r="L31" s="1">
        <f>'DATOS MENSUALES'!F652</f>
        <v>0.323</v>
      </c>
      <c r="M31" s="1">
        <f>'DATOS MENSUALES'!F653</f>
        <v>0.279</v>
      </c>
      <c r="N31" s="1">
        <f t="shared" si="11"/>
        <v>4.818</v>
      </c>
      <c r="O31" s="10"/>
      <c r="P31" s="60">
        <f t="shared" si="13"/>
        <v>0.00017453269668866566</v>
      </c>
      <c r="Q31" s="60">
        <f t="shared" si="14"/>
        <v>-0.0062608079817933525</v>
      </c>
      <c r="R31" s="60">
        <f t="shared" si="15"/>
        <v>-0.7133188003750005</v>
      </c>
      <c r="S31" s="60">
        <f t="shared" si="16"/>
        <v>-2.2208759725448335</v>
      </c>
      <c r="T31" s="60">
        <f t="shared" si="17"/>
        <v>-0.09360044863023438</v>
      </c>
      <c r="U31" s="60">
        <f t="shared" si="18"/>
        <v>-0.07201126584621073</v>
      </c>
      <c r="V31" s="60">
        <f t="shared" si="19"/>
        <v>-0.04005569567228037</v>
      </c>
      <c r="W31" s="60">
        <f t="shared" si="20"/>
        <v>-0.0021872644159649517</v>
      </c>
      <c r="X31" s="60">
        <f t="shared" si="21"/>
        <v>-0.003194008408568495</v>
      </c>
      <c r="Y31" s="60">
        <f t="shared" si="22"/>
        <v>-0.0010220836742717376</v>
      </c>
      <c r="Z31" s="60">
        <f t="shared" si="23"/>
        <v>-0.0005010027665566673</v>
      </c>
      <c r="AA31" s="60">
        <f t="shared" si="24"/>
        <v>-0.0011149095093309059</v>
      </c>
      <c r="AB31" s="60">
        <f t="shared" si="25"/>
        <v>-68.90936296270955</v>
      </c>
    </row>
    <row r="32" spans="1:28" ht="12.75">
      <c r="A32" s="12" t="s">
        <v>80</v>
      </c>
      <c r="B32" s="1">
        <f>'DATOS MENSUALES'!F654</f>
        <v>0.255</v>
      </c>
      <c r="C32" s="1">
        <f>'DATOS MENSUALES'!F655</f>
        <v>0.279</v>
      </c>
      <c r="D32" s="1">
        <f>'DATOS MENSUALES'!F656</f>
        <v>0.279</v>
      </c>
      <c r="E32" s="1">
        <f>'DATOS MENSUALES'!F657</f>
        <v>0.289</v>
      </c>
      <c r="F32" s="1">
        <f>'DATOS MENSUALES'!F658</f>
        <v>0.307</v>
      </c>
      <c r="G32" s="1">
        <f>'DATOS MENSUALES'!F659</f>
        <v>0.296</v>
      </c>
      <c r="H32" s="1">
        <f>'DATOS MENSUALES'!F660</f>
        <v>0.259</v>
      </c>
      <c r="I32" s="1">
        <f>'DATOS MENSUALES'!F661</f>
        <v>0.233</v>
      </c>
      <c r="J32" s="1">
        <f>'DATOS MENSUALES'!F662</f>
        <v>0.209</v>
      </c>
      <c r="K32" s="1">
        <f>'DATOS MENSUALES'!F663</f>
        <v>0.193</v>
      </c>
      <c r="L32" s="1">
        <f>'DATOS MENSUALES'!F664</f>
        <v>0.179</v>
      </c>
      <c r="M32" s="1">
        <f>'DATOS MENSUALES'!F665</f>
        <v>0.158</v>
      </c>
      <c r="N32" s="1">
        <f t="shared" si="11"/>
        <v>2.936</v>
      </c>
      <c r="O32" s="10"/>
      <c r="P32" s="60">
        <f t="shared" si="13"/>
        <v>-0.005650726649465186</v>
      </c>
      <c r="Q32" s="60">
        <f t="shared" si="14"/>
        <v>-0.023224182898953106</v>
      </c>
      <c r="R32" s="60">
        <f t="shared" si="15"/>
        <v>-0.8560219623750003</v>
      </c>
      <c r="S32" s="60">
        <f t="shared" si="16"/>
        <v>-2.971651301319981</v>
      </c>
      <c r="T32" s="60">
        <f t="shared" si="17"/>
        <v>-0.23952756079443546</v>
      </c>
      <c r="U32" s="60">
        <f t="shared" si="18"/>
        <v>-0.171915288005974</v>
      </c>
      <c r="V32" s="60">
        <f t="shared" si="19"/>
        <v>-0.09305442101547563</v>
      </c>
      <c r="W32" s="60">
        <f t="shared" si="20"/>
        <v>-0.07085910761714839</v>
      </c>
      <c r="X32" s="60">
        <f t="shared" si="21"/>
        <v>-0.04833563917336137</v>
      </c>
      <c r="Y32" s="60">
        <f t="shared" si="22"/>
        <v>-0.020735853050011403</v>
      </c>
      <c r="Z32" s="60">
        <f t="shared" si="23"/>
        <v>-0.011152804399692759</v>
      </c>
      <c r="AA32" s="60">
        <f t="shared" si="24"/>
        <v>-0.011343958106964046</v>
      </c>
      <c r="AB32" s="60">
        <f t="shared" si="25"/>
        <v>-214.03705336092247</v>
      </c>
    </row>
    <row r="33" spans="1:28" ht="12.75">
      <c r="A33" s="12" t="s">
        <v>81</v>
      </c>
      <c r="B33" s="1">
        <f>'DATOS MENSUALES'!F666</f>
        <v>0.146</v>
      </c>
      <c r="C33" s="1">
        <f>'DATOS MENSUALES'!F667</f>
        <v>0.605</v>
      </c>
      <c r="D33" s="1">
        <f>'DATOS MENSUALES'!F668</f>
        <v>4.616</v>
      </c>
      <c r="E33" s="1">
        <f>'DATOS MENSUALES'!F669</f>
        <v>18.055</v>
      </c>
      <c r="F33" s="1">
        <f>'DATOS MENSUALES'!F670</f>
        <v>1.936</v>
      </c>
      <c r="G33" s="1">
        <f>'DATOS MENSUALES'!F671</f>
        <v>2.482</v>
      </c>
      <c r="H33" s="1">
        <f>'DATOS MENSUALES'!F672</f>
        <v>1.708</v>
      </c>
      <c r="I33" s="1">
        <f>'DATOS MENSUALES'!F673</f>
        <v>1.59</v>
      </c>
      <c r="J33" s="1">
        <f>'DATOS MENSUALES'!F674</f>
        <v>1.303</v>
      </c>
      <c r="K33" s="1">
        <f>'DATOS MENSUALES'!F675</f>
        <v>1.064</v>
      </c>
      <c r="L33" s="1">
        <f>'DATOS MENSUALES'!F676</f>
        <v>0.904</v>
      </c>
      <c r="M33" s="1">
        <f>'DATOS MENSUALES'!F677</f>
        <v>0.719</v>
      </c>
      <c r="N33" s="1">
        <f t="shared" si="11"/>
        <v>35.128</v>
      </c>
      <c r="O33" s="10"/>
      <c r="P33" s="60">
        <f t="shared" si="13"/>
        <v>-0.023668426810707795</v>
      </c>
      <c r="Q33" s="60">
        <f t="shared" si="14"/>
        <v>6.738092353208922E-05</v>
      </c>
      <c r="R33" s="60">
        <f t="shared" si="15"/>
        <v>38.872091796874976</v>
      </c>
      <c r="S33" s="60">
        <f t="shared" si="16"/>
        <v>4353.349419805568</v>
      </c>
      <c r="T33" s="60">
        <f t="shared" si="17"/>
        <v>1.0240752783194695</v>
      </c>
      <c r="U33" s="60">
        <f t="shared" si="18"/>
        <v>4.330440441849057</v>
      </c>
      <c r="V33" s="60">
        <f t="shared" si="19"/>
        <v>0.9875901531797906</v>
      </c>
      <c r="W33" s="60">
        <f t="shared" si="20"/>
        <v>0.8390749398991241</v>
      </c>
      <c r="X33" s="60">
        <f t="shared" si="21"/>
        <v>0.38858673949231914</v>
      </c>
      <c r="Y33" s="60">
        <f t="shared" si="22"/>
        <v>0.21199577085383478</v>
      </c>
      <c r="Z33" s="60">
        <f t="shared" si="23"/>
        <v>0.1261864262585913</v>
      </c>
      <c r="AA33" s="60">
        <f t="shared" si="24"/>
        <v>0.03803736315339097</v>
      </c>
      <c r="AB33" s="60">
        <f t="shared" si="25"/>
        <v>18005.804655718177</v>
      </c>
    </row>
    <row r="34" spans="1:28" s="24" customFormat="1" ht="12.75">
      <c r="A34" s="21" t="s">
        <v>82</v>
      </c>
      <c r="B34" s="22">
        <f>'DATOS MENSUALES'!F678</f>
        <v>0.589</v>
      </c>
      <c r="C34" s="22">
        <f>'DATOS MENSUALES'!F679</f>
        <v>0.497</v>
      </c>
      <c r="D34" s="22">
        <f>'DATOS MENSUALES'!F680</f>
        <v>1</v>
      </c>
      <c r="E34" s="22">
        <f>'DATOS MENSUALES'!F681</f>
        <v>2.114</v>
      </c>
      <c r="F34" s="22">
        <f>'DATOS MENSUALES'!F682</f>
        <v>0.824</v>
      </c>
      <c r="G34" s="22">
        <f>'DATOS MENSUALES'!F683</f>
        <v>0.683</v>
      </c>
      <c r="H34" s="22">
        <f>'DATOS MENSUALES'!F684</f>
        <v>0.567</v>
      </c>
      <c r="I34" s="22">
        <f>'DATOS MENSUALES'!F685</f>
        <v>0.576</v>
      </c>
      <c r="J34" s="22">
        <f>'DATOS MENSUALES'!F686</f>
        <v>0.516</v>
      </c>
      <c r="K34" s="22">
        <f>'DATOS MENSUALES'!F687</f>
        <v>0.479</v>
      </c>
      <c r="L34" s="22">
        <f>'DATOS MENSUALES'!F688</f>
        <v>0.433</v>
      </c>
      <c r="M34" s="22">
        <f>'DATOS MENSUALES'!F689</f>
        <v>0.358</v>
      </c>
      <c r="N34" s="22">
        <f t="shared" si="11"/>
        <v>8.636</v>
      </c>
      <c r="O34" s="23"/>
      <c r="P34" s="60">
        <f t="shared" si="13"/>
        <v>0.003787998229233038</v>
      </c>
      <c r="Q34" s="60">
        <f t="shared" si="14"/>
        <v>-0.0003049257510241236</v>
      </c>
      <c r="R34" s="60">
        <f t="shared" si="15"/>
        <v>-0.011930499125000023</v>
      </c>
      <c r="S34" s="60">
        <f t="shared" si="16"/>
        <v>0.05809896125398272</v>
      </c>
      <c r="T34" s="60">
        <f t="shared" si="17"/>
        <v>-0.0011261124615953568</v>
      </c>
      <c r="U34" s="60">
        <f t="shared" si="18"/>
        <v>-0.0048301052500568905</v>
      </c>
      <c r="V34" s="60">
        <f t="shared" si="19"/>
        <v>-0.0030583391456531655</v>
      </c>
      <c r="W34" s="60">
        <f t="shared" si="20"/>
        <v>-0.00035501060087619543</v>
      </c>
      <c r="X34" s="60">
        <f t="shared" si="21"/>
        <v>-0.00018782960679335317</v>
      </c>
      <c r="Y34" s="60">
        <f t="shared" si="22"/>
        <v>1.431142296313106E-06</v>
      </c>
      <c r="Z34" s="60">
        <f t="shared" si="23"/>
        <v>2.8587839952207654E-05</v>
      </c>
      <c r="AA34" s="60">
        <f t="shared" si="24"/>
        <v>-1.5055148384160298E-05</v>
      </c>
      <c r="AB34" s="60">
        <f t="shared" si="25"/>
        <v>-0.022370757964041716</v>
      </c>
    </row>
    <row r="35" spans="1:28" s="24" customFormat="1" ht="12.75">
      <c r="A35" s="21" t="s">
        <v>83</v>
      </c>
      <c r="B35" s="22">
        <f>'DATOS MENSUALES'!F690</f>
        <v>0.412</v>
      </c>
      <c r="C35" s="22">
        <f>'DATOS MENSUALES'!F691</f>
        <v>1.094</v>
      </c>
      <c r="D35" s="22">
        <f>'DATOS MENSUALES'!F692</f>
        <v>1.163</v>
      </c>
      <c r="E35" s="22">
        <f>'DATOS MENSUALES'!F693</f>
        <v>1.461</v>
      </c>
      <c r="F35" s="22">
        <f>'DATOS MENSUALES'!F694</f>
        <v>0.996</v>
      </c>
      <c r="G35" s="22">
        <f>'DATOS MENSUALES'!F695</f>
        <v>0.847</v>
      </c>
      <c r="H35" s="22">
        <f>'DATOS MENSUALES'!F696</f>
        <v>0.916</v>
      </c>
      <c r="I35" s="22">
        <f>'DATOS MENSUALES'!F697</f>
        <v>1.026</v>
      </c>
      <c r="J35" s="22">
        <f>'DATOS MENSUALES'!F698</f>
        <v>0.802</v>
      </c>
      <c r="K35" s="22">
        <f>'DATOS MENSUALES'!F699</f>
        <v>0.665</v>
      </c>
      <c r="L35" s="22">
        <f>'DATOS MENSUALES'!F700</f>
        <v>0.553</v>
      </c>
      <c r="M35" s="22">
        <f>'DATOS MENSUALES'!F701</f>
        <v>0.471</v>
      </c>
      <c r="N35" s="22">
        <f t="shared" si="11"/>
        <v>10.405999999999999</v>
      </c>
      <c r="O35" s="23"/>
      <c r="P35" s="60">
        <f t="shared" si="13"/>
        <v>-9.414494139736121E-06</v>
      </c>
      <c r="Q35" s="60">
        <f t="shared" si="14"/>
        <v>0.14861785819572151</v>
      </c>
      <c r="R35" s="60">
        <f t="shared" si="15"/>
        <v>-0.00028101137500000144</v>
      </c>
      <c r="S35" s="60">
        <f t="shared" si="16"/>
        <v>-0.018755858290395944</v>
      </c>
      <c r="T35" s="60">
        <f t="shared" si="17"/>
        <v>0.00031389876325671446</v>
      </c>
      <c r="U35" s="60">
        <f t="shared" si="18"/>
        <v>-1.2790686162949544E-07</v>
      </c>
      <c r="V35" s="60">
        <f t="shared" si="19"/>
        <v>0.008470471096950392</v>
      </c>
      <c r="W35" s="60">
        <f t="shared" si="20"/>
        <v>0.05452285086362085</v>
      </c>
      <c r="X35" s="60">
        <f t="shared" si="21"/>
        <v>0.011966682585514364</v>
      </c>
      <c r="Y35" s="60">
        <f t="shared" si="22"/>
        <v>0.007676761589041866</v>
      </c>
      <c r="Z35" s="60">
        <f t="shared" si="23"/>
        <v>0.0034140922778220363</v>
      </c>
      <c r="AA35" s="60">
        <f t="shared" si="24"/>
        <v>0.0006886453309057793</v>
      </c>
      <c r="AB35" s="60">
        <f t="shared" si="25"/>
        <v>3.296179378663179</v>
      </c>
    </row>
    <row r="36" spans="1:28" s="24" customFormat="1" ht="12.75">
      <c r="A36" s="21" t="s">
        <v>84</v>
      </c>
      <c r="B36" s="22">
        <f>'DATOS MENSUALES'!F702</f>
        <v>0.393</v>
      </c>
      <c r="C36" s="22">
        <f>'DATOS MENSUALES'!F703</f>
        <v>0.329</v>
      </c>
      <c r="D36" s="22">
        <f>'DATOS MENSUALES'!F704</f>
        <v>0.28</v>
      </c>
      <c r="E36" s="22">
        <f>'DATOS MENSUALES'!F705</f>
        <v>0.267</v>
      </c>
      <c r="F36" s="22">
        <f>'DATOS MENSUALES'!F706</f>
        <v>0.22</v>
      </c>
      <c r="G36" s="22">
        <f>'DATOS MENSUALES'!F707</f>
        <v>0.205</v>
      </c>
      <c r="H36" s="22">
        <f>'DATOS MENSUALES'!F708</f>
        <v>0.211</v>
      </c>
      <c r="I36" s="22">
        <f>'DATOS MENSUALES'!F709</f>
        <v>0.209</v>
      </c>
      <c r="J36" s="22">
        <f>'DATOS MENSUALES'!F710</f>
        <v>0.186</v>
      </c>
      <c r="K36" s="22">
        <f>'DATOS MENSUALES'!F711</f>
        <v>0.169</v>
      </c>
      <c r="L36" s="22">
        <f>'DATOS MENSUALES'!F712</f>
        <v>0.154</v>
      </c>
      <c r="M36" s="22">
        <f>'DATOS MENSUALES'!F713</f>
        <v>0.222</v>
      </c>
      <c r="N36" s="22">
        <f t="shared" si="11"/>
        <v>2.845</v>
      </c>
      <c r="O36" s="23"/>
      <c r="P36" s="60">
        <f t="shared" si="13"/>
        <v>-6.455544532316819E-05</v>
      </c>
      <c r="Q36" s="60">
        <f t="shared" si="14"/>
        <v>-0.01302891869776968</v>
      </c>
      <c r="R36" s="60">
        <f t="shared" si="15"/>
        <v>-0.8533201591250004</v>
      </c>
      <c r="S36" s="60">
        <f t="shared" si="16"/>
        <v>-3.1101687838761944</v>
      </c>
      <c r="T36" s="60">
        <f t="shared" si="17"/>
        <v>-0.3549527532959148</v>
      </c>
      <c r="U36" s="60">
        <f t="shared" si="18"/>
        <v>-0.27088832690982023</v>
      </c>
      <c r="V36" s="60">
        <f t="shared" si="19"/>
        <v>-0.12586738319299046</v>
      </c>
      <c r="W36" s="60">
        <f t="shared" si="20"/>
        <v>-0.08391704135679338</v>
      </c>
      <c r="X36" s="60">
        <f t="shared" si="21"/>
        <v>-0.05808165444407141</v>
      </c>
      <c r="Y36" s="60">
        <f t="shared" si="22"/>
        <v>-0.026658755499715553</v>
      </c>
      <c r="Z36" s="60">
        <f t="shared" si="23"/>
        <v>-0.015331188016556661</v>
      </c>
      <c r="AA36" s="60">
        <f t="shared" si="24"/>
        <v>-0.0041493996217569435</v>
      </c>
      <c r="AB36" s="60">
        <f t="shared" si="25"/>
        <v>-223.95477875946085</v>
      </c>
    </row>
    <row r="37" spans="1:28" s="24" customFormat="1" ht="12.75">
      <c r="A37" s="21" t="s">
        <v>85</v>
      </c>
      <c r="B37" s="22">
        <f>'DATOS MENSUALES'!F714</f>
        <v>0.396</v>
      </c>
      <c r="C37" s="22">
        <f>'DATOS MENSUALES'!F715</f>
        <v>0.282</v>
      </c>
      <c r="D37" s="22">
        <f>'DATOS MENSUALES'!F716</f>
        <v>0.273</v>
      </c>
      <c r="E37" s="22">
        <f>'DATOS MENSUALES'!F717</f>
        <v>0.253</v>
      </c>
      <c r="F37" s="22">
        <f>'DATOS MENSUALES'!F718</f>
        <v>0.224</v>
      </c>
      <c r="G37" s="22">
        <f>'DATOS MENSUALES'!F719</f>
        <v>0.209</v>
      </c>
      <c r="H37" s="22">
        <f>'DATOS MENSUALES'!F720</f>
        <v>0.781</v>
      </c>
      <c r="I37" s="22">
        <f>'DATOS MENSUALES'!F721</f>
        <v>0.615</v>
      </c>
      <c r="J37" s="22">
        <f>'DATOS MENSUALES'!F722</f>
        <v>0.478</v>
      </c>
      <c r="K37" s="22">
        <f>'DATOS MENSUALES'!F723</f>
        <v>0.399</v>
      </c>
      <c r="L37" s="22">
        <f>'DATOS MENSUALES'!F724</f>
        <v>0.336</v>
      </c>
      <c r="M37" s="22">
        <f>'DATOS MENSUALES'!F725</f>
        <v>0.289</v>
      </c>
      <c r="N37" s="22">
        <f t="shared" si="11"/>
        <v>4.535</v>
      </c>
      <c r="O37" s="23"/>
      <c r="P37" s="60">
        <f t="shared" si="13"/>
        <v>-5.11283639622214E-05</v>
      </c>
      <c r="Q37" s="60">
        <f t="shared" si="14"/>
        <v>-0.02249925489303596</v>
      </c>
      <c r="R37" s="60">
        <f t="shared" si="15"/>
        <v>-0.8723526288750004</v>
      </c>
      <c r="S37" s="60">
        <f t="shared" si="16"/>
        <v>-3.200519295544832</v>
      </c>
      <c r="T37" s="60">
        <f t="shared" si="17"/>
        <v>-0.34897085358585567</v>
      </c>
      <c r="U37" s="60">
        <f t="shared" si="18"/>
        <v>-0.2658954155074534</v>
      </c>
      <c r="V37" s="60">
        <f t="shared" si="19"/>
        <v>0.000326316511151571</v>
      </c>
      <c r="W37" s="60">
        <f t="shared" si="20"/>
        <v>-3.218077395311791E-05</v>
      </c>
      <c r="X37" s="60">
        <f t="shared" si="21"/>
        <v>-0.0008646851008761919</v>
      </c>
      <c r="Y37" s="60">
        <f t="shared" si="22"/>
        <v>-0.0003246785618456999</v>
      </c>
      <c r="Z37" s="60">
        <f t="shared" si="23"/>
        <v>-0.0002930602857874366</v>
      </c>
      <c r="AA37" s="60">
        <f t="shared" si="24"/>
        <v>-0.000822454361401913</v>
      </c>
      <c r="AB37" s="60">
        <f t="shared" si="25"/>
        <v>-84.187150879461</v>
      </c>
    </row>
    <row r="38" spans="1:28" s="24" customFormat="1" ht="12.75">
      <c r="A38" s="21" t="s">
        <v>86</v>
      </c>
      <c r="B38" s="22">
        <f>'DATOS MENSUALES'!F726</f>
        <v>0.255</v>
      </c>
      <c r="C38" s="22">
        <f>'DATOS MENSUALES'!F727</f>
        <v>1.114</v>
      </c>
      <c r="D38" s="22">
        <f>'DATOS MENSUALES'!F728</f>
        <v>4.668</v>
      </c>
      <c r="E38" s="22">
        <f>'DATOS MENSUALES'!F729</f>
        <v>7.09</v>
      </c>
      <c r="F38" s="22">
        <f>'DATOS MENSUALES'!F730</f>
        <v>2.786</v>
      </c>
      <c r="G38" s="22">
        <f>'DATOS MENSUALES'!F731</f>
        <v>6.135</v>
      </c>
      <c r="H38" s="22">
        <f>'DATOS MENSUALES'!F732</f>
        <v>2.148</v>
      </c>
      <c r="I38" s="22">
        <f>'DATOS MENSUALES'!F733</f>
        <v>1.769</v>
      </c>
      <c r="J38" s="22">
        <f>'DATOS MENSUALES'!F734</f>
        <v>1.454</v>
      </c>
      <c r="K38" s="22">
        <f>'DATOS MENSUALES'!F735</f>
        <v>1.185</v>
      </c>
      <c r="L38" s="22">
        <f>'DATOS MENSUALES'!F736</f>
        <v>0.975</v>
      </c>
      <c r="M38" s="22">
        <f>'DATOS MENSUALES'!F737</f>
        <v>0.8</v>
      </c>
      <c r="N38" s="22">
        <f t="shared" si="11"/>
        <v>30.379</v>
      </c>
      <c r="O38" s="23"/>
      <c r="P38" s="60">
        <f t="shared" si="13"/>
        <v>-0.005650726649465186</v>
      </c>
      <c r="Q38" s="60">
        <f t="shared" si="14"/>
        <v>0.16609592541465645</v>
      </c>
      <c r="R38" s="60">
        <f t="shared" si="15"/>
        <v>40.689836179874995</v>
      </c>
      <c r="S38" s="60">
        <f t="shared" si="16"/>
        <v>154.27591799547886</v>
      </c>
      <c r="T38" s="60">
        <f t="shared" si="17"/>
        <v>6.41372239363012</v>
      </c>
      <c r="U38" s="60">
        <f t="shared" si="18"/>
        <v>147.44577981556063</v>
      </c>
      <c r="V38" s="60">
        <f t="shared" si="19"/>
        <v>2.960218221345472</v>
      </c>
      <c r="W38" s="60">
        <f t="shared" si="20"/>
        <v>1.4131942517201297</v>
      </c>
      <c r="X38" s="60">
        <f t="shared" si="21"/>
        <v>0.6831711332896565</v>
      </c>
      <c r="Y38" s="60">
        <f t="shared" si="22"/>
        <v>0.36901719466596494</v>
      </c>
      <c r="Z38" s="60">
        <f t="shared" si="23"/>
        <v>0.18771609934586939</v>
      </c>
      <c r="AA38" s="60">
        <f t="shared" si="24"/>
        <v>0.07267234439007739</v>
      </c>
      <c r="AB38" s="60">
        <f t="shared" si="25"/>
        <v>9884.708657893469</v>
      </c>
    </row>
    <row r="39" spans="1:28" s="24" customFormat="1" ht="12.75">
      <c r="A39" s="21" t="s">
        <v>87</v>
      </c>
      <c r="B39" s="22">
        <f>'DATOS MENSUALES'!F738</f>
        <v>0.669</v>
      </c>
      <c r="C39" s="22">
        <f>'DATOS MENSUALES'!F739</f>
        <v>0.555</v>
      </c>
      <c r="D39" s="22">
        <f>'DATOS MENSUALES'!F740</f>
        <v>0.462</v>
      </c>
      <c r="E39" s="22">
        <f>'DATOS MENSUALES'!F741</f>
        <v>0.435</v>
      </c>
      <c r="F39" s="22">
        <f>'DATOS MENSUALES'!F742</f>
        <v>0.353</v>
      </c>
      <c r="G39" s="22">
        <f>'DATOS MENSUALES'!F743</f>
        <v>0.351</v>
      </c>
      <c r="H39" s="22">
        <f>'DATOS MENSUALES'!F744</f>
        <v>0.309</v>
      </c>
      <c r="I39" s="22">
        <f>'DATOS MENSUALES'!F745</f>
        <v>0.303</v>
      </c>
      <c r="J39" s="22">
        <f>'DATOS MENSUALES'!F746</f>
        <v>0.245</v>
      </c>
      <c r="K39" s="22">
        <f>'DATOS MENSUALES'!F747</f>
        <v>0.217</v>
      </c>
      <c r="L39" s="22">
        <f>'DATOS MENSUALES'!F748</f>
        <v>0.196</v>
      </c>
      <c r="M39" s="22">
        <f>'DATOS MENSUALES'!F749</f>
        <v>0.27</v>
      </c>
      <c r="N39" s="22">
        <f t="shared" si="11"/>
        <v>4.365</v>
      </c>
      <c r="O39" s="23"/>
      <c r="P39" s="60">
        <f t="shared" si="13"/>
        <v>0.013124986039883928</v>
      </c>
      <c r="Q39" s="60">
        <f t="shared" si="14"/>
        <v>-8.063545744196453E-07</v>
      </c>
      <c r="R39" s="60">
        <f t="shared" si="15"/>
        <v>-0.4503358046250003</v>
      </c>
      <c r="S39" s="60">
        <f t="shared" si="16"/>
        <v>-2.155148595852525</v>
      </c>
      <c r="T39" s="60">
        <f t="shared" si="17"/>
        <v>-0.19014752659029355</v>
      </c>
      <c r="U39" s="60">
        <f t="shared" si="18"/>
        <v>-0.12578046487727582</v>
      </c>
      <c r="V39" s="60">
        <f t="shared" si="19"/>
        <v>-0.06552581361902593</v>
      </c>
      <c r="W39" s="60">
        <f t="shared" si="20"/>
        <v>-0.04063935138933773</v>
      </c>
      <c r="X39" s="60">
        <f t="shared" si="21"/>
        <v>-0.03537451811418976</v>
      </c>
      <c r="Y39" s="60">
        <f t="shared" si="22"/>
        <v>-0.01576242013876879</v>
      </c>
      <c r="Z39" s="60">
        <f t="shared" si="23"/>
        <v>-0.008795787770994531</v>
      </c>
      <c r="AA39" s="60">
        <f t="shared" si="24"/>
        <v>-0.0014311422963131546</v>
      </c>
      <c r="AB39" s="60">
        <f t="shared" si="25"/>
        <v>-94.3684696981592</v>
      </c>
    </row>
    <row r="40" spans="1:28" s="24" customFormat="1" ht="12.75">
      <c r="A40" s="21" t="s">
        <v>88</v>
      </c>
      <c r="B40" s="22">
        <f>'DATOS MENSUALES'!F750</f>
        <v>0.241</v>
      </c>
      <c r="C40" s="22">
        <f>'DATOS MENSUALES'!F751</f>
        <v>0.274</v>
      </c>
      <c r="D40" s="22">
        <f>'DATOS MENSUALES'!F752</f>
        <v>1.952</v>
      </c>
      <c r="E40" s="22">
        <f>'DATOS MENSUALES'!F753</f>
        <v>1.785</v>
      </c>
      <c r="F40" s="22">
        <f>'DATOS MENSUALES'!F754</f>
        <v>2.2</v>
      </c>
      <c r="G40" s="22">
        <f>'DATOS MENSUALES'!F755</f>
        <v>1.582</v>
      </c>
      <c r="H40" s="22">
        <f>'DATOS MENSUALES'!F756</f>
        <v>1.875</v>
      </c>
      <c r="I40" s="22">
        <f>'DATOS MENSUALES'!F757</f>
        <v>1.321</v>
      </c>
      <c r="J40" s="22">
        <f>'DATOS MENSUALES'!F758</f>
        <v>1.088</v>
      </c>
      <c r="K40" s="22">
        <f>'DATOS MENSUALES'!F759</f>
        <v>0.897</v>
      </c>
      <c r="L40" s="22">
        <f>'DATOS MENSUALES'!F760</f>
        <v>0.745</v>
      </c>
      <c r="M40" s="22">
        <f>'DATOS MENSUALES'!F761</f>
        <v>0.617</v>
      </c>
      <c r="N40" s="22">
        <f t="shared" si="11"/>
        <v>14.577000000000002</v>
      </c>
      <c r="O40" s="23"/>
      <c r="P40" s="60">
        <f t="shared" si="13"/>
        <v>-0.007090656285559862</v>
      </c>
      <c r="Q40" s="60">
        <f t="shared" si="14"/>
        <v>-0.0244667131652253</v>
      </c>
      <c r="R40" s="60">
        <f t="shared" si="15"/>
        <v>0.37871770287499973</v>
      </c>
      <c r="S40" s="60">
        <f t="shared" si="16"/>
        <v>0.0001982337332726454</v>
      </c>
      <c r="T40" s="60">
        <f t="shared" si="17"/>
        <v>2.0578889631833754</v>
      </c>
      <c r="U40" s="60">
        <f t="shared" si="18"/>
        <v>0.38895551477804974</v>
      </c>
      <c r="V40" s="60">
        <f t="shared" si="19"/>
        <v>1.5724135669608557</v>
      </c>
      <c r="W40" s="60">
        <f t="shared" si="20"/>
        <v>0.3064441810929107</v>
      </c>
      <c r="X40" s="60">
        <f t="shared" si="21"/>
        <v>0.13637676677782218</v>
      </c>
      <c r="Y40" s="60">
        <f t="shared" si="22"/>
        <v>0.07910233080797674</v>
      </c>
      <c r="Z40" s="60">
        <f t="shared" si="23"/>
        <v>0.04020446737841376</v>
      </c>
      <c r="AA40" s="60">
        <f t="shared" si="24"/>
        <v>0.012863514490669088</v>
      </c>
      <c r="AB40" s="60">
        <f t="shared" si="25"/>
        <v>181.2475777391901</v>
      </c>
    </row>
    <row r="41" spans="1:28" s="24" customFormat="1" ht="12.75">
      <c r="A41" s="21" t="s">
        <v>89</v>
      </c>
      <c r="B41" s="22">
        <f>'DATOS MENSUALES'!F762</f>
        <v>0.916</v>
      </c>
      <c r="C41" s="22">
        <f>'DATOS MENSUALES'!F763</f>
        <v>0.828</v>
      </c>
      <c r="D41" s="22">
        <f>'DATOS MENSUALES'!F764</f>
        <v>0.736</v>
      </c>
      <c r="E41" s="22">
        <f>'DATOS MENSUALES'!F765</f>
        <v>0.673</v>
      </c>
      <c r="F41" s="22">
        <f>'DATOS MENSUALES'!F766</f>
        <v>0.618</v>
      </c>
      <c r="G41" s="22">
        <f>'DATOS MENSUALES'!F767</f>
        <v>0.643</v>
      </c>
      <c r="H41" s="22">
        <f>'DATOS MENSUALES'!F768</f>
        <v>0.593</v>
      </c>
      <c r="I41" s="22">
        <f>'DATOS MENSUALES'!F769</f>
        <v>0.516</v>
      </c>
      <c r="J41" s="22">
        <f>'DATOS MENSUALES'!F770</f>
        <v>0.436</v>
      </c>
      <c r="K41" s="22">
        <f>'DATOS MENSUALES'!F771</f>
        <v>0.369</v>
      </c>
      <c r="L41" s="22">
        <f>'DATOS MENSUALES'!F772</f>
        <v>0.324</v>
      </c>
      <c r="M41" s="22">
        <f>'DATOS MENSUALES'!F773</f>
        <v>0.278</v>
      </c>
      <c r="N41" s="22">
        <f t="shared" si="11"/>
        <v>6.93</v>
      </c>
      <c r="O41" s="23"/>
      <c r="P41" s="60">
        <f t="shared" si="13"/>
        <v>0.11259785240526853</v>
      </c>
      <c r="Q41" s="60">
        <f t="shared" si="14"/>
        <v>0.018335484183887113</v>
      </c>
      <c r="R41" s="60">
        <f t="shared" si="15"/>
        <v>-0.11945895312500013</v>
      </c>
      <c r="S41" s="60">
        <f t="shared" si="16"/>
        <v>-1.1698803024087383</v>
      </c>
      <c r="T41" s="60">
        <f t="shared" si="17"/>
        <v>-0.029802089837334986</v>
      </c>
      <c r="U41" s="60">
        <f t="shared" si="18"/>
        <v>-0.0091343700429563</v>
      </c>
      <c r="V41" s="60">
        <f t="shared" si="19"/>
        <v>-0.0016917032994993178</v>
      </c>
      <c r="W41" s="60">
        <f t="shared" si="20"/>
        <v>-0.00223820494998862</v>
      </c>
      <c r="X41" s="60">
        <f t="shared" si="21"/>
        <v>-0.0025865423878584366</v>
      </c>
      <c r="Y41" s="60">
        <f t="shared" si="22"/>
        <v>-0.0009624043162835719</v>
      </c>
      <c r="Z41" s="60">
        <f t="shared" si="23"/>
        <v>-0.0004823159603436495</v>
      </c>
      <c r="AA41" s="60">
        <f t="shared" si="24"/>
        <v>-0.0011474778702776514</v>
      </c>
      <c r="AB41" s="60">
        <f t="shared" si="25"/>
        <v>-7.854126489904856</v>
      </c>
    </row>
    <row r="42" spans="1:28" s="24" customFormat="1" ht="12.75">
      <c r="A42" s="21" t="s">
        <v>90</v>
      </c>
      <c r="B42" s="22">
        <f>'DATOS MENSUALES'!F774</f>
        <v>0.314</v>
      </c>
      <c r="C42" s="22">
        <f>'DATOS MENSUALES'!F775</f>
        <v>0.244</v>
      </c>
      <c r="D42" s="22">
        <f>'DATOS MENSUALES'!F776</f>
        <v>0.283</v>
      </c>
      <c r="E42" s="22">
        <f>'DATOS MENSUALES'!F777</f>
        <v>0.223</v>
      </c>
      <c r="F42" s="22">
        <f>'DATOS MENSUALES'!F778</f>
        <v>0.201</v>
      </c>
      <c r="G42" s="22">
        <f>'DATOS MENSUALES'!F779</f>
        <v>0.196</v>
      </c>
      <c r="H42" s="22">
        <f>'DATOS MENSUALES'!F780</f>
        <v>0.242</v>
      </c>
      <c r="I42" s="22">
        <f>'DATOS MENSUALES'!F781</f>
        <v>0.213</v>
      </c>
      <c r="J42" s="22">
        <f>'DATOS MENSUALES'!F782</f>
        <v>0.19</v>
      </c>
      <c r="K42" s="22">
        <f>'DATOS MENSUALES'!F783</f>
        <v>0.174</v>
      </c>
      <c r="L42" s="22">
        <f>'DATOS MENSUALES'!F784</f>
        <v>0.156</v>
      </c>
      <c r="M42" s="22">
        <f>'DATOS MENSUALES'!F785</f>
        <v>0.139</v>
      </c>
      <c r="N42" s="22">
        <f>SUM(B42:M42)</f>
        <v>2.575</v>
      </c>
      <c r="O42" s="23"/>
      <c r="P42" s="60">
        <f t="shared" si="13"/>
        <v>-0.001690065639110153</v>
      </c>
      <c r="Q42" s="60">
        <f t="shared" si="14"/>
        <v>-0.03286261399362767</v>
      </c>
      <c r="R42" s="60">
        <f t="shared" si="15"/>
        <v>-0.8452488713750006</v>
      </c>
      <c r="S42" s="60">
        <f t="shared" si="16"/>
        <v>-3.399984476373234</v>
      </c>
      <c r="T42" s="60">
        <f t="shared" si="17"/>
        <v>-0.3843015703417728</v>
      </c>
      <c r="U42" s="60">
        <f t="shared" si="18"/>
        <v>-0.2823500730651457</v>
      </c>
      <c r="V42" s="60">
        <f t="shared" si="19"/>
        <v>-0.10392498722257623</v>
      </c>
      <c r="W42" s="60">
        <f t="shared" si="20"/>
        <v>-0.0816378852206987</v>
      </c>
      <c r="X42" s="60">
        <f t="shared" si="21"/>
        <v>-0.05630044988194123</v>
      </c>
      <c r="Y42" s="60">
        <f t="shared" si="22"/>
        <v>-0.02534243422012975</v>
      </c>
      <c r="Z42" s="60">
        <f t="shared" si="23"/>
        <v>-0.014963876942592163</v>
      </c>
      <c r="AA42" s="60">
        <f t="shared" si="24"/>
        <v>-0.01447189696495221</v>
      </c>
      <c r="AB42" s="60">
        <f t="shared" si="25"/>
        <v>-255.1741825556739</v>
      </c>
    </row>
    <row r="43" spans="1:28" s="24" customFormat="1" ht="12.75">
      <c r="A43" s="21" t="s">
        <v>91</v>
      </c>
      <c r="B43" s="22">
        <f>'DATOS MENSUALES'!F786</f>
        <v>0.459</v>
      </c>
      <c r="C43" s="22">
        <f>'DATOS MENSUALES'!F787</f>
        <v>0.326</v>
      </c>
      <c r="D43" s="22">
        <f>'DATOS MENSUALES'!F788</f>
        <v>0.295</v>
      </c>
      <c r="E43" s="22">
        <f>'DATOS MENSUALES'!F789</f>
        <v>0.273</v>
      </c>
      <c r="F43" s="22">
        <f>'DATOS MENSUALES'!F790</f>
        <v>0.276</v>
      </c>
      <c r="G43" s="22">
        <f>'DATOS MENSUALES'!F791</f>
        <v>0.382</v>
      </c>
      <c r="H43" s="22">
        <f>'DATOS MENSUALES'!F792</f>
        <v>0.394</v>
      </c>
      <c r="I43" s="22">
        <f>'DATOS MENSUALES'!F793</f>
        <v>0.354</v>
      </c>
      <c r="J43" s="22">
        <f>'DATOS MENSUALES'!F794</f>
        <v>0.304</v>
      </c>
      <c r="K43" s="22">
        <f>'DATOS MENSUALES'!F795</f>
        <v>0.271</v>
      </c>
      <c r="L43" s="22">
        <f>'DATOS MENSUALES'!F796</f>
        <v>0.24</v>
      </c>
      <c r="M43" s="22">
        <f>'DATOS MENSUALES'!F797</f>
        <v>0.221</v>
      </c>
      <c r="N43" s="22">
        <f>SUM(B43:M43)</f>
        <v>3.795</v>
      </c>
      <c r="O43" s="23"/>
      <c r="P43" s="60">
        <f t="shared" si="13"/>
        <v>1.7343036925352665E-05</v>
      </c>
      <c r="Q43" s="60">
        <f t="shared" si="14"/>
        <v>-0.013533626395994532</v>
      </c>
      <c r="R43" s="60">
        <f t="shared" si="15"/>
        <v>-0.8134726703750006</v>
      </c>
      <c r="S43" s="60">
        <f t="shared" si="16"/>
        <v>-3.0719735852489736</v>
      </c>
      <c r="T43" s="60">
        <f t="shared" si="17"/>
        <v>-0.2772168613550864</v>
      </c>
      <c r="U43" s="60">
        <f t="shared" si="18"/>
        <v>-0.10384849054739416</v>
      </c>
      <c r="V43" s="60">
        <f t="shared" si="19"/>
        <v>-0.03220412719890759</v>
      </c>
      <c r="W43" s="60">
        <f t="shared" si="20"/>
        <v>-0.025104261231053714</v>
      </c>
      <c r="X43" s="60">
        <f t="shared" si="21"/>
        <v>-0.019523612938154276</v>
      </c>
      <c r="Y43" s="60">
        <f t="shared" si="22"/>
        <v>-0.007614070088472928</v>
      </c>
      <c r="Z43" s="60">
        <f t="shared" si="23"/>
        <v>-0.004284924759160216</v>
      </c>
      <c r="AA43" s="60">
        <f t="shared" si="24"/>
        <v>-0.004227348751934458</v>
      </c>
      <c r="AB43" s="60">
        <f t="shared" si="25"/>
        <v>-134.43562698076275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1.4894599822721883</v>
      </c>
      <c r="Q44" s="61">
        <f aca="true" t="shared" si="26" ref="Q44:AB44">SUM(Q18:Q43)</f>
        <v>9.35159127074556</v>
      </c>
      <c r="R44" s="61">
        <f t="shared" si="26"/>
        <v>659.084378757</v>
      </c>
      <c r="S44" s="61">
        <f t="shared" si="26"/>
        <v>4481.08210193787</v>
      </c>
      <c r="T44" s="61">
        <f t="shared" si="26"/>
        <v>175.0519353682721</v>
      </c>
      <c r="U44" s="61">
        <f t="shared" si="26"/>
        <v>149.91260823896457</v>
      </c>
      <c r="V44" s="61">
        <f t="shared" si="26"/>
        <v>8.662622999573966</v>
      </c>
      <c r="W44" s="61">
        <f t="shared" si="26"/>
        <v>3.061374854591716</v>
      </c>
      <c r="X44" s="61">
        <f t="shared" si="26"/>
        <v>3.7576640483609487</v>
      </c>
      <c r="Y44" s="61">
        <f t="shared" si="26"/>
        <v>1.0277324249467448</v>
      </c>
      <c r="Z44" s="61">
        <f t="shared" si="26"/>
        <v>0.5542278642071007</v>
      </c>
      <c r="AA44" s="61">
        <f t="shared" si="26"/>
        <v>0.19346876417751468</v>
      </c>
      <c r="AB44" s="61">
        <f t="shared" si="26"/>
        <v>29122.84669859107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137 - Arroyo de la Oncina desde cabecera hasta confluencia con río Esla.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0.4660454545454545</v>
      </c>
      <c r="C5" s="43">
        <f>'ANUAL (Acum. S.LARGA)'!C6</f>
        <v>0.5976060606060606</v>
      </c>
      <c r="D5" s="43">
        <f>'ANUAL (Acum. S.LARGA)'!D6</f>
        <v>1.1869696969696968</v>
      </c>
      <c r="E5" s="43">
        <f>'ANUAL (Acum. S.LARGA)'!E6</f>
        <v>1.552439393939394</v>
      </c>
      <c r="F5" s="43">
        <f>'ANUAL (Acum. S.LARGA)'!F6</f>
        <v>1.3720303030303027</v>
      </c>
      <c r="G5" s="43">
        <f>'ANUAL (Acum. S.LARGA)'!G6</f>
        <v>1.1203484848484848</v>
      </c>
      <c r="H5" s="43">
        <f>'ANUAL (Acum. S.LARGA)'!H6</f>
        <v>0.8869999999999996</v>
      </c>
      <c r="I5" s="43">
        <f>'ANUAL (Acum. S.LARGA)'!I6</f>
        <v>0.7612878787878791</v>
      </c>
      <c r="J5" s="43">
        <f>'ANUAL (Acum. S.LARGA)'!J6</f>
        <v>0.6532727272727272</v>
      </c>
      <c r="K5" s="43">
        <f>'ANUAL (Acum. S.LARGA)'!K6</f>
        <v>0.5450303030303032</v>
      </c>
      <c r="L5" s="43">
        <f>'ANUAL (Acum. S.LARGA)'!L6</f>
        <v>0.4624848484848485</v>
      </c>
      <c r="M5" s="43">
        <f>'ANUAL (Acum. S.LARGA)'!M6</f>
        <v>0.42215151515151533</v>
      </c>
      <c r="N5" s="43">
        <f>'ANUAL (Acum. S.LARGA)'!N6</f>
        <v>10.026666666666667</v>
      </c>
    </row>
    <row r="6" spans="1:14" ht="12.75">
      <c r="A6" s="13" t="s">
        <v>109</v>
      </c>
      <c r="B6" s="43">
        <f>'ANUAL (Acum. S.CORTA)'!B6</f>
        <v>0.4331153846153847</v>
      </c>
      <c r="C6" s="43">
        <f>'ANUAL (Acum. S.CORTA)'!C6</f>
        <v>0.5643076923076923</v>
      </c>
      <c r="D6" s="43">
        <f>'ANUAL (Acum. S.CORTA)'!D6</f>
        <v>1.2285000000000001</v>
      </c>
      <c r="E6" s="43">
        <f>'ANUAL (Acum. S.CORTA)'!E6</f>
        <v>1.7266923076923075</v>
      </c>
      <c r="F6" s="43">
        <f>'ANUAL (Acum. S.CORTA)'!F6</f>
        <v>0.9280384615384615</v>
      </c>
      <c r="G6" s="43">
        <f>'ANUAL (Acum. S.CORTA)'!G6</f>
        <v>0.8520384615384615</v>
      </c>
      <c r="H6" s="43">
        <f>'ANUAL (Acum. S.CORTA)'!H6</f>
        <v>0.7121538461538461</v>
      </c>
      <c r="I6" s="43">
        <f>'ANUAL (Acum. S.CORTA)'!I6</f>
        <v>0.6468076923076923</v>
      </c>
      <c r="J6" s="43">
        <f>'ANUAL (Acum. S.CORTA)'!J6</f>
        <v>0.5732692307692306</v>
      </c>
      <c r="K6" s="43">
        <f>'ANUAL (Acum. S.CORTA)'!K6</f>
        <v>0.46773076923076934</v>
      </c>
      <c r="L6" s="43">
        <f>'ANUAL (Acum. S.CORTA)'!L6</f>
        <v>0.4024230769230769</v>
      </c>
      <c r="M6" s="43">
        <f>'ANUAL (Acum. S.CORTA)'!M6</f>
        <v>0.3826923076923077</v>
      </c>
      <c r="N6" s="43">
        <f>'ANUAL (Acum. S.CORTA)'!N6</f>
        <v>8.91776923076923</v>
      </c>
    </row>
    <row r="7" spans="1:14" ht="12.75">
      <c r="A7" s="13" t="s">
        <v>114</v>
      </c>
      <c r="B7" s="44">
        <f>(B5-B6)/B5*100</f>
        <v>7.065849394923786</v>
      </c>
      <c r="C7" s="44">
        <f aca="true" t="shared" si="0" ref="C7:N7">(C5-C6)/C5*100</f>
        <v>5.571959605730712</v>
      </c>
      <c r="D7" s="44">
        <f t="shared" si="0"/>
        <v>-3.4988511616032962</v>
      </c>
      <c r="E7" s="44">
        <f t="shared" si="0"/>
        <v>-11.224458386793316</v>
      </c>
      <c r="F7" s="44">
        <f t="shared" si="0"/>
        <v>32.36020665951976</v>
      </c>
      <c r="G7" s="44">
        <f t="shared" si="0"/>
        <v>23.948800479371325</v>
      </c>
      <c r="H7" s="44">
        <f t="shared" si="0"/>
        <v>19.712080478709527</v>
      </c>
      <c r="I7" s="44">
        <f t="shared" si="0"/>
        <v>15.037699885943523</v>
      </c>
      <c r="J7" s="44">
        <f t="shared" si="0"/>
        <v>12.246569183669113</v>
      </c>
      <c r="K7" s="44">
        <f t="shared" si="0"/>
        <v>14.182612117116738</v>
      </c>
      <c r="L7" s="44">
        <f t="shared" si="0"/>
        <v>12.986754432829665</v>
      </c>
      <c r="M7" s="44">
        <f t="shared" si="0"/>
        <v>9.347167081715963</v>
      </c>
      <c r="N7" s="44">
        <f t="shared" si="0"/>
        <v>11.059482405892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0.4380827272727272</v>
      </c>
      <c r="C10" s="43">
        <f aca="true" t="shared" si="1" ref="C10:M10">0.94*C5</f>
        <v>0.5617496969696969</v>
      </c>
      <c r="D10" s="43">
        <f t="shared" si="1"/>
        <v>1.115751515151515</v>
      </c>
      <c r="E10" s="43">
        <f t="shared" si="1"/>
        <v>1.4592930303030303</v>
      </c>
      <c r="F10" s="43">
        <f t="shared" si="1"/>
        <v>1.2897084848484845</v>
      </c>
      <c r="G10" s="43">
        <f t="shared" si="1"/>
        <v>1.0531275757575758</v>
      </c>
      <c r="H10" s="43">
        <f t="shared" si="1"/>
        <v>0.8337799999999995</v>
      </c>
      <c r="I10" s="43">
        <f t="shared" si="1"/>
        <v>0.7156106060606063</v>
      </c>
      <c r="J10" s="43">
        <f t="shared" si="1"/>
        <v>0.6140763636363635</v>
      </c>
      <c r="K10" s="43">
        <f t="shared" si="1"/>
        <v>0.5123284848484849</v>
      </c>
      <c r="L10" s="43">
        <f t="shared" si="1"/>
        <v>0.43473575757575755</v>
      </c>
      <c r="M10" s="43">
        <f t="shared" si="1"/>
        <v>0.39682242424242437</v>
      </c>
      <c r="N10" s="43">
        <f>SUM(B10:M10)</f>
        <v>9.425066666666668</v>
      </c>
    </row>
    <row r="11" spans="1:14" ht="12.75">
      <c r="A11" s="13" t="s">
        <v>109</v>
      </c>
      <c r="B11" s="43">
        <f>0.94*B6</f>
        <v>0.40712846153846155</v>
      </c>
      <c r="C11" s="43">
        <f aca="true" t="shared" si="2" ref="C11:M11">0.94*C6</f>
        <v>0.5304492307692307</v>
      </c>
      <c r="D11" s="43">
        <f t="shared" si="2"/>
        <v>1.15479</v>
      </c>
      <c r="E11" s="43">
        <f t="shared" si="2"/>
        <v>1.623090769230769</v>
      </c>
      <c r="F11" s="43">
        <f t="shared" si="2"/>
        <v>0.8723561538461537</v>
      </c>
      <c r="G11" s="43">
        <f t="shared" si="2"/>
        <v>0.8009161538461538</v>
      </c>
      <c r="H11" s="43">
        <f t="shared" si="2"/>
        <v>0.6694246153846153</v>
      </c>
      <c r="I11" s="43">
        <f t="shared" si="2"/>
        <v>0.6079992307692307</v>
      </c>
      <c r="J11" s="43">
        <f t="shared" si="2"/>
        <v>0.5388730769230767</v>
      </c>
      <c r="K11" s="43">
        <f t="shared" si="2"/>
        <v>0.4396669230769232</v>
      </c>
      <c r="L11" s="43">
        <f t="shared" si="2"/>
        <v>0.37827769230769226</v>
      </c>
      <c r="M11" s="43">
        <f t="shared" si="2"/>
        <v>0.35973076923076924</v>
      </c>
      <c r="N11" s="43">
        <f>SUM(B11:M11)</f>
        <v>8.382703076923075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0.113</v>
      </c>
      <c r="C14" s="43">
        <f>'ANUAL (Acum. S.LARGA)'!C4</f>
        <v>0.154</v>
      </c>
      <c r="D14" s="43">
        <f>'ANUAL (Acum. S.LARGA)'!D4</f>
        <v>0.171</v>
      </c>
      <c r="E14" s="43">
        <f>'ANUAL (Acum. S.LARGA)'!E4</f>
        <v>0.175</v>
      </c>
      <c r="F14" s="43">
        <f>'ANUAL (Acum. S.LARGA)'!F4</f>
        <v>0.155</v>
      </c>
      <c r="G14" s="43">
        <f>'ANUAL (Acum. S.LARGA)'!G4</f>
        <v>0.164</v>
      </c>
      <c r="H14" s="43">
        <f>'ANUAL (Acum. S.LARGA)'!H4</f>
        <v>0.173</v>
      </c>
      <c r="I14" s="43">
        <f>'ANUAL (Acum. S.LARGA)'!I4</f>
        <v>0.159</v>
      </c>
      <c r="J14" s="43">
        <f>'ANUAL (Acum. S.LARGA)'!J4</f>
        <v>0.15</v>
      </c>
      <c r="K14" s="43">
        <f>'ANUAL (Acum. S.LARGA)'!K4</f>
        <v>0.144</v>
      </c>
      <c r="L14" s="43">
        <f>'ANUAL (Acum. S.LARGA)'!L4</f>
        <v>0.135</v>
      </c>
      <c r="M14" s="43">
        <f>'ANUAL (Acum. S.LARGA)'!M4</f>
        <v>0.123</v>
      </c>
      <c r="N14" s="43">
        <f>'ANUAL (Acum. S.LARGA)'!N4</f>
        <v>1.9699999999999998</v>
      </c>
    </row>
    <row r="15" spans="1:14" ht="12.75">
      <c r="A15" s="13" t="s">
        <v>109</v>
      </c>
      <c r="B15" s="43">
        <f>'ANUAL (Acum. S.CORTA)'!B4</f>
        <v>0.146</v>
      </c>
      <c r="C15" s="43">
        <f>'ANUAL (Acum. S.CORTA)'!C4</f>
        <v>0.154</v>
      </c>
      <c r="D15" s="43">
        <f>'ANUAL (Acum. S.CORTA)'!D4</f>
        <v>0.196</v>
      </c>
      <c r="E15" s="43">
        <f>'ANUAL (Acum. S.CORTA)'!E4</f>
        <v>0.175</v>
      </c>
      <c r="F15" s="43">
        <f>'ANUAL (Acum. S.CORTA)'!F4</f>
        <v>0.155</v>
      </c>
      <c r="G15" s="43">
        <f>'ANUAL (Acum. S.CORTA)'!G4</f>
        <v>0.164</v>
      </c>
      <c r="H15" s="43">
        <f>'ANUAL (Acum. S.CORTA)'!H4</f>
        <v>0.183</v>
      </c>
      <c r="I15" s="43">
        <f>'ANUAL (Acum. S.CORTA)'!I4</f>
        <v>0.183</v>
      </c>
      <c r="J15" s="43">
        <f>'ANUAL (Acum. S.CORTA)'!J4</f>
        <v>0.186</v>
      </c>
      <c r="K15" s="43">
        <f>'ANUAL (Acum. S.CORTA)'!K4</f>
        <v>0.169</v>
      </c>
      <c r="L15" s="43">
        <f>'ANUAL (Acum. S.CORTA)'!L4</f>
        <v>0.154</v>
      </c>
      <c r="M15" s="43">
        <f>'ANUAL (Acum. S.CORTA)'!M4</f>
        <v>0.139</v>
      </c>
      <c r="N15" s="43">
        <f>'ANUAL (Acum. S.CORTA)'!N4</f>
        <v>2.278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2.933</v>
      </c>
      <c r="C18" s="43">
        <f>'ANUAL (Acum. S.LARGA)'!C5</f>
        <v>2.877</v>
      </c>
      <c r="D18" s="43">
        <f>'ANUAL (Acum. S.LARGA)'!D5</f>
        <v>9.621</v>
      </c>
      <c r="E18" s="43">
        <f>'ANUAL (Acum. S.LARGA)'!E5</f>
        <v>18.055</v>
      </c>
      <c r="F18" s="43">
        <f>'ANUAL (Acum. S.LARGA)'!F5</f>
        <v>14.326</v>
      </c>
      <c r="G18" s="43">
        <f>'ANUAL (Acum. S.LARGA)'!G5</f>
        <v>7.377</v>
      </c>
      <c r="H18" s="43">
        <f>'ANUAL (Acum. S.LARGA)'!H5</f>
        <v>3.18</v>
      </c>
      <c r="I18" s="43">
        <f>'ANUAL (Acum. S.LARGA)'!I5</f>
        <v>2.056</v>
      </c>
      <c r="J18" s="43">
        <f>'ANUAL (Acum. S.LARGA)'!J5</f>
        <v>1.963</v>
      </c>
      <c r="K18" s="43">
        <f>'ANUAL (Acum. S.LARGA)'!K5</f>
        <v>1.32</v>
      </c>
      <c r="L18" s="43">
        <f>'ANUAL (Acum. S.LARGA)'!L5</f>
        <v>1.083</v>
      </c>
      <c r="M18" s="43">
        <f>'ANUAL (Acum. S.LARGA)'!M5</f>
        <v>0.892</v>
      </c>
      <c r="N18" s="43">
        <f>'ANUAL (Acum. S.LARGA)'!N5</f>
        <v>36.14600000000001</v>
      </c>
    </row>
    <row r="19" spans="1:14" ht="12.75">
      <c r="A19" s="13" t="s">
        <v>109</v>
      </c>
      <c r="B19" s="43">
        <f>'ANUAL (Acum. S.CORTA)'!B5</f>
        <v>1.56</v>
      </c>
      <c r="C19" s="43">
        <f>'ANUAL (Acum. S.CORTA)'!C5</f>
        <v>2.651</v>
      </c>
      <c r="D19" s="43">
        <f>'ANUAL (Acum. S.CORTA)'!D5</f>
        <v>9.621</v>
      </c>
      <c r="E19" s="43">
        <f>'ANUAL (Acum. S.CORTA)'!E5</f>
        <v>18.055</v>
      </c>
      <c r="F19" s="43">
        <f>'ANUAL (Acum. S.CORTA)'!F5</f>
        <v>6.463</v>
      </c>
      <c r="G19" s="43">
        <f>'ANUAL (Acum. S.CORTA)'!G5</f>
        <v>6.135</v>
      </c>
      <c r="H19" s="43">
        <f>'ANUAL (Acum. S.CORTA)'!H5</f>
        <v>2.314</v>
      </c>
      <c r="I19" s="43">
        <f>'ANUAL (Acum. S.CORTA)'!I5</f>
        <v>1.769</v>
      </c>
      <c r="J19" s="43">
        <f>'ANUAL (Acum. S.CORTA)'!J5</f>
        <v>1.963</v>
      </c>
      <c r="K19" s="43">
        <f>'ANUAL (Acum. S.CORTA)'!K5</f>
        <v>1.2</v>
      </c>
      <c r="L19" s="43">
        <f>'ANUAL (Acum. S.CORTA)'!L5</f>
        <v>1.004</v>
      </c>
      <c r="M19" s="43">
        <f>'ANUAL (Acum. S.CORTA)'!M5</f>
        <v>0.825</v>
      </c>
      <c r="N19" s="43">
        <f>'ANUAL (Acum. S.CORTA)'!N5</f>
        <v>35.128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0.3895</v>
      </c>
      <c r="C22" s="43">
        <f>'ANUAL (Acum. S.LARGA)'!C9</f>
        <v>0.3915</v>
      </c>
      <c r="D22" s="43">
        <f>'ANUAL (Acum. S.LARGA)'!D9</f>
        <v>0.4395</v>
      </c>
      <c r="E22" s="43">
        <f>'ANUAL (Acum. S.LARGA)'!E9</f>
        <v>0.5585</v>
      </c>
      <c r="F22" s="43">
        <f>'ANUAL (Acum. S.LARGA)'!F9</f>
        <v>0.582</v>
      </c>
      <c r="G22" s="43">
        <f>'ANUAL (Acum. S.LARGA)'!G9</f>
        <v>0.627</v>
      </c>
      <c r="H22" s="43">
        <f>'ANUAL (Acum. S.LARGA)'!H9</f>
        <v>0.5905</v>
      </c>
      <c r="I22" s="43">
        <f>'ANUAL (Acum. S.LARGA)'!I9</f>
        <v>0.591</v>
      </c>
      <c r="J22" s="43">
        <f>'ANUAL (Acum. S.LARGA)'!J9</f>
        <v>0.5165</v>
      </c>
      <c r="K22" s="43">
        <f>'ANUAL (Acum. S.LARGA)'!K9</f>
        <v>0.46499999999999997</v>
      </c>
      <c r="L22" s="43">
        <f>'ANUAL (Acum. S.LARGA)'!L9</f>
        <v>0.399</v>
      </c>
      <c r="M22" s="43">
        <f>'ANUAL (Acum. S.LARGA)'!M9</f>
        <v>0.3585</v>
      </c>
      <c r="N22" s="43">
        <f>'ANUAL (Acum. S.LARGA)'!N9</f>
        <v>6.607499999999999</v>
      </c>
    </row>
    <row r="23" spans="1:14" ht="12.75">
      <c r="A23" s="13" t="s">
        <v>109</v>
      </c>
      <c r="B23" s="43">
        <f>'ANUAL (Acum. S.CORTA)'!B9</f>
        <v>0.3755</v>
      </c>
      <c r="C23" s="43">
        <f>'ANUAL (Acum. S.CORTA)'!C9</f>
        <v>0.386</v>
      </c>
      <c r="D23" s="43">
        <f>'ANUAL (Acum. S.CORTA)'!D9</f>
        <v>0.4685</v>
      </c>
      <c r="E23" s="43">
        <f>'ANUAL (Acum. S.CORTA)'!E9</f>
        <v>0.399</v>
      </c>
      <c r="F23" s="43">
        <f>'ANUAL (Acum. S.CORTA)'!F9</f>
        <v>0.3715</v>
      </c>
      <c r="G23" s="43">
        <f>'ANUAL (Acum. S.CORTA)'!G9</f>
        <v>0.40900000000000003</v>
      </c>
      <c r="H23" s="43">
        <f>'ANUAL (Acum. S.CORTA)'!H9</f>
        <v>0.471</v>
      </c>
      <c r="I23" s="43">
        <f>'ANUAL (Acum. S.CORTA)'!I9</f>
        <v>0.4855</v>
      </c>
      <c r="J23" s="43">
        <f>'ANUAL (Acum. S.CORTA)'!J9</f>
        <v>0.41600000000000004</v>
      </c>
      <c r="K23" s="43">
        <f>'ANUAL (Acum. S.CORTA)'!K9</f>
        <v>0.355</v>
      </c>
      <c r="L23" s="43">
        <f>'ANUAL (Acum. S.CORTA)'!L9</f>
        <v>0.309</v>
      </c>
      <c r="M23" s="43">
        <f>'ANUAL (Acum. S.CORTA)'!M9</f>
        <v>0.28400000000000003</v>
      </c>
      <c r="N23" s="43">
        <f>'ANUAL (Acum. S.CORTA)'!N9</f>
        <v>4.774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0.39886201322563375</v>
      </c>
      <c r="C26" s="43">
        <f>'ANUAL (Acum. S.LARGA)'!C12</f>
        <v>0.588578519140372</v>
      </c>
      <c r="D26" s="43">
        <f>'ANUAL (Acum. S.LARGA)'!D12</f>
        <v>1.8575829122789311</v>
      </c>
      <c r="E26" s="43">
        <f>'ANUAL (Acum. S.LARGA)'!E12</f>
        <v>2.650769781541191</v>
      </c>
      <c r="F26" s="43">
        <f>'ANUAL (Acum. S.LARGA)'!F12</f>
        <v>2.265854730693489</v>
      </c>
      <c r="G26" s="43">
        <f>'ANUAL (Acum. S.LARGA)'!G12</f>
        <v>1.4585206888374602</v>
      </c>
      <c r="H26" s="43">
        <f>'ANUAL (Acum. S.LARGA)'!H12</f>
        <v>0.7248178551035591</v>
      </c>
      <c r="I26" s="43">
        <f>'ANUAL (Acum. S.LARGA)'!I12</f>
        <v>0.5096756363731286</v>
      </c>
      <c r="J26" s="43">
        <f>'ANUAL (Acum. S.LARGA)'!J12</f>
        <v>0.4277247333887155</v>
      </c>
      <c r="K26" s="43">
        <f>'ANUAL (Acum. S.LARGA)'!K12</f>
        <v>0.3285496318763124</v>
      </c>
      <c r="L26" s="43">
        <f>'ANUAL (Acum. S.LARGA)'!L12</f>
        <v>0.2627994990291584</v>
      </c>
      <c r="M26" s="43">
        <f>'ANUAL (Acum. S.LARGA)'!M12</f>
        <v>0.20869139840180187</v>
      </c>
      <c r="N26" s="43">
        <f>'ANUAL (Acum. S.LARGA)'!N12</f>
        <v>8.878872624786297</v>
      </c>
    </row>
    <row r="27" spans="1:14" ht="12.75">
      <c r="A27" s="13" t="s">
        <v>109</v>
      </c>
      <c r="B27" s="43">
        <f>'ANUAL (Acum. S.CORTA)'!B12</f>
        <v>0.2959530134224792</v>
      </c>
      <c r="C27" s="43">
        <f>'ANUAL (Acum. S.CORTA)'!C12</f>
        <v>0.5147995158685188</v>
      </c>
      <c r="D27" s="43">
        <f>'ANUAL (Acum. S.CORTA)'!D12</f>
        <v>2.075892294893933</v>
      </c>
      <c r="E27" s="43">
        <f>'ANUAL (Acum. S.CORTA)'!E12</f>
        <v>3.680769427923795</v>
      </c>
      <c r="F27" s="43">
        <f>'ANUAL (Acum. S.CORTA)'!F12</f>
        <v>1.3135911839158858</v>
      </c>
      <c r="G27" s="43">
        <f>'ANUAL (Acum. S.CORTA)'!G12</f>
        <v>1.2130932191969166</v>
      </c>
      <c r="H27" s="43">
        <f>'ANUAL (Acum. S.CORTA)'!H12</f>
        <v>0.6200905541810933</v>
      </c>
      <c r="I27" s="43">
        <f>'ANUAL (Acum. S.CORTA)'!I12</f>
        <v>0.4764587721287766</v>
      </c>
      <c r="J27" s="43">
        <f>'ANUAL (Acum. S.CORTA)'!J12</f>
        <v>0.460468505562959</v>
      </c>
      <c r="K27" s="43">
        <f>'ANUAL (Acum. S.CORTA)'!K12</f>
        <v>0.3271246316243772</v>
      </c>
      <c r="L27" s="43">
        <f>'ANUAL (Acum. S.CORTA)'!L12</f>
        <v>0.2658106353142286</v>
      </c>
      <c r="M27" s="43">
        <f>'ANUAL (Acum. S.CORTA)'!M12</f>
        <v>0.21178324187352862</v>
      </c>
      <c r="N27" s="43">
        <f>'ANUAL (Acum. S.CORTA)'!N12</f>
        <v>8.781658154620652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0.86</v>
      </c>
      <c r="C30" s="43">
        <f>'ANUAL (Acum. S.LARGA)'!C13</f>
        <v>0.98</v>
      </c>
      <c r="D30" s="43">
        <f>'ANUAL (Acum. S.LARGA)'!D13</f>
        <v>1.56</v>
      </c>
      <c r="E30" s="43">
        <f>'ANUAL (Acum. S.LARGA)'!E13</f>
        <v>1.71</v>
      </c>
      <c r="F30" s="43">
        <f>'ANUAL (Acum. S.LARGA)'!F13</f>
        <v>1.65</v>
      </c>
      <c r="G30" s="43">
        <f>'ANUAL (Acum. S.LARGA)'!G13</f>
        <v>1.3</v>
      </c>
      <c r="H30" s="43">
        <f>'ANUAL (Acum. S.LARGA)'!H13</f>
        <v>0.82</v>
      </c>
      <c r="I30" s="43">
        <f>'ANUAL (Acum. S.LARGA)'!I13</f>
        <v>0.67</v>
      </c>
      <c r="J30" s="43">
        <f>'ANUAL (Acum. S.LARGA)'!J13</f>
        <v>0.65</v>
      </c>
      <c r="K30" s="43">
        <f>'ANUAL (Acum. S.LARGA)'!K13</f>
        <v>0.6</v>
      </c>
      <c r="L30" s="43">
        <f>'ANUAL (Acum. S.LARGA)'!L13</f>
        <v>0.57</v>
      </c>
      <c r="M30" s="43">
        <f>'ANUAL (Acum. S.LARGA)'!M13</f>
        <v>0.49</v>
      </c>
      <c r="N30" s="43">
        <f>'ANUAL (Acum. S.LARGA)'!N13</f>
        <v>0.89</v>
      </c>
    </row>
    <row r="31" spans="1:14" ht="12.75">
      <c r="A31" s="13" t="s">
        <v>109</v>
      </c>
      <c r="B31" s="43">
        <f>'ANUAL (Acum. S.CORTA)'!B13</f>
        <v>0.68</v>
      </c>
      <c r="C31" s="43">
        <f>'ANUAL (Acum. S.CORTA)'!C13</f>
        <v>0.91</v>
      </c>
      <c r="D31" s="43">
        <f>'ANUAL (Acum. S.CORTA)'!D13</f>
        <v>1.69</v>
      </c>
      <c r="E31" s="43">
        <f>'ANUAL (Acum. S.CORTA)'!E13</f>
        <v>2.13</v>
      </c>
      <c r="F31" s="43">
        <f>'ANUAL (Acum. S.CORTA)'!F13</f>
        <v>1.42</v>
      </c>
      <c r="G31" s="43">
        <f>'ANUAL (Acum. S.CORTA)'!G13</f>
        <v>1.42</v>
      </c>
      <c r="H31" s="43">
        <f>'ANUAL (Acum. S.CORTA)'!H13</f>
        <v>0.87</v>
      </c>
      <c r="I31" s="43">
        <f>'ANUAL (Acum. S.CORTA)'!I13</f>
        <v>0.74</v>
      </c>
      <c r="J31" s="43">
        <f>'ANUAL (Acum. S.CORTA)'!J13</f>
        <v>0.8</v>
      </c>
      <c r="K31" s="43">
        <f>'ANUAL (Acum. S.CORTA)'!K13</f>
        <v>0.7</v>
      </c>
      <c r="L31" s="43">
        <f>'ANUAL (Acum. S.CORTA)'!L13</f>
        <v>0.66</v>
      </c>
      <c r="M31" s="43">
        <f>'ANUAL (Acum. S.CORTA)'!M13</f>
        <v>0.55</v>
      </c>
      <c r="N31" s="43">
        <f>'ANUAL (Acum. S.CORTA)'!N13</f>
        <v>0.98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4.165192875948523</v>
      </c>
      <c r="C34" s="43">
        <f>'ANUAL (Acum. S.LARGA)'!C14</f>
        <v>2.6306332713148364</v>
      </c>
      <c r="D34" s="43">
        <f>'ANUAL (Acum. S.LARGA)'!D14</f>
        <v>2.8088214226610724</v>
      </c>
      <c r="E34" s="43">
        <f>'ANUAL (Acum. S.LARGA)'!E14</f>
        <v>4.293978095418097</v>
      </c>
      <c r="F34" s="43">
        <f>'ANUAL (Acum. S.LARGA)'!F14</f>
        <v>3.8125439514687174</v>
      </c>
      <c r="G34" s="43">
        <f>'ANUAL (Acum. S.LARGA)'!G14</f>
        <v>2.7831868321715922</v>
      </c>
      <c r="H34" s="43">
        <f>'ANUAL (Acum. S.LARGA)'!H14</f>
        <v>1.341735906971061</v>
      </c>
      <c r="I34" s="43">
        <f>'ANUAL (Acum. S.LARGA)'!I14</f>
        <v>0.9899106998218111</v>
      </c>
      <c r="J34" s="43">
        <f>'ANUAL (Acum. S.LARGA)'!J14</f>
        <v>1.0742894976647266</v>
      </c>
      <c r="K34" s="43">
        <f>'ANUAL (Acum. S.LARGA)'!K14</f>
        <v>0.8261359361892272</v>
      </c>
      <c r="L34" s="43">
        <f>'ANUAL (Acum. S.LARGA)'!L14</f>
        <v>0.8296957676884656</v>
      </c>
      <c r="M34" s="43">
        <f>'ANUAL (Acum. S.LARGA)'!M14</f>
        <v>0.5972707759581346</v>
      </c>
      <c r="N34" s="43">
        <f>'ANUAL (Acum. S.LARGA)'!N14</f>
        <v>1.6034991867156827</v>
      </c>
    </row>
    <row r="35" spans="1:14" ht="12.75">
      <c r="A35" s="13" t="s">
        <v>109</v>
      </c>
      <c r="B35" s="43">
        <f>'ANUAL (Acum. S.CORTA)'!B14</f>
        <v>2.489904200775461</v>
      </c>
      <c r="C35" s="43">
        <f>'ANUAL (Acum. S.CORTA)'!C14</f>
        <v>2.970251508039389</v>
      </c>
      <c r="D35" s="43">
        <f>'ANUAL (Acum. S.CORTA)'!D14</f>
        <v>3.1926305508030577</v>
      </c>
      <c r="E35" s="43">
        <f>'ANUAL (Acum. S.CORTA)'!E14</f>
        <v>3.893939140007637</v>
      </c>
      <c r="F35" s="43">
        <f>'ANUAL (Acum. S.CORTA)'!F14</f>
        <v>3.3466349261347412</v>
      </c>
      <c r="G35" s="43">
        <f>'ANUAL (Acum. S.CORTA)'!G14</f>
        <v>3.638963775232705</v>
      </c>
      <c r="H35" s="43">
        <f>'ANUAL (Acum. S.CORTA)'!H14</f>
        <v>1.5743676754144378</v>
      </c>
      <c r="I35" s="43">
        <f>'ANUAL (Acum. S.CORTA)'!I14</f>
        <v>1.226486088868836</v>
      </c>
      <c r="J35" s="43">
        <f>'ANUAL (Acum. S.CORTA)'!J14</f>
        <v>1.6677857288644717</v>
      </c>
      <c r="K35" s="43">
        <f>'ANUAL (Acum. S.CORTA)'!K14</f>
        <v>1.27222057975361</v>
      </c>
      <c r="L35" s="43">
        <f>'ANUAL (Acum. S.CORTA)'!L14</f>
        <v>1.2787728106226082</v>
      </c>
      <c r="M35" s="43">
        <f>'ANUAL (Acum. S.CORTA)'!M14</f>
        <v>0.8825883268413957</v>
      </c>
      <c r="N35" s="43">
        <f>'ANUAL (Acum. S.CORTA)'!N14</f>
        <v>1.8634868825367679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0.48370996027350854</v>
      </c>
      <c r="C38" s="52">
        <f>'ANUAL (Acum. S.LARGA)'!N15</f>
        <v>0.157018760069264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0.3752959783092158</v>
      </c>
      <c r="C39" s="52">
        <f>'ANUAL (Acum. S.CORTA)'!N15</f>
        <v>-0.19073571492406063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137 - Arroyo de la Oncina desde cabecera hasta confluencia con río Esla.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0.113</v>
      </c>
      <c r="C4" s="1">
        <f t="shared" si="0"/>
        <v>0.154</v>
      </c>
      <c r="D4" s="1">
        <f t="shared" si="0"/>
        <v>0.171</v>
      </c>
      <c r="E4" s="1">
        <f t="shared" si="0"/>
        <v>0.175</v>
      </c>
      <c r="F4" s="1">
        <f>MIN(F18:F83)</f>
        <v>0.155</v>
      </c>
      <c r="G4" s="1">
        <f t="shared" si="0"/>
        <v>0.164</v>
      </c>
      <c r="H4" s="1">
        <f t="shared" si="0"/>
        <v>0.173</v>
      </c>
      <c r="I4" s="1">
        <f t="shared" si="0"/>
        <v>0.159</v>
      </c>
      <c r="J4" s="1">
        <f t="shared" si="0"/>
        <v>0.15</v>
      </c>
      <c r="K4" s="1">
        <f t="shared" si="0"/>
        <v>0.144</v>
      </c>
      <c r="L4" s="1">
        <f t="shared" si="0"/>
        <v>0.135</v>
      </c>
      <c r="M4" s="1">
        <f t="shared" si="0"/>
        <v>0.123</v>
      </c>
      <c r="N4" s="1">
        <f t="shared" si="0"/>
        <v>1.9699999999999998</v>
      </c>
    </row>
    <row r="5" spans="1:14" ht="12.75">
      <c r="A5" s="13" t="s">
        <v>92</v>
      </c>
      <c r="B5" s="1">
        <f aca="true" t="shared" si="1" ref="B5:N5">MAX(B18:B83)</f>
        <v>2.933</v>
      </c>
      <c r="C5" s="1">
        <f t="shared" si="1"/>
        <v>2.877</v>
      </c>
      <c r="D5" s="1">
        <f t="shared" si="1"/>
        <v>9.621</v>
      </c>
      <c r="E5" s="1">
        <f t="shared" si="1"/>
        <v>18.055</v>
      </c>
      <c r="F5" s="1">
        <f>MAX(F18:F83)</f>
        <v>14.326</v>
      </c>
      <c r="G5" s="1">
        <f t="shared" si="1"/>
        <v>7.377</v>
      </c>
      <c r="H5" s="1">
        <f t="shared" si="1"/>
        <v>3.18</v>
      </c>
      <c r="I5" s="1">
        <f t="shared" si="1"/>
        <v>2.056</v>
      </c>
      <c r="J5" s="1">
        <f t="shared" si="1"/>
        <v>1.963</v>
      </c>
      <c r="K5" s="1">
        <f t="shared" si="1"/>
        <v>1.32</v>
      </c>
      <c r="L5" s="1">
        <f t="shared" si="1"/>
        <v>1.083</v>
      </c>
      <c r="M5" s="1">
        <f t="shared" si="1"/>
        <v>0.892</v>
      </c>
      <c r="N5" s="1">
        <f t="shared" si="1"/>
        <v>36.14600000000001</v>
      </c>
    </row>
    <row r="6" spans="1:14" ht="12.75">
      <c r="A6" s="13" t="s">
        <v>14</v>
      </c>
      <c r="B6" s="1">
        <f aca="true" t="shared" si="2" ref="B6:M6">AVERAGE(B18:B83)</f>
        <v>0.4660454545454545</v>
      </c>
      <c r="C6" s="1">
        <f t="shared" si="2"/>
        <v>0.5976060606060606</v>
      </c>
      <c r="D6" s="1">
        <f t="shared" si="2"/>
        <v>1.1869696969696968</v>
      </c>
      <c r="E6" s="1">
        <f t="shared" si="2"/>
        <v>1.552439393939394</v>
      </c>
      <c r="F6" s="1">
        <f>AVERAGE(F18:F83)</f>
        <v>1.3720303030303027</v>
      </c>
      <c r="G6" s="1">
        <f t="shared" si="2"/>
        <v>1.1203484848484848</v>
      </c>
      <c r="H6" s="1">
        <f t="shared" si="2"/>
        <v>0.8869999999999996</v>
      </c>
      <c r="I6" s="1">
        <f t="shared" si="2"/>
        <v>0.7612878787878791</v>
      </c>
      <c r="J6" s="1">
        <f t="shared" si="2"/>
        <v>0.6532727272727272</v>
      </c>
      <c r="K6" s="1">
        <f t="shared" si="2"/>
        <v>0.5450303030303032</v>
      </c>
      <c r="L6" s="1">
        <f t="shared" si="2"/>
        <v>0.4624848484848485</v>
      </c>
      <c r="M6" s="1">
        <f t="shared" si="2"/>
        <v>0.42215151515151533</v>
      </c>
      <c r="N6" s="1">
        <f>SUM(B6:M6)</f>
        <v>10.026666666666667</v>
      </c>
    </row>
    <row r="7" spans="1:14" ht="12.75">
      <c r="A7" s="13" t="s">
        <v>15</v>
      </c>
      <c r="B7" s="1">
        <f aca="true" t="shared" si="3" ref="B7:M7">PERCENTILE(B18:B83,0.1)</f>
        <v>0.194</v>
      </c>
      <c r="C7" s="1">
        <f t="shared" si="3"/>
        <v>0.21000000000000002</v>
      </c>
      <c r="D7" s="1">
        <f t="shared" si="3"/>
        <v>0.22899999999999998</v>
      </c>
      <c r="E7" s="1">
        <f t="shared" si="3"/>
        <v>0.246</v>
      </c>
      <c r="F7" s="1">
        <f>PERCENTILE(F18:F83,0.1)</f>
        <v>0.224</v>
      </c>
      <c r="G7" s="1">
        <f t="shared" si="3"/>
        <v>0.218</v>
      </c>
      <c r="H7" s="1">
        <f t="shared" si="3"/>
        <v>0.236</v>
      </c>
      <c r="I7" s="1">
        <f t="shared" si="3"/>
        <v>0.2335</v>
      </c>
      <c r="J7" s="1">
        <f t="shared" si="3"/>
        <v>0.218</v>
      </c>
      <c r="K7" s="1">
        <f t="shared" si="3"/>
        <v>0.193</v>
      </c>
      <c r="L7" s="1">
        <f t="shared" si="3"/>
        <v>0.187</v>
      </c>
      <c r="M7" s="1">
        <f t="shared" si="3"/>
        <v>0.193</v>
      </c>
      <c r="N7" s="1">
        <f>PERCENTILE(N18:N83,0.1)</f>
        <v>2.9225000000000003</v>
      </c>
    </row>
    <row r="8" spans="1:14" ht="12.75">
      <c r="A8" s="13" t="s">
        <v>16</v>
      </c>
      <c r="B8" s="1">
        <f aca="true" t="shared" si="4" ref="B8:M8">PERCENTILE(B18:B83,0.25)</f>
        <v>0.25675000000000003</v>
      </c>
      <c r="C8" s="1">
        <f t="shared" si="4"/>
        <v>0.28525</v>
      </c>
      <c r="D8" s="1">
        <f t="shared" si="4"/>
        <v>0.2855</v>
      </c>
      <c r="E8" s="1">
        <f t="shared" si="4"/>
        <v>0.30225</v>
      </c>
      <c r="F8" s="1">
        <f>PERCENTILE(F18:F83,0.25)</f>
        <v>0.33025000000000004</v>
      </c>
      <c r="G8" s="1">
        <f t="shared" si="4"/>
        <v>0.33525</v>
      </c>
      <c r="H8" s="1">
        <f t="shared" si="4"/>
        <v>0.36775</v>
      </c>
      <c r="I8" s="1">
        <f t="shared" si="4"/>
        <v>0.36</v>
      </c>
      <c r="J8" s="1">
        <f t="shared" si="4"/>
        <v>0.3165</v>
      </c>
      <c r="K8" s="1">
        <f t="shared" si="4"/>
        <v>0.27825</v>
      </c>
      <c r="L8" s="1">
        <f t="shared" si="4"/>
        <v>0.24525</v>
      </c>
      <c r="M8" s="1">
        <f t="shared" si="4"/>
        <v>0.271</v>
      </c>
      <c r="N8" s="1">
        <f>PERCENTILE(N18:N83,0.25)</f>
        <v>4.407500000000001</v>
      </c>
    </row>
    <row r="9" spans="1:14" ht="12.75">
      <c r="A9" s="13" t="s">
        <v>17</v>
      </c>
      <c r="B9" s="1">
        <f aca="true" t="shared" si="5" ref="B9:M9">PERCENTILE(B18:B83,0.5)</f>
        <v>0.3895</v>
      </c>
      <c r="C9" s="1">
        <f t="shared" si="5"/>
        <v>0.3915</v>
      </c>
      <c r="D9" s="1">
        <f t="shared" si="5"/>
        <v>0.4395</v>
      </c>
      <c r="E9" s="1">
        <f t="shared" si="5"/>
        <v>0.5585</v>
      </c>
      <c r="F9" s="1">
        <f>PERCENTILE(F18:F83,0.5)</f>
        <v>0.582</v>
      </c>
      <c r="G9" s="1">
        <f t="shared" si="5"/>
        <v>0.627</v>
      </c>
      <c r="H9" s="1">
        <f t="shared" si="5"/>
        <v>0.5905</v>
      </c>
      <c r="I9" s="1">
        <f t="shared" si="5"/>
        <v>0.591</v>
      </c>
      <c r="J9" s="1">
        <f t="shared" si="5"/>
        <v>0.5165</v>
      </c>
      <c r="K9" s="1">
        <f t="shared" si="5"/>
        <v>0.46499999999999997</v>
      </c>
      <c r="L9" s="1">
        <f t="shared" si="5"/>
        <v>0.399</v>
      </c>
      <c r="M9" s="1">
        <f t="shared" si="5"/>
        <v>0.3585</v>
      </c>
      <c r="N9" s="1">
        <f>PERCENTILE(N18:N83,0.5)</f>
        <v>6.607499999999999</v>
      </c>
    </row>
    <row r="10" spans="1:14" ht="12.75">
      <c r="A10" s="13" t="s">
        <v>18</v>
      </c>
      <c r="B10" s="1">
        <f aca="true" t="shared" si="6" ref="B10:M10">PERCENTILE(B18:B83,0.75)</f>
        <v>0.505</v>
      </c>
      <c r="C10" s="1">
        <f t="shared" si="6"/>
        <v>0.596</v>
      </c>
      <c r="D10" s="1">
        <f t="shared" si="6"/>
        <v>0.776</v>
      </c>
      <c r="E10" s="1">
        <f t="shared" si="6"/>
        <v>1.755</v>
      </c>
      <c r="F10" s="1">
        <f>PERCENTILE(F18:F83,0.75)</f>
        <v>1.3665</v>
      </c>
      <c r="G10" s="1">
        <f t="shared" si="6"/>
        <v>1.1637499999999998</v>
      </c>
      <c r="H10" s="1">
        <f t="shared" si="6"/>
        <v>1.1824999999999999</v>
      </c>
      <c r="I10" s="1">
        <f t="shared" si="6"/>
        <v>1.04025</v>
      </c>
      <c r="J10" s="1">
        <f t="shared" si="6"/>
        <v>0.89225</v>
      </c>
      <c r="K10" s="1">
        <f t="shared" si="6"/>
        <v>0.7575000000000001</v>
      </c>
      <c r="L10" s="1">
        <f t="shared" si="6"/>
        <v>0.6335</v>
      </c>
      <c r="M10" s="1">
        <f t="shared" si="6"/>
        <v>0.5934999999999999</v>
      </c>
      <c r="N10" s="1">
        <f>PERCENTILE(N18:N83,0.75)</f>
        <v>11.255500000000001</v>
      </c>
    </row>
    <row r="11" spans="1:14" ht="12.75">
      <c r="A11" s="13" t="s">
        <v>19</v>
      </c>
      <c r="B11" s="1">
        <f aca="true" t="shared" si="7" ref="B11:M11">PERCENTILE(B18:B83,0.9)</f>
        <v>0.739</v>
      </c>
      <c r="C11" s="1">
        <f t="shared" si="7"/>
        <v>1.171</v>
      </c>
      <c r="D11" s="1">
        <f t="shared" si="7"/>
        <v>3.8125</v>
      </c>
      <c r="E11" s="1">
        <f t="shared" si="7"/>
        <v>3.6105</v>
      </c>
      <c r="F11" s="1">
        <f>PERCENTILE(F18:F83,0.9)</f>
        <v>2.776</v>
      </c>
      <c r="G11" s="1">
        <f t="shared" si="7"/>
        <v>2.423</v>
      </c>
      <c r="H11" s="1">
        <f t="shared" si="7"/>
        <v>1.935</v>
      </c>
      <c r="I11" s="1">
        <f t="shared" si="7"/>
        <v>1.549</v>
      </c>
      <c r="J11" s="1">
        <f t="shared" si="7"/>
        <v>1.2785</v>
      </c>
      <c r="K11" s="1">
        <f t="shared" si="7"/>
        <v>1.0635</v>
      </c>
      <c r="L11" s="1">
        <f t="shared" si="7"/>
        <v>0.8935</v>
      </c>
      <c r="M11" s="1">
        <f t="shared" si="7"/>
        <v>0.723</v>
      </c>
      <c r="N11" s="1">
        <f>PERCENTILE(N18:N83,0.9)</f>
        <v>24.4775</v>
      </c>
    </row>
    <row r="12" spans="1:14" ht="12.75">
      <c r="A12" s="13" t="s">
        <v>23</v>
      </c>
      <c r="B12" s="1">
        <f aca="true" t="shared" si="8" ref="B12:M12">STDEV(B18:B83)</f>
        <v>0.39886201322563375</v>
      </c>
      <c r="C12" s="1">
        <f t="shared" si="8"/>
        <v>0.588578519140372</v>
      </c>
      <c r="D12" s="1">
        <f t="shared" si="8"/>
        <v>1.8575829122789311</v>
      </c>
      <c r="E12" s="1">
        <f t="shared" si="8"/>
        <v>2.650769781541191</v>
      </c>
      <c r="F12" s="1">
        <f>STDEV(F18:F83)</f>
        <v>2.265854730693489</v>
      </c>
      <c r="G12" s="1">
        <f t="shared" si="8"/>
        <v>1.4585206888374602</v>
      </c>
      <c r="H12" s="1">
        <f t="shared" si="8"/>
        <v>0.7248178551035591</v>
      </c>
      <c r="I12" s="1">
        <f t="shared" si="8"/>
        <v>0.5096756363731286</v>
      </c>
      <c r="J12" s="1">
        <f t="shared" si="8"/>
        <v>0.4277247333887155</v>
      </c>
      <c r="K12" s="1">
        <f t="shared" si="8"/>
        <v>0.3285496318763124</v>
      </c>
      <c r="L12" s="1">
        <f t="shared" si="8"/>
        <v>0.2627994990291584</v>
      </c>
      <c r="M12" s="1">
        <f t="shared" si="8"/>
        <v>0.20869139840180187</v>
      </c>
      <c r="N12" s="1">
        <f>STDEV(N18:N83)</f>
        <v>8.878872624786297</v>
      </c>
    </row>
    <row r="13" spans="1:14" ht="12.75">
      <c r="A13" s="13" t="s">
        <v>125</v>
      </c>
      <c r="B13" s="1">
        <f>ROUND(B12/B6,2)</f>
        <v>0.86</v>
      </c>
      <c r="C13" s="1">
        <f aca="true" t="shared" si="9" ref="C13:N13">ROUND(C12/C6,2)</f>
        <v>0.98</v>
      </c>
      <c r="D13" s="1">
        <f t="shared" si="9"/>
        <v>1.56</v>
      </c>
      <c r="E13" s="1">
        <f t="shared" si="9"/>
        <v>1.71</v>
      </c>
      <c r="F13" s="1">
        <f t="shared" si="9"/>
        <v>1.65</v>
      </c>
      <c r="G13" s="1">
        <f t="shared" si="9"/>
        <v>1.3</v>
      </c>
      <c r="H13" s="1">
        <f t="shared" si="9"/>
        <v>0.82</v>
      </c>
      <c r="I13" s="1">
        <f t="shared" si="9"/>
        <v>0.67</v>
      </c>
      <c r="J13" s="1">
        <f t="shared" si="9"/>
        <v>0.65</v>
      </c>
      <c r="K13" s="1">
        <f t="shared" si="9"/>
        <v>0.6</v>
      </c>
      <c r="L13" s="1">
        <f t="shared" si="9"/>
        <v>0.57</v>
      </c>
      <c r="M13" s="1">
        <f t="shared" si="9"/>
        <v>0.49</v>
      </c>
      <c r="N13" s="1">
        <f t="shared" si="9"/>
        <v>0.89</v>
      </c>
    </row>
    <row r="14" spans="1:14" ht="12.75">
      <c r="A14" s="13" t="s">
        <v>124</v>
      </c>
      <c r="B14" s="53">
        <f aca="true" t="shared" si="10" ref="B14:N14">66*P84/(65*64*B12^3)</f>
        <v>4.165192875948523</v>
      </c>
      <c r="C14" s="53">
        <f t="shared" si="10"/>
        <v>2.6306332713148364</v>
      </c>
      <c r="D14" s="53">
        <f t="shared" si="10"/>
        <v>2.8088214226610724</v>
      </c>
      <c r="E14" s="53">
        <f t="shared" si="10"/>
        <v>4.293978095418097</v>
      </c>
      <c r="F14" s="53">
        <f t="shared" si="10"/>
        <v>3.8125439514687174</v>
      </c>
      <c r="G14" s="53">
        <f t="shared" si="10"/>
        <v>2.7831868321715922</v>
      </c>
      <c r="H14" s="53">
        <f t="shared" si="10"/>
        <v>1.341735906971061</v>
      </c>
      <c r="I14" s="53">
        <f t="shared" si="10"/>
        <v>0.9899106998218111</v>
      </c>
      <c r="J14" s="53">
        <f t="shared" si="10"/>
        <v>1.0742894976647266</v>
      </c>
      <c r="K14" s="53">
        <f t="shared" si="10"/>
        <v>0.8261359361892272</v>
      </c>
      <c r="L14" s="53">
        <f t="shared" si="10"/>
        <v>0.8296957676884656</v>
      </c>
      <c r="M14" s="53">
        <f t="shared" si="10"/>
        <v>0.5972707759581346</v>
      </c>
      <c r="N14" s="53">
        <f t="shared" si="10"/>
        <v>1.6034991867156827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0.157018760069264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0.48</v>
      </c>
      <c r="C18" s="1">
        <f>'DATOS MENSUALES'!E7</f>
        <v>0.441</v>
      </c>
      <c r="D18" s="1">
        <f>'DATOS MENSUALES'!E8</f>
        <v>0.377</v>
      </c>
      <c r="E18" s="1">
        <f>'DATOS MENSUALES'!E9</f>
        <v>1.171</v>
      </c>
      <c r="F18" s="1">
        <f>'DATOS MENSUALES'!E10</f>
        <v>0.991</v>
      </c>
      <c r="G18" s="1">
        <f>'DATOS MENSUALES'!E11</f>
        <v>1.01</v>
      </c>
      <c r="H18" s="1">
        <f>'DATOS MENSUALES'!E12</f>
        <v>1.08</v>
      </c>
      <c r="I18" s="1">
        <f>'DATOS MENSUALES'!E13</f>
        <v>2.031</v>
      </c>
      <c r="J18" s="1">
        <f>'DATOS MENSUALES'!E14</f>
        <v>1.25</v>
      </c>
      <c r="K18" s="1">
        <f>'DATOS MENSUALES'!E15</f>
        <v>1.063</v>
      </c>
      <c r="L18" s="1">
        <f>'DATOS MENSUALES'!E16</f>
        <v>0.883</v>
      </c>
      <c r="M18" s="1">
        <f>'DATOS MENSUALES'!E17</f>
        <v>0.727</v>
      </c>
      <c r="N18" s="1">
        <f aca="true" t="shared" si="11" ref="N18:N49">SUM(B18:M18)</f>
        <v>11.504000000000001</v>
      </c>
      <c r="O18" s="1"/>
      <c r="P18" s="60">
        <f aca="true" t="shared" si="12" ref="P18:P49">(B18-B$6)^3</f>
        <v>2.7173594102179064E-06</v>
      </c>
      <c r="Q18" s="60">
        <f aca="true" t="shared" si="13" ref="Q18:Q49">(C18-C$6)^3</f>
        <v>-0.00384083539616551</v>
      </c>
      <c r="R18" s="60">
        <f aca="true" t="shared" si="14" ref="R18:AB33">(D18-D$6)^3</f>
        <v>-0.5313813567768313</v>
      </c>
      <c r="S18" s="60">
        <f t="shared" si="14"/>
        <v>-0.05549791035136137</v>
      </c>
      <c r="T18" s="60">
        <f t="shared" si="14"/>
        <v>-0.05531953850415993</v>
      </c>
      <c r="U18" s="60">
        <f t="shared" si="14"/>
        <v>-0.0013436901180781632</v>
      </c>
      <c r="V18" s="60">
        <f t="shared" si="14"/>
        <v>0.007189057000000056</v>
      </c>
      <c r="W18" s="60">
        <f t="shared" si="14"/>
        <v>2.046990356635921</v>
      </c>
      <c r="X18" s="60">
        <f t="shared" si="14"/>
        <v>0.21248469883095422</v>
      </c>
      <c r="Y18" s="60">
        <f t="shared" si="14"/>
        <v>0.13896744033606015</v>
      </c>
      <c r="Z18" s="60">
        <f t="shared" si="14"/>
        <v>0.07436095269869493</v>
      </c>
      <c r="AA18" s="60">
        <f t="shared" si="14"/>
        <v>0.028330361911122183</v>
      </c>
      <c r="AB18" s="60">
        <f t="shared" si="14"/>
        <v>3.224300354370375</v>
      </c>
    </row>
    <row r="19" spans="1:28" ht="12.75">
      <c r="A19" s="12" t="s">
        <v>27</v>
      </c>
      <c r="B19" s="1">
        <f>'DATOS MENSUALES'!E18</f>
        <v>0.601</v>
      </c>
      <c r="C19" s="1">
        <f>'DATOS MENSUALES'!E19</f>
        <v>0.568</v>
      </c>
      <c r="D19" s="1">
        <f>'DATOS MENSUALES'!E20</f>
        <v>0.465</v>
      </c>
      <c r="E19" s="1">
        <f>'DATOS MENSUALES'!E21</f>
        <v>0.394</v>
      </c>
      <c r="F19" s="1">
        <f>'DATOS MENSUALES'!E22</f>
        <v>0.344</v>
      </c>
      <c r="G19" s="1">
        <f>'DATOS MENSUALES'!E23</f>
        <v>0.414</v>
      </c>
      <c r="H19" s="1">
        <f>'DATOS MENSUALES'!E24</f>
        <v>0.49</v>
      </c>
      <c r="I19" s="1">
        <f>'DATOS MENSUALES'!E25</f>
        <v>0.507</v>
      </c>
      <c r="J19" s="1">
        <f>'DATOS MENSUALES'!E26</f>
        <v>0.466</v>
      </c>
      <c r="K19" s="1">
        <f>'DATOS MENSUALES'!E27</f>
        <v>0.397</v>
      </c>
      <c r="L19" s="1">
        <f>'DATOS MENSUALES'!E28</f>
        <v>0.353</v>
      </c>
      <c r="M19" s="1">
        <f>'DATOS MENSUALES'!E29</f>
        <v>0.314</v>
      </c>
      <c r="N19" s="1">
        <f t="shared" si="11"/>
        <v>5.313</v>
      </c>
      <c r="O19" s="10"/>
      <c r="P19" s="60">
        <f t="shared" si="12"/>
        <v>0.00245789060941022</v>
      </c>
      <c r="Q19" s="60">
        <f t="shared" si="13"/>
        <v>-2.595026944374886E-05</v>
      </c>
      <c r="R19" s="60">
        <f t="shared" si="14"/>
        <v>-0.3763196605344071</v>
      </c>
      <c r="S19" s="60">
        <f t="shared" si="14"/>
        <v>-1.5546046171633452</v>
      </c>
      <c r="T19" s="60">
        <f t="shared" si="14"/>
        <v>-1.0864700261047104</v>
      </c>
      <c r="U19" s="60">
        <f t="shared" si="14"/>
        <v>-0.35241716543763746</v>
      </c>
      <c r="V19" s="60">
        <f t="shared" si="14"/>
        <v>-0.0625707729999998</v>
      </c>
      <c r="W19" s="60">
        <f t="shared" si="14"/>
        <v>-0.01644284553763188</v>
      </c>
      <c r="X19" s="60">
        <f t="shared" si="14"/>
        <v>-0.006567855747558219</v>
      </c>
      <c r="Y19" s="60">
        <f t="shared" si="14"/>
        <v>-0.0032437836804686078</v>
      </c>
      <c r="Z19" s="60">
        <f t="shared" si="14"/>
        <v>-0.0013123874390461097</v>
      </c>
      <c r="AA19" s="60">
        <f t="shared" si="14"/>
        <v>-0.0012650212596766626</v>
      </c>
      <c r="AB19" s="60">
        <f t="shared" si="14"/>
        <v>-104.73132611929636</v>
      </c>
    </row>
    <row r="20" spans="1:28" ht="12.75">
      <c r="A20" s="12" t="s">
        <v>28</v>
      </c>
      <c r="B20" s="1">
        <f>'DATOS MENSUALES'!E30</f>
        <v>0.386</v>
      </c>
      <c r="C20" s="1">
        <f>'DATOS MENSUALES'!E31</f>
        <v>0.271</v>
      </c>
      <c r="D20" s="1">
        <f>'DATOS MENSUALES'!E32</f>
        <v>0.426</v>
      </c>
      <c r="E20" s="1">
        <f>'DATOS MENSUALES'!E33</f>
        <v>1.111</v>
      </c>
      <c r="F20" s="1">
        <f>'DATOS MENSUALES'!E34</f>
        <v>0.539</v>
      </c>
      <c r="G20" s="1">
        <f>'DATOS MENSUALES'!E35</f>
        <v>0.634</v>
      </c>
      <c r="H20" s="1">
        <f>'DATOS MENSUALES'!E36</f>
        <v>0.66</v>
      </c>
      <c r="I20" s="1">
        <f>'DATOS MENSUALES'!E37</f>
        <v>0.519</v>
      </c>
      <c r="J20" s="1">
        <f>'DATOS MENSUALES'!E38</f>
        <v>0.436</v>
      </c>
      <c r="K20" s="1">
        <f>'DATOS MENSUALES'!E39</f>
        <v>0.369</v>
      </c>
      <c r="L20" s="1">
        <f>'DATOS MENSUALES'!E40</f>
        <v>0.325</v>
      </c>
      <c r="M20" s="1">
        <f>'DATOS MENSUALES'!E41</f>
        <v>0.377</v>
      </c>
      <c r="N20" s="1">
        <f t="shared" si="11"/>
        <v>6.053</v>
      </c>
      <c r="O20" s="10"/>
      <c r="P20" s="60">
        <f t="shared" si="12"/>
        <v>-0.0005128732232344089</v>
      </c>
      <c r="Q20" s="60">
        <f t="shared" si="13"/>
        <v>-0.034839564542171006</v>
      </c>
      <c r="R20" s="60">
        <f t="shared" si="14"/>
        <v>-0.4406584357327543</v>
      </c>
      <c r="S20" s="60">
        <f t="shared" si="14"/>
        <v>-0.08602273783070023</v>
      </c>
      <c r="T20" s="60">
        <f t="shared" si="14"/>
        <v>-0.5780726201129748</v>
      </c>
      <c r="U20" s="60">
        <f t="shared" si="14"/>
        <v>-0.11503836528612221</v>
      </c>
      <c r="V20" s="60">
        <f t="shared" si="14"/>
        <v>-0.011697082999999928</v>
      </c>
      <c r="W20" s="60">
        <f t="shared" si="14"/>
        <v>-0.014223126190524437</v>
      </c>
      <c r="X20" s="60">
        <f t="shared" si="14"/>
        <v>-0.01025688880540946</v>
      </c>
      <c r="Y20" s="60">
        <f t="shared" si="14"/>
        <v>-0.005454592484876328</v>
      </c>
      <c r="Z20" s="60">
        <f t="shared" si="14"/>
        <v>-0.0025987500946934917</v>
      </c>
      <c r="AA20" s="60">
        <f t="shared" si="14"/>
        <v>-9.204855719731864E-05</v>
      </c>
      <c r="AB20" s="60">
        <f t="shared" si="14"/>
        <v>-62.74430307262966</v>
      </c>
    </row>
    <row r="21" spans="1:28" ht="12.75">
      <c r="A21" s="12" t="s">
        <v>29</v>
      </c>
      <c r="B21" s="1">
        <f>'DATOS MENSUALES'!E42</f>
        <v>0.42</v>
      </c>
      <c r="C21" s="1">
        <f>'DATOS MENSUALES'!E43</f>
        <v>0.359</v>
      </c>
      <c r="D21" s="1">
        <f>'DATOS MENSUALES'!E44</f>
        <v>0.405</v>
      </c>
      <c r="E21" s="1">
        <f>'DATOS MENSUALES'!E45</f>
        <v>0.338</v>
      </c>
      <c r="F21" s="1">
        <f>'DATOS MENSUALES'!E46</f>
        <v>0.298</v>
      </c>
      <c r="G21" s="1">
        <f>'DATOS MENSUALES'!E47</f>
        <v>0.268</v>
      </c>
      <c r="H21" s="1">
        <f>'DATOS MENSUALES'!E48</f>
        <v>0.276</v>
      </c>
      <c r="I21" s="1">
        <f>'DATOS MENSUALES'!E49</f>
        <v>0.273</v>
      </c>
      <c r="J21" s="1">
        <f>'DATOS MENSUALES'!E50</f>
        <v>0.248</v>
      </c>
      <c r="K21" s="1">
        <f>'DATOS MENSUALES'!E51</f>
        <v>0.223</v>
      </c>
      <c r="L21" s="1">
        <f>'DATOS MENSUALES'!E52</f>
        <v>0.208</v>
      </c>
      <c r="M21" s="1">
        <f>'DATOS MENSUALES'!E53</f>
        <v>0.204</v>
      </c>
      <c r="N21" s="1">
        <f t="shared" si="11"/>
        <v>3.52</v>
      </c>
      <c r="O21" s="10"/>
      <c r="P21" s="60">
        <f t="shared" si="12"/>
        <v>-9.762483067242646E-05</v>
      </c>
      <c r="Q21" s="60">
        <f t="shared" si="13"/>
        <v>-0.01358452357247405</v>
      </c>
      <c r="R21" s="60">
        <f t="shared" si="14"/>
        <v>-0.4781561770633327</v>
      </c>
      <c r="S21" s="60">
        <f t="shared" si="14"/>
        <v>-1.7911317783258789</v>
      </c>
      <c r="T21" s="60">
        <f t="shared" si="14"/>
        <v>-1.2389380884132497</v>
      </c>
      <c r="U21" s="60">
        <f t="shared" si="14"/>
        <v>-0.6192294180836428</v>
      </c>
      <c r="V21" s="60">
        <f t="shared" si="14"/>
        <v>-0.2280991309999995</v>
      </c>
      <c r="W21" s="60">
        <f t="shared" si="14"/>
        <v>-0.11642006316986342</v>
      </c>
      <c r="X21" s="60">
        <f t="shared" si="14"/>
        <v>-0.06656441766491358</v>
      </c>
      <c r="Y21" s="60">
        <f t="shared" si="14"/>
        <v>-0.03339567470526204</v>
      </c>
      <c r="Z21" s="60">
        <f t="shared" si="14"/>
        <v>-0.016481084697999287</v>
      </c>
      <c r="AA21" s="60">
        <f t="shared" si="14"/>
        <v>-0.010381848835434259</v>
      </c>
      <c r="AB21" s="60">
        <f t="shared" si="14"/>
        <v>-275.4708669629631</v>
      </c>
    </row>
    <row r="22" spans="1:28" ht="12.75">
      <c r="A22" s="12" t="s">
        <v>30</v>
      </c>
      <c r="B22" s="1">
        <f>'DATOS MENSUALES'!E54</f>
        <v>0.187</v>
      </c>
      <c r="C22" s="1">
        <f>'DATOS MENSUALES'!E55</f>
        <v>0.17</v>
      </c>
      <c r="D22" s="1">
        <f>'DATOS MENSUALES'!E56</f>
        <v>0.171</v>
      </c>
      <c r="E22" s="1">
        <f>'DATOS MENSUALES'!E57</f>
        <v>0.186</v>
      </c>
      <c r="F22" s="1">
        <f>'DATOS MENSUALES'!E58</f>
        <v>0.192</v>
      </c>
      <c r="G22" s="1">
        <f>'DATOS MENSUALES'!E59</f>
        <v>0.18</v>
      </c>
      <c r="H22" s="1">
        <f>'DATOS MENSUALES'!E60</f>
        <v>0.173</v>
      </c>
      <c r="I22" s="1">
        <f>'DATOS MENSUALES'!E61</f>
        <v>0.159</v>
      </c>
      <c r="J22" s="1">
        <f>'DATOS MENSUALES'!E62</f>
        <v>0.15</v>
      </c>
      <c r="K22" s="1">
        <f>'DATOS MENSUALES'!E63</f>
        <v>0.144</v>
      </c>
      <c r="L22" s="1">
        <f>'DATOS MENSUALES'!E64</f>
        <v>0.135</v>
      </c>
      <c r="M22" s="1">
        <f>'DATOS MENSUALES'!E65</f>
        <v>0.123</v>
      </c>
      <c r="N22" s="1">
        <f t="shared" si="11"/>
        <v>1.9699999999999998</v>
      </c>
      <c r="O22" s="10"/>
      <c r="P22" s="60">
        <f t="shared" si="12"/>
        <v>-0.021728255411250924</v>
      </c>
      <c r="Q22" s="60">
        <f t="shared" si="13"/>
        <v>-0.07818646101875501</v>
      </c>
      <c r="R22" s="60">
        <f t="shared" si="14"/>
        <v>-1.048678257344324</v>
      </c>
      <c r="S22" s="60">
        <f t="shared" si="14"/>
        <v>-2.551356356546265</v>
      </c>
      <c r="T22" s="60">
        <f t="shared" si="14"/>
        <v>-1.6431585850688972</v>
      </c>
      <c r="U22" s="60">
        <f t="shared" si="14"/>
        <v>-0.831508106144249</v>
      </c>
      <c r="V22" s="60">
        <f t="shared" si="14"/>
        <v>-0.3639943439999993</v>
      </c>
      <c r="W22" s="60">
        <f t="shared" si="14"/>
        <v>-0.21848034296738417</v>
      </c>
      <c r="X22" s="60">
        <f t="shared" si="14"/>
        <v>-0.12747064662359123</v>
      </c>
      <c r="Y22" s="60">
        <f t="shared" si="14"/>
        <v>-0.06449582037743837</v>
      </c>
      <c r="Z22" s="60">
        <f t="shared" si="14"/>
        <v>-0.03512154681645658</v>
      </c>
      <c r="AA22" s="60">
        <f t="shared" si="14"/>
        <v>-0.026771556413946677</v>
      </c>
      <c r="AB22" s="60">
        <f t="shared" si="14"/>
        <v>-522.95724862963</v>
      </c>
    </row>
    <row r="23" spans="1:28" ht="12.75">
      <c r="A23" s="12" t="s">
        <v>32</v>
      </c>
      <c r="B23" s="11">
        <f>'DATOS MENSUALES'!E66</f>
        <v>0.113</v>
      </c>
      <c r="C23" s="1">
        <f>'DATOS MENSUALES'!E67</f>
        <v>0.187</v>
      </c>
      <c r="D23" s="1">
        <f>'DATOS MENSUALES'!E68</f>
        <v>0.435</v>
      </c>
      <c r="E23" s="1">
        <f>'DATOS MENSUALES'!E69</f>
        <v>0.28</v>
      </c>
      <c r="F23" s="1">
        <f>'DATOS MENSUALES'!E70</f>
        <v>0.262</v>
      </c>
      <c r="G23" s="1">
        <f>'DATOS MENSUALES'!E71</f>
        <v>0.33</v>
      </c>
      <c r="H23" s="1">
        <f>'DATOS MENSUALES'!E72</f>
        <v>1.581</v>
      </c>
      <c r="I23" s="1">
        <f>'DATOS MENSUALES'!E73</f>
        <v>1.067</v>
      </c>
      <c r="J23" s="1">
        <f>'DATOS MENSUALES'!E74</f>
        <v>0.903</v>
      </c>
      <c r="K23" s="1">
        <f>'DATOS MENSUALES'!E75</f>
        <v>0.744</v>
      </c>
      <c r="L23" s="1">
        <f>'DATOS MENSUALES'!E76</f>
        <v>0.623</v>
      </c>
      <c r="M23" s="1">
        <f>'DATOS MENSUALES'!E77</f>
        <v>0.528</v>
      </c>
      <c r="N23" s="1">
        <f t="shared" si="11"/>
        <v>7.052999999999999</v>
      </c>
      <c r="O23" s="10"/>
      <c r="P23" s="60">
        <f t="shared" si="12"/>
        <v>-0.04400397132447406</v>
      </c>
      <c r="Q23" s="60">
        <f t="shared" si="13"/>
        <v>-0.06922708837688175</v>
      </c>
      <c r="R23" s="60">
        <f t="shared" si="14"/>
        <v>-0.42520760061705165</v>
      </c>
      <c r="S23" s="60">
        <f t="shared" si="14"/>
        <v>-2.060209181919543</v>
      </c>
      <c r="T23" s="60">
        <f t="shared" si="14"/>
        <v>-1.3677430121487868</v>
      </c>
      <c r="U23" s="60">
        <f t="shared" si="14"/>
        <v>-0.493691756040943</v>
      </c>
      <c r="V23" s="60">
        <f t="shared" si="14"/>
        <v>0.3342553840000006</v>
      </c>
      <c r="W23" s="60">
        <f t="shared" si="14"/>
        <v>0.028571824600109125</v>
      </c>
      <c r="X23" s="60">
        <f t="shared" si="14"/>
        <v>0.015573919401202117</v>
      </c>
      <c r="Y23" s="60">
        <f t="shared" si="14"/>
        <v>0.007876999457272429</v>
      </c>
      <c r="Z23" s="60">
        <f t="shared" si="14"/>
        <v>0.004135691155995213</v>
      </c>
      <c r="AA23" s="60">
        <f t="shared" si="14"/>
        <v>0.001185916024069895</v>
      </c>
      <c r="AB23" s="60">
        <f t="shared" si="14"/>
        <v>-26.295222739296335</v>
      </c>
    </row>
    <row r="24" spans="1:28" ht="12.75">
      <c r="A24" s="12" t="s">
        <v>31</v>
      </c>
      <c r="B24" s="1">
        <f>'DATOS MENSUALES'!E78</f>
        <v>0.434</v>
      </c>
      <c r="C24" s="1">
        <f>'DATOS MENSUALES'!E79</f>
        <v>0.379</v>
      </c>
      <c r="D24" s="1">
        <f>'DATOS MENSUALES'!E80</f>
        <v>0.41</v>
      </c>
      <c r="E24" s="1">
        <f>'DATOS MENSUALES'!E81</f>
        <v>0.369</v>
      </c>
      <c r="F24" s="1">
        <f>'DATOS MENSUALES'!E82</f>
        <v>1.401</v>
      </c>
      <c r="G24" s="1">
        <f>'DATOS MENSUALES'!E83</f>
        <v>2.364</v>
      </c>
      <c r="H24" s="1">
        <f>'DATOS MENSUALES'!E84</f>
        <v>1.19</v>
      </c>
      <c r="I24" s="1">
        <f>'DATOS MENSUALES'!E85</f>
        <v>1.06</v>
      </c>
      <c r="J24" s="1">
        <f>'DATOS MENSUALES'!E86</f>
        <v>0.921</v>
      </c>
      <c r="K24" s="1">
        <f>'DATOS MENSUALES'!E87</f>
        <v>0.762</v>
      </c>
      <c r="L24" s="1">
        <f>'DATOS MENSUALES'!E88</f>
        <v>0.637</v>
      </c>
      <c r="M24" s="1">
        <f>'DATOS MENSUALES'!E89</f>
        <v>0.583</v>
      </c>
      <c r="N24" s="1">
        <f t="shared" si="11"/>
        <v>10.51</v>
      </c>
      <c r="O24" s="10"/>
      <c r="P24" s="60">
        <f t="shared" si="12"/>
        <v>-3.290783480465798E-05</v>
      </c>
      <c r="Q24" s="60">
        <f t="shared" si="13"/>
        <v>-0.010446879715724737</v>
      </c>
      <c r="R24" s="60">
        <f t="shared" si="14"/>
        <v>-0.46904255068592243</v>
      </c>
      <c r="S24" s="60">
        <f t="shared" si="14"/>
        <v>-1.6574409532342815</v>
      </c>
      <c r="T24" s="60">
        <f t="shared" si="14"/>
        <v>2.4312625316527003E-05</v>
      </c>
      <c r="U24" s="60">
        <f t="shared" si="14"/>
        <v>1.9235173586326102</v>
      </c>
      <c r="V24" s="60">
        <f t="shared" si="14"/>
        <v>0.027818127000000102</v>
      </c>
      <c r="W24" s="60">
        <f t="shared" si="14"/>
        <v>0.02665376335975103</v>
      </c>
      <c r="X24" s="60">
        <f t="shared" si="14"/>
        <v>0.01919012669045832</v>
      </c>
      <c r="Y24" s="60">
        <f t="shared" si="14"/>
        <v>0.010214032779586477</v>
      </c>
      <c r="Z24" s="60">
        <f t="shared" si="14"/>
        <v>0.005314952847455269</v>
      </c>
      <c r="AA24" s="60">
        <f t="shared" si="14"/>
        <v>0.004161509811948671</v>
      </c>
      <c r="AB24" s="60">
        <f t="shared" si="14"/>
        <v>0.11291203703703645</v>
      </c>
    </row>
    <row r="25" spans="1:28" ht="12.75">
      <c r="A25" s="12" t="s">
        <v>33</v>
      </c>
      <c r="B25" s="1">
        <f>'DATOS MENSUALES'!E90</f>
        <v>0.496</v>
      </c>
      <c r="C25" s="1">
        <f>'DATOS MENSUALES'!E91</f>
        <v>0.387</v>
      </c>
      <c r="D25" s="1">
        <f>'DATOS MENSUALES'!E92</f>
        <v>0.345</v>
      </c>
      <c r="E25" s="1">
        <f>'DATOS MENSUALES'!E93</f>
        <v>1.533</v>
      </c>
      <c r="F25" s="1">
        <f>'DATOS MENSUALES'!E94</f>
        <v>0.721</v>
      </c>
      <c r="G25" s="1">
        <f>'DATOS MENSUALES'!E95</f>
        <v>0.619</v>
      </c>
      <c r="H25" s="1">
        <f>'DATOS MENSUALES'!E96</f>
        <v>0.566</v>
      </c>
      <c r="I25" s="1">
        <f>'DATOS MENSUALES'!E97</f>
        <v>0.768</v>
      </c>
      <c r="J25" s="1">
        <f>'DATOS MENSUALES'!E98</f>
        <v>0.58</v>
      </c>
      <c r="K25" s="1">
        <f>'DATOS MENSUALES'!E99</f>
        <v>0.482</v>
      </c>
      <c r="L25" s="1">
        <f>'DATOS MENSUALES'!E100</f>
        <v>0.41</v>
      </c>
      <c r="M25" s="1">
        <f>'DATOS MENSUALES'!E101</f>
        <v>0.348</v>
      </c>
      <c r="N25" s="1">
        <f t="shared" si="11"/>
        <v>7.255</v>
      </c>
      <c r="O25" s="10"/>
      <c r="P25" s="60">
        <f t="shared" si="12"/>
        <v>2.6877458583771753E-05</v>
      </c>
      <c r="Q25" s="60">
        <f t="shared" si="13"/>
        <v>-0.009341413445752286</v>
      </c>
      <c r="R25" s="60">
        <f t="shared" si="14"/>
        <v>-0.5968832390468037</v>
      </c>
      <c r="S25" s="60">
        <f t="shared" si="14"/>
        <v>-7.345953289784946E-06</v>
      </c>
      <c r="T25" s="60">
        <f t="shared" si="14"/>
        <v>-0.27593298015705225</v>
      </c>
      <c r="U25" s="60">
        <f t="shared" si="14"/>
        <v>-0.1260140937055437</v>
      </c>
      <c r="V25" s="60">
        <f t="shared" si="14"/>
        <v>-0.03307616099999988</v>
      </c>
      <c r="W25" s="60">
        <f t="shared" si="14"/>
        <v>3.0239831858526625E-07</v>
      </c>
      <c r="X25" s="60">
        <f t="shared" si="14"/>
        <v>-0.0003933934004507888</v>
      </c>
      <c r="Y25" s="60">
        <f t="shared" si="14"/>
        <v>-0.00025040799176336584</v>
      </c>
      <c r="Z25" s="60">
        <f t="shared" si="14"/>
        <v>-0.0001445778770626377</v>
      </c>
      <c r="AA25" s="60">
        <f t="shared" si="14"/>
        <v>-0.00040771819080613636</v>
      </c>
      <c r="AB25" s="60">
        <f t="shared" si="14"/>
        <v>-21.29232058796298</v>
      </c>
    </row>
    <row r="26" spans="1:28" ht="12.75">
      <c r="A26" s="12" t="s">
        <v>34</v>
      </c>
      <c r="B26" s="1">
        <f>'DATOS MENSUALES'!E102</f>
        <v>0.302</v>
      </c>
      <c r="C26" s="1">
        <f>'DATOS MENSUALES'!E103</f>
        <v>0.257</v>
      </c>
      <c r="D26" s="1">
        <f>'DATOS MENSUALES'!E104</f>
        <v>0.44</v>
      </c>
      <c r="E26" s="1">
        <f>'DATOS MENSUALES'!E105</f>
        <v>0.278</v>
      </c>
      <c r="F26" s="1">
        <f>'DATOS MENSUALES'!E106</f>
        <v>0.245</v>
      </c>
      <c r="G26" s="1">
        <f>'DATOS MENSUALES'!E107</f>
        <v>0.25</v>
      </c>
      <c r="H26" s="1">
        <f>'DATOS MENSUALES'!E108</f>
        <v>0.227</v>
      </c>
      <c r="I26" s="1">
        <f>'DATOS MENSUALES'!E109</f>
        <v>0.2</v>
      </c>
      <c r="J26" s="1">
        <f>'DATOS MENSUALES'!E110</f>
        <v>0.179</v>
      </c>
      <c r="K26" s="1">
        <f>'DATOS MENSUALES'!E111</f>
        <v>0.169</v>
      </c>
      <c r="L26" s="1">
        <f>'DATOS MENSUALES'!E112</f>
        <v>0.16</v>
      </c>
      <c r="M26" s="1">
        <f>'DATOS MENSUALES'!E113</f>
        <v>0.185</v>
      </c>
      <c r="N26" s="1">
        <f t="shared" si="11"/>
        <v>2.892</v>
      </c>
      <c r="O26" s="10"/>
      <c r="P26" s="60">
        <f t="shared" si="12"/>
        <v>-0.004414612652986472</v>
      </c>
      <c r="Q26" s="60">
        <f t="shared" si="13"/>
        <v>-0.03951455669644099</v>
      </c>
      <c r="R26" s="60">
        <f t="shared" si="14"/>
        <v>-0.4167819969669141</v>
      </c>
      <c r="S26" s="60">
        <f t="shared" si="14"/>
        <v>-2.069939071259763</v>
      </c>
      <c r="T26" s="60">
        <f t="shared" si="14"/>
        <v>-1.4315508523774365</v>
      </c>
      <c r="U26" s="60">
        <f t="shared" si="14"/>
        <v>-0.6592946215505849</v>
      </c>
      <c r="V26" s="60">
        <f t="shared" si="14"/>
        <v>-0.2874959999999994</v>
      </c>
      <c r="W26" s="60">
        <f t="shared" si="14"/>
        <v>-0.17683042500113066</v>
      </c>
      <c r="X26" s="60">
        <f t="shared" si="14"/>
        <v>-0.10668035560706234</v>
      </c>
      <c r="Y26" s="60">
        <f t="shared" si="14"/>
        <v>-0.05317022939947691</v>
      </c>
      <c r="Z26" s="60">
        <f t="shared" si="14"/>
        <v>-0.02767648145832985</v>
      </c>
      <c r="AA26" s="60">
        <f t="shared" si="14"/>
        <v>-0.013337600689428753</v>
      </c>
      <c r="AB26" s="60">
        <f t="shared" si="14"/>
        <v>-363.1792795282965</v>
      </c>
    </row>
    <row r="27" spans="1:28" ht="12.75">
      <c r="A27" s="12" t="s">
        <v>35</v>
      </c>
      <c r="B27" s="1">
        <f>'DATOS MENSUALES'!E114</f>
        <v>0.184</v>
      </c>
      <c r="C27" s="1">
        <f>'DATOS MENSUALES'!E115</f>
        <v>0.287</v>
      </c>
      <c r="D27" s="1">
        <f>'DATOS MENSUALES'!E116</f>
        <v>0.199</v>
      </c>
      <c r="E27" s="1">
        <f>'DATOS MENSUALES'!E117</f>
        <v>0.188</v>
      </c>
      <c r="F27" s="1">
        <f>'DATOS MENSUALES'!E118</f>
        <v>0.24</v>
      </c>
      <c r="G27" s="1">
        <f>'DATOS MENSUALES'!E119</f>
        <v>0.25</v>
      </c>
      <c r="H27" s="1">
        <f>'DATOS MENSUALES'!E120</f>
        <v>0.232</v>
      </c>
      <c r="I27" s="1">
        <f>'DATOS MENSUALES'!E121</f>
        <v>0.359</v>
      </c>
      <c r="J27" s="1">
        <f>'DATOS MENSUALES'!E122</f>
        <v>0.312</v>
      </c>
      <c r="K27" s="1">
        <f>'DATOS MENSUALES'!E123</f>
        <v>0.282</v>
      </c>
      <c r="L27" s="1">
        <f>'DATOS MENSUALES'!E124</f>
        <v>0.246</v>
      </c>
      <c r="M27" s="1">
        <f>'DATOS MENSUALES'!E125</f>
        <v>0.21</v>
      </c>
      <c r="N27" s="1">
        <f t="shared" si="11"/>
        <v>2.989</v>
      </c>
      <c r="O27" s="10"/>
      <c r="P27" s="60">
        <f t="shared" si="12"/>
        <v>-0.022436613929845965</v>
      </c>
      <c r="Q27" s="60">
        <f t="shared" si="13"/>
        <v>-0.02996606909313521</v>
      </c>
      <c r="R27" s="60">
        <f t="shared" si="14"/>
        <v>-0.9643415343580982</v>
      </c>
      <c r="S27" s="60">
        <f t="shared" si="14"/>
        <v>-2.5401698061151357</v>
      </c>
      <c r="T27" s="60">
        <f t="shared" si="14"/>
        <v>-1.4506884642093931</v>
      </c>
      <c r="U27" s="60">
        <f t="shared" si="14"/>
        <v>-0.6592946215505849</v>
      </c>
      <c r="V27" s="60">
        <f t="shared" si="14"/>
        <v>-0.28101137499999945</v>
      </c>
      <c r="W27" s="60">
        <f t="shared" si="14"/>
        <v>-0.06510447506104795</v>
      </c>
      <c r="X27" s="60">
        <f t="shared" si="14"/>
        <v>-0.039747036111194574</v>
      </c>
      <c r="Y27" s="60">
        <f t="shared" si="14"/>
        <v>-0.018197735815454866</v>
      </c>
      <c r="Z27" s="60">
        <f t="shared" si="14"/>
        <v>-0.010145711717283025</v>
      </c>
      <c r="AA27" s="60">
        <f t="shared" si="14"/>
        <v>-0.00954857169493839</v>
      </c>
      <c r="AB27" s="60">
        <f t="shared" si="14"/>
        <v>-348.5668477739631</v>
      </c>
    </row>
    <row r="28" spans="1:28" ht="12.75">
      <c r="A28" s="12" t="s">
        <v>36</v>
      </c>
      <c r="B28" s="1">
        <f>'DATOS MENSUALES'!E126</f>
        <v>0.183</v>
      </c>
      <c r="C28" s="1">
        <f>'DATOS MENSUALES'!E127</f>
        <v>0.194</v>
      </c>
      <c r="D28" s="1">
        <f>'DATOS MENSUALES'!E128</f>
        <v>0.191</v>
      </c>
      <c r="E28" s="1">
        <f>'DATOS MENSUALES'!E129</f>
        <v>0.856</v>
      </c>
      <c r="F28" s="1">
        <f>'DATOS MENSUALES'!E130</f>
        <v>0.83</v>
      </c>
      <c r="G28" s="1">
        <f>'DATOS MENSUALES'!E131</f>
        <v>0.88</v>
      </c>
      <c r="H28" s="1">
        <f>'DATOS MENSUALES'!E132</f>
        <v>0.686</v>
      </c>
      <c r="I28" s="1">
        <f>'DATOS MENSUALES'!E133</f>
        <v>0.627</v>
      </c>
      <c r="J28" s="1">
        <f>'DATOS MENSUALES'!E134</f>
        <v>0.563</v>
      </c>
      <c r="K28" s="1">
        <f>'DATOS MENSUALES'!E135</f>
        <v>0.487</v>
      </c>
      <c r="L28" s="1">
        <f>'DATOS MENSUALES'!E136</f>
        <v>0.413</v>
      </c>
      <c r="M28" s="1">
        <f>'DATOS MENSUALES'!E137</f>
        <v>0.35</v>
      </c>
      <c r="N28" s="1">
        <f t="shared" si="11"/>
        <v>6.26</v>
      </c>
      <c r="O28" s="10"/>
      <c r="P28" s="60">
        <f t="shared" si="12"/>
        <v>-0.02267610998149886</v>
      </c>
      <c r="Q28" s="60">
        <f t="shared" si="13"/>
        <v>-0.06574656039065586</v>
      </c>
      <c r="R28" s="60">
        <f t="shared" si="14"/>
        <v>-0.9879577554710458</v>
      </c>
      <c r="S28" s="60">
        <f t="shared" si="14"/>
        <v>-0.33779248757243574</v>
      </c>
      <c r="T28" s="60">
        <f t="shared" si="14"/>
        <v>-0.15924679531132235</v>
      </c>
      <c r="U28" s="60">
        <f t="shared" si="14"/>
        <v>-0.013884305662155292</v>
      </c>
      <c r="V28" s="60">
        <f t="shared" si="14"/>
        <v>-0.008120600999999941</v>
      </c>
      <c r="W28" s="60">
        <f t="shared" si="14"/>
        <v>-0.00242164479383019</v>
      </c>
      <c r="X28" s="60">
        <f t="shared" si="14"/>
        <v>-0.0007356473756574007</v>
      </c>
      <c r="Y28" s="60">
        <f t="shared" si="14"/>
        <v>-0.0001954179779892608</v>
      </c>
      <c r="Z28" s="60">
        <f t="shared" si="14"/>
        <v>-0.00012117603408743105</v>
      </c>
      <c r="AA28" s="60">
        <f t="shared" si="14"/>
        <v>-0.000375609325792362</v>
      </c>
      <c r="AB28" s="60">
        <f t="shared" si="14"/>
        <v>-53.44062962962966</v>
      </c>
    </row>
    <row r="29" spans="1:28" ht="12.75">
      <c r="A29" s="12" t="s">
        <v>37</v>
      </c>
      <c r="B29" s="1">
        <f>'DATOS MENSUALES'!E138</f>
        <v>0.298</v>
      </c>
      <c r="C29" s="1">
        <f>'DATOS MENSUALES'!E139</f>
        <v>0.719</v>
      </c>
      <c r="D29" s="1">
        <f>'DATOS MENSUALES'!E140</f>
        <v>0.531</v>
      </c>
      <c r="E29" s="1">
        <f>'DATOS MENSUALES'!E141</f>
        <v>0.468</v>
      </c>
      <c r="F29" s="1">
        <f>'DATOS MENSUALES'!E142</f>
        <v>0.423</v>
      </c>
      <c r="G29" s="1">
        <f>'DATOS MENSUALES'!E143</f>
        <v>0.784</v>
      </c>
      <c r="H29" s="1">
        <f>'DATOS MENSUALES'!E144</f>
        <v>0.638</v>
      </c>
      <c r="I29" s="1">
        <f>'DATOS MENSUALES'!E145</f>
        <v>0.653</v>
      </c>
      <c r="J29" s="1">
        <f>'DATOS MENSUALES'!E146</f>
        <v>0.596</v>
      </c>
      <c r="K29" s="1">
        <f>'DATOS MENSUALES'!E147</f>
        <v>0.522</v>
      </c>
      <c r="L29" s="1">
        <f>'DATOS MENSUALES'!E148</f>
        <v>0.452</v>
      </c>
      <c r="M29" s="1">
        <f>'DATOS MENSUALES'!E149</f>
        <v>0.382</v>
      </c>
      <c r="N29" s="1">
        <f t="shared" si="11"/>
        <v>6.465999999999999</v>
      </c>
      <c r="O29" s="10"/>
      <c r="P29" s="60">
        <f t="shared" si="12"/>
        <v>-0.004745481768688951</v>
      </c>
      <c r="Q29" s="60">
        <f t="shared" si="13"/>
        <v>0.0017889203944680967</v>
      </c>
      <c r="R29" s="60">
        <f t="shared" si="14"/>
        <v>-0.282261296352589</v>
      </c>
      <c r="S29" s="60">
        <f t="shared" si="14"/>
        <v>-1.2753102693933724</v>
      </c>
      <c r="T29" s="60">
        <f t="shared" si="14"/>
        <v>-0.8547522244325337</v>
      </c>
      <c r="U29" s="60">
        <f t="shared" si="14"/>
        <v>-0.03805120609190735</v>
      </c>
      <c r="V29" s="60">
        <f t="shared" si="14"/>
        <v>-0.015438248999999918</v>
      </c>
      <c r="W29" s="60">
        <f t="shared" si="14"/>
        <v>-0.0012698123296428561</v>
      </c>
      <c r="X29" s="60">
        <f t="shared" si="14"/>
        <v>-0.0001878640120210366</v>
      </c>
      <c r="Y29" s="60">
        <f t="shared" si="14"/>
        <v>-1.2215154297799163E-05</v>
      </c>
      <c r="Z29" s="60">
        <f t="shared" si="14"/>
        <v>-1.152620864290286E-06</v>
      </c>
      <c r="AA29" s="60">
        <f t="shared" si="14"/>
        <v>-6.473003102651947E-05</v>
      </c>
      <c r="AB29" s="60">
        <f t="shared" si="14"/>
        <v>-45.14336794696301</v>
      </c>
    </row>
    <row r="30" spans="1:28" ht="12.75">
      <c r="A30" s="12" t="s">
        <v>38</v>
      </c>
      <c r="B30" s="1">
        <f>'DATOS MENSUALES'!E150</f>
        <v>0.398</v>
      </c>
      <c r="C30" s="1">
        <f>'DATOS MENSUALES'!E151</f>
        <v>0.534</v>
      </c>
      <c r="D30" s="1">
        <f>'DATOS MENSUALES'!E152</f>
        <v>0.701</v>
      </c>
      <c r="E30" s="1">
        <f>'DATOS MENSUALES'!E153</f>
        <v>0.478</v>
      </c>
      <c r="F30" s="1">
        <f>'DATOS MENSUALES'!E154</f>
        <v>0.434</v>
      </c>
      <c r="G30" s="1">
        <f>'DATOS MENSUALES'!E155</f>
        <v>0.406</v>
      </c>
      <c r="H30" s="1">
        <f>'DATOS MENSUALES'!E156</f>
        <v>0.445</v>
      </c>
      <c r="I30" s="1">
        <f>'DATOS MENSUALES'!E157</f>
        <v>0.439</v>
      </c>
      <c r="J30" s="1">
        <f>'DATOS MENSUALES'!E158</f>
        <v>0.451</v>
      </c>
      <c r="K30" s="1">
        <f>'DATOS MENSUALES'!E159</f>
        <v>0.396</v>
      </c>
      <c r="L30" s="1">
        <f>'DATOS MENSUALES'!E160</f>
        <v>0.342</v>
      </c>
      <c r="M30" s="1">
        <f>'DATOS MENSUALES'!E161</f>
        <v>0.297</v>
      </c>
      <c r="N30" s="1">
        <f t="shared" si="11"/>
        <v>5.320999999999999</v>
      </c>
      <c r="O30" s="10"/>
      <c r="P30" s="60">
        <f t="shared" si="12"/>
        <v>-0.00031506296703606197</v>
      </c>
      <c r="Q30" s="60">
        <f t="shared" si="13"/>
        <v>-0.0002573330077357592</v>
      </c>
      <c r="R30" s="60">
        <f t="shared" si="14"/>
        <v>-0.11476978497517869</v>
      </c>
      <c r="S30" s="60">
        <f t="shared" si="14"/>
        <v>-1.240354337237725</v>
      </c>
      <c r="T30" s="60">
        <f t="shared" si="14"/>
        <v>-0.825373660402231</v>
      </c>
      <c r="U30" s="60">
        <f t="shared" si="14"/>
        <v>-0.3645275727158742</v>
      </c>
      <c r="V30" s="60">
        <f t="shared" si="14"/>
        <v>-0.08635088799999975</v>
      </c>
      <c r="W30" s="60">
        <f t="shared" si="14"/>
        <v>-0.03347587335305891</v>
      </c>
      <c r="X30" s="60">
        <f t="shared" si="14"/>
        <v>-0.008275838185574749</v>
      </c>
      <c r="Y30" s="60">
        <f t="shared" si="14"/>
        <v>-0.003309967683223429</v>
      </c>
      <c r="Z30" s="60">
        <f t="shared" si="14"/>
        <v>-0.0017490301966218656</v>
      </c>
      <c r="AA30" s="60">
        <f t="shared" si="14"/>
        <v>-0.001960235885021018</v>
      </c>
      <c r="AB30" s="60">
        <f t="shared" si="14"/>
        <v>-104.19898294862975</v>
      </c>
    </row>
    <row r="31" spans="1:28" ht="12.75">
      <c r="A31" s="12" t="s">
        <v>39</v>
      </c>
      <c r="B31" s="1">
        <f>'DATOS MENSUALES'!E162</f>
        <v>0.281</v>
      </c>
      <c r="C31" s="1">
        <f>'DATOS MENSUALES'!E163</f>
        <v>0.277</v>
      </c>
      <c r="D31" s="1">
        <f>'DATOS MENSUALES'!E164</f>
        <v>0.349</v>
      </c>
      <c r="E31" s="1">
        <f>'DATOS MENSUALES'!E165</f>
        <v>0.298</v>
      </c>
      <c r="F31" s="1">
        <f>'DATOS MENSUALES'!E166</f>
        <v>0.263</v>
      </c>
      <c r="G31" s="1">
        <f>'DATOS MENSUALES'!E167</f>
        <v>0.38</v>
      </c>
      <c r="H31" s="1">
        <f>'DATOS MENSUALES'!E168</f>
        <v>0.337</v>
      </c>
      <c r="I31" s="1">
        <f>'DATOS MENSUALES'!E169</f>
        <v>0.345</v>
      </c>
      <c r="J31" s="1">
        <f>'DATOS MENSUALES'!E170</f>
        <v>0.302</v>
      </c>
      <c r="K31" s="1">
        <f>'DATOS MENSUALES'!E171</f>
        <v>0.263</v>
      </c>
      <c r="L31" s="1">
        <f>'DATOS MENSUALES'!E172</f>
        <v>0.234</v>
      </c>
      <c r="M31" s="1">
        <f>'DATOS MENSUALES'!E173</f>
        <v>0.201</v>
      </c>
      <c r="N31" s="1">
        <f t="shared" si="11"/>
        <v>3.5300000000000002</v>
      </c>
      <c r="O31" s="10"/>
      <c r="P31" s="60">
        <f t="shared" si="12"/>
        <v>-0.006336293192242666</v>
      </c>
      <c r="Q31" s="60">
        <f t="shared" si="13"/>
        <v>-0.032954534657873485</v>
      </c>
      <c r="R31" s="60">
        <f t="shared" si="14"/>
        <v>-0.5884166339448754</v>
      </c>
      <c r="S31" s="60">
        <f t="shared" si="14"/>
        <v>-1.9740086524030138</v>
      </c>
      <c r="T31" s="60">
        <f t="shared" si="14"/>
        <v>-1.3640498394187597</v>
      </c>
      <c r="U31" s="60">
        <f t="shared" si="14"/>
        <v>-0.40579676055196245</v>
      </c>
      <c r="V31" s="60">
        <f t="shared" si="14"/>
        <v>-0.16637499999999963</v>
      </c>
      <c r="W31" s="60">
        <f t="shared" si="14"/>
        <v>-0.07214085690540059</v>
      </c>
      <c r="X31" s="60">
        <f t="shared" si="14"/>
        <v>-0.04334443016078135</v>
      </c>
      <c r="Y31" s="60">
        <f t="shared" si="14"/>
        <v>-0.022432998231432823</v>
      </c>
      <c r="Z31" s="60">
        <f t="shared" si="14"/>
        <v>-0.01192812599827476</v>
      </c>
      <c r="AA31" s="60">
        <f t="shared" si="14"/>
        <v>-0.010816076678409465</v>
      </c>
      <c r="AB31" s="60">
        <f t="shared" si="14"/>
        <v>-274.20271662962966</v>
      </c>
    </row>
    <row r="32" spans="1:28" ht="12.75">
      <c r="A32" s="12" t="s">
        <v>40</v>
      </c>
      <c r="B32" s="1">
        <f>'DATOS MENSUALES'!E174</f>
        <v>0.178</v>
      </c>
      <c r="C32" s="1">
        <f>'DATOS MENSUALES'!E175</f>
        <v>0.517</v>
      </c>
      <c r="D32" s="1">
        <f>'DATOS MENSUALES'!E176</f>
        <v>0.247</v>
      </c>
      <c r="E32" s="1">
        <f>'DATOS MENSUALES'!E177</f>
        <v>1.665</v>
      </c>
      <c r="F32" s="1">
        <f>'DATOS MENSUALES'!E178</f>
        <v>1.788</v>
      </c>
      <c r="G32" s="1">
        <f>'DATOS MENSUALES'!E179</f>
        <v>1.2</v>
      </c>
      <c r="H32" s="1">
        <f>'DATOS MENSUALES'!E180</f>
        <v>0.863</v>
      </c>
      <c r="I32" s="1">
        <f>'DATOS MENSUALES'!E181</f>
        <v>0.712</v>
      </c>
      <c r="J32" s="1">
        <f>'DATOS MENSUALES'!E182</f>
        <v>0.611</v>
      </c>
      <c r="K32" s="1">
        <f>'DATOS MENSUALES'!E183</f>
        <v>0.522</v>
      </c>
      <c r="L32" s="1">
        <f>'DATOS MENSUALES'!E184</f>
        <v>0.446</v>
      </c>
      <c r="M32" s="1">
        <f>'DATOS MENSUALES'!E185</f>
        <v>0.378</v>
      </c>
      <c r="N32" s="1">
        <f t="shared" si="11"/>
        <v>9.126999999999999</v>
      </c>
      <c r="O32" s="10"/>
      <c r="P32" s="60">
        <f t="shared" si="12"/>
        <v>-0.023899184330672413</v>
      </c>
      <c r="Q32" s="60">
        <f t="shared" si="13"/>
        <v>-0.0005237247405181283</v>
      </c>
      <c r="R32" s="60">
        <f t="shared" si="14"/>
        <v>-0.8305036753167762</v>
      </c>
      <c r="S32" s="60">
        <f t="shared" si="14"/>
        <v>0.0014261305012556727</v>
      </c>
      <c r="T32" s="60">
        <f t="shared" si="14"/>
        <v>0.0719755647823415</v>
      </c>
      <c r="U32" s="60">
        <f t="shared" si="14"/>
        <v>0.0005053381945940115</v>
      </c>
      <c r="V32" s="60">
        <f t="shared" si="14"/>
        <v>-1.382399999999927E-05</v>
      </c>
      <c r="W32" s="60">
        <f t="shared" si="14"/>
        <v>-0.0001197347972737035</v>
      </c>
      <c r="X32" s="60">
        <f t="shared" si="14"/>
        <v>-7.554066491359863E-05</v>
      </c>
      <c r="Y32" s="60">
        <f t="shared" si="14"/>
        <v>-1.2215154297799163E-05</v>
      </c>
      <c r="Z32" s="60">
        <f t="shared" si="14"/>
        <v>-4.47976136015806E-06</v>
      </c>
      <c r="AA32" s="60">
        <f t="shared" si="14"/>
        <v>-8.606703378134061E-05</v>
      </c>
      <c r="AB32" s="60">
        <f t="shared" si="14"/>
        <v>-0.7281902999629671</v>
      </c>
    </row>
    <row r="33" spans="1:28" ht="12.75">
      <c r="A33" s="12" t="s">
        <v>41</v>
      </c>
      <c r="B33" s="1">
        <f>'DATOS MENSUALES'!E186</f>
        <v>0.323</v>
      </c>
      <c r="C33" s="1">
        <f>'DATOS MENSUALES'!E187</f>
        <v>1.383</v>
      </c>
      <c r="D33" s="1">
        <f>'DATOS MENSUALES'!E188</f>
        <v>1.911</v>
      </c>
      <c r="E33" s="1">
        <f>'DATOS MENSUALES'!E189</f>
        <v>2.643</v>
      </c>
      <c r="F33" s="1">
        <f>'DATOS MENSUALES'!E190</f>
        <v>1.08</v>
      </c>
      <c r="G33" s="1">
        <f>'DATOS MENSUALES'!E191</f>
        <v>5.286</v>
      </c>
      <c r="H33" s="1">
        <f>'DATOS MENSUALES'!E192</f>
        <v>3.18</v>
      </c>
      <c r="I33" s="1">
        <f>'DATOS MENSUALES'!E193</f>
        <v>2.056</v>
      </c>
      <c r="J33" s="1">
        <f>'DATOS MENSUALES'!E194</f>
        <v>1.625</v>
      </c>
      <c r="K33" s="1">
        <f>'DATOS MENSUALES'!E195</f>
        <v>1.32</v>
      </c>
      <c r="L33" s="1">
        <f>'DATOS MENSUALES'!E196</f>
        <v>1.083</v>
      </c>
      <c r="M33" s="1">
        <f>'DATOS MENSUALES'!E197</f>
        <v>0.892</v>
      </c>
      <c r="N33" s="1">
        <f t="shared" si="11"/>
        <v>22.781999999999996</v>
      </c>
      <c r="O33" s="10"/>
      <c r="P33" s="60">
        <f t="shared" si="12"/>
        <v>-0.0029269963864575464</v>
      </c>
      <c r="Q33" s="60">
        <f t="shared" si="13"/>
        <v>0.48446525643854527</v>
      </c>
      <c r="R33" s="60">
        <f t="shared" si="14"/>
        <v>0.3795510783581548</v>
      </c>
      <c r="S33" s="60">
        <f t="shared" si="14"/>
        <v>1.297028196050842</v>
      </c>
      <c r="T33" s="60">
        <f t="shared" si="14"/>
        <v>-0.02490484007716271</v>
      </c>
      <c r="U33" s="60">
        <f t="shared" si="14"/>
        <v>72.28510336882681</v>
      </c>
      <c r="V33" s="60">
        <f t="shared" si="14"/>
        <v>12.05624775700001</v>
      </c>
      <c r="W33" s="60">
        <f t="shared" si="14"/>
        <v>2.1702993571696667</v>
      </c>
      <c r="X33" s="60">
        <f t="shared" si="14"/>
        <v>0.9175572597813675</v>
      </c>
      <c r="Y33" s="60">
        <f t="shared" si="14"/>
        <v>0.46542977486223097</v>
      </c>
      <c r="Z33" s="60">
        <f t="shared" si="14"/>
        <v>0.23892256647279955</v>
      </c>
      <c r="AA33" s="60">
        <f t="shared" si="14"/>
        <v>0.1037226232747585</v>
      </c>
      <c r="AB33" s="60">
        <f t="shared" si="14"/>
        <v>2075.273963151702</v>
      </c>
    </row>
    <row r="34" spans="1:28" ht="12.75">
      <c r="A34" s="12" t="s">
        <v>42</v>
      </c>
      <c r="B34" s="1">
        <f>'DATOS MENSUALES'!E198</f>
        <v>0.733</v>
      </c>
      <c r="C34" s="1">
        <f>'DATOS MENSUALES'!E199</f>
        <v>0.605</v>
      </c>
      <c r="D34" s="1">
        <f>'DATOS MENSUALES'!E200</f>
        <v>0.526</v>
      </c>
      <c r="E34" s="1">
        <f>'DATOS MENSUALES'!E201</f>
        <v>0.427</v>
      </c>
      <c r="F34" s="1">
        <f>'DATOS MENSUALES'!E202</f>
        <v>0.471</v>
      </c>
      <c r="G34" s="1">
        <f>'DATOS MENSUALES'!E203</f>
        <v>0.37</v>
      </c>
      <c r="H34" s="1">
        <f>'DATOS MENSUALES'!E204</f>
        <v>0.354</v>
      </c>
      <c r="I34" s="1">
        <f>'DATOS MENSUALES'!E205</f>
        <v>0.318</v>
      </c>
      <c r="J34" s="1">
        <f>'DATOS MENSUALES'!E206</f>
        <v>0.338</v>
      </c>
      <c r="K34" s="1">
        <f>'DATOS MENSUALES'!E207</f>
        <v>0.282</v>
      </c>
      <c r="L34" s="1">
        <f>'DATOS MENSUALES'!E208</f>
        <v>0.253</v>
      </c>
      <c r="M34" s="1">
        <f>'DATOS MENSUALES'!E209</f>
        <v>0.222</v>
      </c>
      <c r="N34" s="1">
        <f t="shared" si="11"/>
        <v>4.899000000000001</v>
      </c>
      <c r="O34" s="10"/>
      <c r="P34" s="60">
        <f t="shared" si="12"/>
        <v>0.019024443427592044</v>
      </c>
      <c r="Q34" s="60">
        <f t="shared" si="13"/>
        <v>4.042291788407496E-07</v>
      </c>
      <c r="R34" s="60">
        <f aca="true" t="shared" si="15" ref="R34:R50">(D34-D$6)^3</f>
        <v>-0.28876506272999947</v>
      </c>
      <c r="S34" s="60">
        <f aca="true" t="shared" si="16" ref="S34:S50">(E34-E$6)^3</f>
        <v>-1.4254971005497081</v>
      </c>
      <c r="T34" s="60">
        <f aca="true" t="shared" si="17" ref="T34:T50">(F34-F$6)^3</f>
        <v>-0.7315065035730298</v>
      </c>
      <c r="U34" s="60">
        <f aca="true" t="shared" si="18" ref="U34:U50">(G34-G$6)^3</f>
        <v>-0.4224633414679404</v>
      </c>
      <c r="V34" s="60">
        <f aca="true" t="shared" si="19" ref="V34:V50">(H34-H$6)^3</f>
        <v>-0.15141943699999963</v>
      </c>
      <c r="W34" s="60">
        <f aca="true" t="shared" si="20" ref="W34:W50">(I34-I$6)^3</f>
        <v>-0.08710790493639232</v>
      </c>
      <c r="X34" s="60">
        <f aca="true" t="shared" si="21" ref="X34:X50">(J34-J$6)^3</f>
        <v>-0.03133712940045077</v>
      </c>
      <c r="Y34" s="60">
        <f aca="true" t="shared" si="22" ref="Y34:Y50">(K34-K$6)^3</f>
        <v>-0.018197735815454866</v>
      </c>
      <c r="Z34" s="60">
        <f aca="true" t="shared" si="23" ref="Z34:Z50">(L34-L$6)^3</f>
        <v>-0.009193012507916635</v>
      </c>
      <c r="AA34" s="60">
        <f aca="true" t="shared" si="24" ref="AA34:AA50">(M34-M$6)^3</f>
        <v>-0.008018195595764832</v>
      </c>
      <c r="AB34" s="60">
        <f aca="true" t="shared" si="25" ref="AB34:AB50">(N34-N$6)^3</f>
        <v>-134.82156247729628</v>
      </c>
    </row>
    <row r="35" spans="1:28" ht="12.75">
      <c r="A35" s="12" t="s">
        <v>43</v>
      </c>
      <c r="B35" s="1">
        <f>'DATOS MENSUALES'!E210</f>
        <v>0.194</v>
      </c>
      <c r="C35" s="1">
        <f>'DATOS MENSUALES'!E211</f>
        <v>0.18</v>
      </c>
      <c r="D35" s="1">
        <f>'DATOS MENSUALES'!E212</f>
        <v>0.201</v>
      </c>
      <c r="E35" s="1">
        <f>'DATOS MENSUALES'!E213</f>
        <v>0.396</v>
      </c>
      <c r="F35" s="1">
        <f>'DATOS MENSUALES'!E214</f>
        <v>0.329</v>
      </c>
      <c r="G35" s="1">
        <f>'DATOS MENSUALES'!E215</f>
        <v>0.885</v>
      </c>
      <c r="H35" s="1">
        <f>'DATOS MENSUALES'!E216</f>
        <v>0.526</v>
      </c>
      <c r="I35" s="1">
        <f>'DATOS MENSUALES'!E217</f>
        <v>0.656</v>
      </c>
      <c r="J35" s="1">
        <f>'DATOS MENSUALES'!E218</f>
        <v>0.564</v>
      </c>
      <c r="K35" s="1">
        <f>'DATOS MENSUALES'!E219</f>
        <v>0.507</v>
      </c>
      <c r="L35" s="1">
        <f>'DATOS MENSUALES'!E220</f>
        <v>0.429</v>
      </c>
      <c r="M35" s="1">
        <f>'DATOS MENSUALES'!E221</f>
        <v>0.367</v>
      </c>
      <c r="N35" s="1">
        <f t="shared" si="11"/>
        <v>5.234000000000001</v>
      </c>
      <c r="O35" s="10"/>
      <c r="P35" s="60">
        <f t="shared" si="12"/>
        <v>-0.02013373841331704</v>
      </c>
      <c r="Q35" s="60">
        <f t="shared" si="13"/>
        <v>-0.07282833454492584</v>
      </c>
      <c r="R35" s="60">
        <f t="shared" si="15"/>
        <v>-0.9584968772616794</v>
      </c>
      <c r="S35" s="60">
        <f t="shared" si="16"/>
        <v>-1.5465666194594874</v>
      </c>
      <c r="T35" s="60">
        <f t="shared" si="17"/>
        <v>-1.1347254052369415</v>
      </c>
      <c r="U35" s="60">
        <f t="shared" si="18"/>
        <v>-0.013035695885984494</v>
      </c>
      <c r="V35" s="60">
        <f t="shared" si="19"/>
        <v>-0.04704588099999982</v>
      </c>
      <c r="W35" s="60">
        <f t="shared" si="20"/>
        <v>-0.0011671727201387236</v>
      </c>
      <c r="X35" s="60">
        <f t="shared" si="21"/>
        <v>-0.0007114696979714502</v>
      </c>
      <c r="Y35" s="60">
        <f t="shared" si="22"/>
        <v>-5.50033774382955E-05</v>
      </c>
      <c r="Z35" s="60">
        <f t="shared" si="23"/>
        <v>-3.7544386704510744E-05</v>
      </c>
      <c r="AA35" s="60">
        <f t="shared" si="24"/>
        <v>-0.00016775379135709886</v>
      </c>
      <c r="AB35" s="60">
        <f t="shared" si="25"/>
        <v>-110.08589400562961</v>
      </c>
    </row>
    <row r="36" spans="1:28" ht="12.75">
      <c r="A36" s="12" t="s">
        <v>44</v>
      </c>
      <c r="B36" s="1">
        <f>'DATOS MENSUALES'!E222</f>
        <v>0.341</v>
      </c>
      <c r="C36" s="1">
        <f>'DATOS MENSUALES'!E223</f>
        <v>0.285</v>
      </c>
      <c r="D36" s="1">
        <f>'DATOS MENSUALES'!E224</f>
        <v>1.403</v>
      </c>
      <c r="E36" s="1">
        <f>'DATOS MENSUALES'!E225</f>
        <v>0.545</v>
      </c>
      <c r="F36" s="1">
        <f>'DATOS MENSUALES'!E226</f>
        <v>0.465</v>
      </c>
      <c r="G36" s="1">
        <f>'DATOS MENSUALES'!E227</f>
        <v>0.508</v>
      </c>
      <c r="H36" s="1">
        <f>'DATOS MENSUALES'!E228</f>
        <v>0.532</v>
      </c>
      <c r="I36" s="1">
        <f>'DATOS MENSUALES'!E229</f>
        <v>0.558</v>
      </c>
      <c r="J36" s="1">
        <f>'DATOS MENSUALES'!E230</f>
        <v>0.599</v>
      </c>
      <c r="K36" s="1">
        <f>'DATOS MENSUALES'!E231</f>
        <v>0.513</v>
      </c>
      <c r="L36" s="1">
        <f>'DATOS MENSUALES'!E232</f>
        <v>0.473</v>
      </c>
      <c r="M36" s="1">
        <f>'DATOS MENSUALES'!E233</f>
        <v>0.503</v>
      </c>
      <c r="N36" s="1">
        <f t="shared" si="11"/>
        <v>6.725</v>
      </c>
      <c r="O36" s="10"/>
      <c r="P36" s="60">
        <f t="shared" si="12"/>
        <v>-0.0019552564567054806</v>
      </c>
      <c r="Q36" s="60">
        <f t="shared" si="13"/>
        <v>-0.030548661115173778</v>
      </c>
      <c r="R36" s="60">
        <f t="shared" si="15"/>
        <v>0.010081938049614632</v>
      </c>
      <c r="S36" s="60">
        <f t="shared" si="16"/>
        <v>-1.022484627294887</v>
      </c>
      <c r="T36" s="60">
        <f t="shared" si="17"/>
        <v>-0.7462174317713767</v>
      </c>
      <c r="U36" s="60">
        <f t="shared" si="18"/>
        <v>-0.22961271973653544</v>
      </c>
      <c r="V36" s="60">
        <f t="shared" si="19"/>
        <v>-0.044738874999999824</v>
      </c>
      <c r="W36" s="60">
        <f t="shared" si="20"/>
        <v>-0.008401067085152517</v>
      </c>
      <c r="X36" s="60">
        <f t="shared" si="21"/>
        <v>-0.00015986188805409447</v>
      </c>
      <c r="Y36" s="60">
        <f t="shared" si="22"/>
        <v>-3.286117909118783E-05</v>
      </c>
      <c r="Z36" s="60">
        <f t="shared" si="23"/>
        <v>1.162643598519619E-06</v>
      </c>
      <c r="AA36" s="60">
        <f t="shared" si="24"/>
        <v>0.0005284643023068112</v>
      </c>
      <c r="AB36" s="60">
        <f t="shared" si="25"/>
        <v>-35.99147750462966</v>
      </c>
    </row>
    <row r="37" spans="1:28" ht="12.75">
      <c r="A37" s="12" t="s">
        <v>45</v>
      </c>
      <c r="B37" s="1">
        <f>'DATOS MENSUALES'!E234</f>
        <v>0.43</v>
      </c>
      <c r="C37" s="1">
        <f>'DATOS MENSUALES'!E235</f>
        <v>1.558</v>
      </c>
      <c r="D37" s="1">
        <f>'DATOS MENSUALES'!E236</f>
        <v>3.269</v>
      </c>
      <c r="E37" s="1">
        <f>'DATOS MENSUALES'!E237</f>
        <v>2.001</v>
      </c>
      <c r="F37" s="1">
        <f>'DATOS MENSUALES'!E238</f>
        <v>4.035</v>
      </c>
      <c r="G37" s="1">
        <f>'DATOS MENSUALES'!E239</f>
        <v>2.109</v>
      </c>
      <c r="H37" s="1">
        <f>'DATOS MENSUALES'!E240</f>
        <v>1.59</v>
      </c>
      <c r="I37" s="1">
        <f>'DATOS MENSUALES'!E241</f>
        <v>1.431</v>
      </c>
      <c r="J37" s="1">
        <f>'DATOS MENSUALES'!E242</f>
        <v>1.216</v>
      </c>
      <c r="K37" s="1">
        <f>'DATOS MENSUALES'!E243</f>
        <v>0.995</v>
      </c>
      <c r="L37" s="1">
        <f>'DATOS MENSUALES'!E244</f>
        <v>0.817</v>
      </c>
      <c r="M37" s="1">
        <f>'DATOS MENSUALES'!E245</f>
        <v>0.676</v>
      </c>
      <c r="N37" s="1">
        <f t="shared" si="11"/>
        <v>20.127</v>
      </c>
      <c r="O37" s="10"/>
      <c r="P37" s="60">
        <f t="shared" si="12"/>
        <v>-4.683295050713728E-05</v>
      </c>
      <c r="Q37" s="60">
        <f t="shared" si="13"/>
        <v>0.8858256106396474</v>
      </c>
      <c r="R37" s="60">
        <f t="shared" si="15"/>
        <v>9.025289439553752</v>
      </c>
      <c r="S37" s="60">
        <f t="shared" si="16"/>
        <v>0.09025336220373496</v>
      </c>
      <c r="T37" s="60">
        <f t="shared" si="17"/>
        <v>18.884203566245162</v>
      </c>
      <c r="U37" s="60">
        <f t="shared" si="18"/>
        <v>0.966339448229718</v>
      </c>
      <c r="V37" s="60">
        <f t="shared" si="19"/>
        <v>0.3474289270000008</v>
      </c>
      <c r="W37" s="60">
        <f t="shared" si="20"/>
        <v>0.30037548018964055</v>
      </c>
      <c r="X37" s="60">
        <f t="shared" si="21"/>
        <v>0.1781943343350864</v>
      </c>
      <c r="Y37" s="60">
        <f t="shared" si="22"/>
        <v>0.0911065921487324</v>
      </c>
      <c r="Z37" s="60">
        <f t="shared" si="23"/>
        <v>0.04455581615324037</v>
      </c>
      <c r="AA37" s="60">
        <f t="shared" si="24"/>
        <v>0.01635775603508916</v>
      </c>
      <c r="AB37" s="60">
        <f t="shared" si="25"/>
        <v>1030.4030133667031</v>
      </c>
    </row>
    <row r="38" spans="1:28" ht="12.75">
      <c r="A38" s="12" t="s">
        <v>46</v>
      </c>
      <c r="B38" s="1">
        <f>'DATOS MENSUALES'!E246</f>
        <v>2.933</v>
      </c>
      <c r="C38" s="1">
        <f>'DATOS MENSUALES'!E247</f>
        <v>2.423</v>
      </c>
      <c r="D38" s="1">
        <f>'DATOS MENSUALES'!E248</f>
        <v>7.649</v>
      </c>
      <c r="E38" s="1">
        <f>'DATOS MENSUALES'!E249</f>
        <v>5.26</v>
      </c>
      <c r="F38" s="1">
        <f>'DATOS MENSUALES'!E250</f>
        <v>1.729</v>
      </c>
      <c r="G38" s="1">
        <f>'DATOS MENSUALES'!E251</f>
        <v>1.258</v>
      </c>
      <c r="H38" s="1">
        <f>'DATOS MENSUALES'!E252</f>
        <v>1.16</v>
      </c>
      <c r="I38" s="1">
        <f>'DATOS MENSUALES'!E253</f>
        <v>1.045</v>
      </c>
      <c r="J38" s="1">
        <f>'DATOS MENSUALES'!E254</f>
        <v>0.933</v>
      </c>
      <c r="K38" s="1">
        <f>'DATOS MENSUALES'!E255</f>
        <v>0.783</v>
      </c>
      <c r="L38" s="1">
        <f>'DATOS MENSUALES'!E256</f>
        <v>0.657</v>
      </c>
      <c r="M38" s="1">
        <f>'DATOS MENSUALES'!E257</f>
        <v>0.656</v>
      </c>
      <c r="N38" s="1">
        <f t="shared" si="11"/>
        <v>26.486</v>
      </c>
      <c r="O38" s="10"/>
      <c r="P38" s="60">
        <f t="shared" si="12"/>
        <v>15.013551657063955</v>
      </c>
      <c r="Q38" s="60">
        <f t="shared" si="13"/>
        <v>6.0823276678986025</v>
      </c>
      <c r="R38" s="60">
        <f t="shared" si="15"/>
        <v>269.8403992770745</v>
      </c>
      <c r="S38" s="60">
        <f t="shared" si="16"/>
        <v>50.964149029774674</v>
      </c>
      <c r="T38" s="60">
        <f t="shared" si="17"/>
        <v>0.045487707710716134</v>
      </c>
      <c r="U38" s="60">
        <f t="shared" si="18"/>
        <v>0.002608212598175281</v>
      </c>
      <c r="V38" s="60">
        <f t="shared" si="19"/>
        <v>0.02034641700000008</v>
      </c>
      <c r="W38" s="60">
        <f t="shared" si="20"/>
        <v>0.022836717130412167</v>
      </c>
      <c r="X38" s="60">
        <f t="shared" si="21"/>
        <v>0.02188791700450791</v>
      </c>
      <c r="Y38" s="60">
        <f t="shared" si="22"/>
        <v>0.013476123201074079</v>
      </c>
      <c r="Z38" s="60">
        <f t="shared" si="23"/>
        <v>0.0073597033157748295</v>
      </c>
      <c r="AA38" s="60">
        <f t="shared" si="24"/>
        <v>0.012788031021315054</v>
      </c>
      <c r="AB38" s="60">
        <f t="shared" si="25"/>
        <v>4458.992294746371</v>
      </c>
    </row>
    <row r="39" spans="1:28" ht="12.75">
      <c r="A39" s="12" t="s">
        <v>47</v>
      </c>
      <c r="B39" s="1">
        <f>'DATOS MENSUALES'!E258</f>
        <v>0.855</v>
      </c>
      <c r="C39" s="1">
        <f>'DATOS MENSUALES'!E259</f>
        <v>2.468</v>
      </c>
      <c r="D39" s="1">
        <f>'DATOS MENSUALES'!E260</f>
        <v>6.216</v>
      </c>
      <c r="E39" s="1">
        <f>'DATOS MENSUALES'!E261</f>
        <v>7.515</v>
      </c>
      <c r="F39" s="1">
        <f>'DATOS MENSUALES'!E262</f>
        <v>2.766</v>
      </c>
      <c r="G39" s="1">
        <f>'DATOS MENSUALES'!E263</f>
        <v>7.377</v>
      </c>
      <c r="H39" s="1">
        <f>'DATOS MENSUALES'!E264</f>
        <v>2.591</v>
      </c>
      <c r="I39" s="1">
        <f>'DATOS MENSUALES'!E265</f>
        <v>1.824</v>
      </c>
      <c r="J39" s="1">
        <f>'DATOS MENSUALES'!E266</f>
        <v>1.488</v>
      </c>
      <c r="K39" s="1">
        <f>'DATOS MENSUALES'!E267</f>
        <v>1.213</v>
      </c>
      <c r="L39" s="1">
        <f>'DATOS MENSUALES'!E268</f>
        <v>1.002</v>
      </c>
      <c r="M39" s="1">
        <f>'DATOS MENSUALES'!E269</f>
        <v>0.831</v>
      </c>
      <c r="N39" s="1">
        <f t="shared" si="11"/>
        <v>36.14600000000001</v>
      </c>
      <c r="O39" s="10"/>
      <c r="P39" s="60">
        <f t="shared" si="12"/>
        <v>0.05884323672924495</v>
      </c>
      <c r="Q39" s="60">
        <f t="shared" si="13"/>
        <v>6.543336570667197</v>
      </c>
      <c r="R39" s="60">
        <f t="shared" si="15"/>
        <v>127.1899385702177</v>
      </c>
      <c r="S39" s="60">
        <f t="shared" si="16"/>
        <v>211.98172372337316</v>
      </c>
      <c r="T39" s="60">
        <f t="shared" si="17"/>
        <v>2.7086943300220128</v>
      </c>
      <c r="U39" s="60">
        <f t="shared" si="18"/>
        <v>244.92092927585782</v>
      </c>
      <c r="V39" s="60">
        <f t="shared" si="19"/>
        <v>4.947761664000006</v>
      </c>
      <c r="W39" s="60">
        <f t="shared" si="20"/>
        <v>1.2001814289437729</v>
      </c>
      <c r="X39" s="60">
        <f t="shared" si="21"/>
        <v>0.5816126044838468</v>
      </c>
      <c r="Y39" s="60">
        <f t="shared" si="22"/>
        <v>0.29803706802201063</v>
      </c>
      <c r="Z39" s="60">
        <f t="shared" si="23"/>
        <v>0.15704023525792357</v>
      </c>
      <c r="AA39" s="60">
        <f t="shared" si="24"/>
        <v>0.06834192034638384</v>
      </c>
      <c r="AB39" s="60">
        <f t="shared" si="25"/>
        <v>17819.120454026386</v>
      </c>
    </row>
    <row r="40" spans="1:28" ht="12.75">
      <c r="A40" s="12" t="s">
        <v>48</v>
      </c>
      <c r="B40" s="1">
        <f>'DATOS MENSUALES'!E270</f>
        <v>0.693</v>
      </c>
      <c r="C40" s="1">
        <f>'DATOS MENSUALES'!E271</f>
        <v>0.606</v>
      </c>
      <c r="D40" s="1">
        <f>'DATOS MENSUALES'!E272</f>
        <v>0.773</v>
      </c>
      <c r="E40" s="1">
        <f>'DATOS MENSUALES'!E273</f>
        <v>2.89</v>
      </c>
      <c r="F40" s="1">
        <f>'DATOS MENSUALES'!E274</f>
        <v>2.017</v>
      </c>
      <c r="G40" s="1">
        <f>'DATOS MENSUALES'!E275</f>
        <v>2.511</v>
      </c>
      <c r="H40" s="1">
        <f>'DATOS MENSUALES'!E276</f>
        <v>1.995</v>
      </c>
      <c r="I40" s="1">
        <f>'DATOS MENSUALES'!E277</f>
        <v>0.936</v>
      </c>
      <c r="J40" s="1">
        <f>'DATOS MENSUALES'!E278</f>
        <v>0.86</v>
      </c>
      <c r="K40" s="1">
        <f>'DATOS MENSUALES'!E279</f>
        <v>0.679</v>
      </c>
      <c r="L40" s="1">
        <f>'DATOS MENSUALES'!E280</f>
        <v>0.566</v>
      </c>
      <c r="M40" s="1">
        <f>'DATOS MENSUALES'!E281</f>
        <v>0.486</v>
      </c>
      <c r="N40" s="1">
        <f t="shared" si="11"/>
        <v>15.012</v>
      </c>
      <c r="O40" s="10"/>
      <c r="P40" s="60">
        <f t="shared" si="12"/>
        <v>0.0116900577251127</v>
      </c>
      <c r="Q40" s="60">
        <f t="shared" si="13"/>
        <v>5.914220163063147E-07</v>
      </c>
      <c r="R40" s="60">
        <f t="shared" si="15"/>
        <v>-0.07094236368592248</v>
      </c>
      <c r="S40" s="60">
        <f t="shared" si="16"/>
        <v>2.3929873797953336</v>
      </c>
      <c r="T40" s="60">
        <f t="shared" si="17"/>
        <v>0.26829830632228646</v>
      </c>
      <c r="U40" s="60">
        <f t="shared" si="18"/>
        <v>2.6893971475974876</v>
      </c>
      <c r="V40" s="60">
        <f t="shared" si="19"/>
        <v>1.360251712000002</v>
      </c>
      <c r="W40" s="60">
        <f t="shared" si="20"/>
        <v>0.00533296962145906</v>
      </c>
      <c r="X40" s="60">
        <f t="shared" si="21"/>
        <v>0.008834730897069876</v>
      </c>
      <c r="Y40" s="60">
        <f t="shared" si="22"/>
        <v>0.002404472005481809</v>
      </c>
      <c r="Z40" s="60">
        <f t="shared" si="23"/>
        <v>0.0011092048667390134</v>
      </c>
      <c r="AA40" s="60">
        <f t="shared" si="24"/>
        <v>0.00026028658605336885</v>
      </c>
      <c r="AB40" s="60">
        <f t="shared" si="25"/>
        <v>123.90322351170369</v>
      </c>
    </row>
    <row r="41" spans="1:28" ht="12.75">
      <c r="A41" s="12" t="s">
        <v>49</v>
      </c>
      <c r="B41" s="1">
        <f>'DATOS MENSUALES'!E282</f>
        <v>0.42</v>
      </c>
      <c r="C41" s="1">
        <f>'DATOS MENSUALES'!E283</f>
        <v>2.877</v>
      </c>
      <c r="D41" s="1">
        <f>'DATOS MENSUALES'!E284</f>
        <v>2.884</v>
      </c>
      <c r="E41" s="1">
        <f>'DATOS MENSUALES'!E285</f>
        <v>0.836</v>
      </c>
      <c r="F41" s="1">
        <f>'DATOS MENSUALES'!E286</f>
        <v>5.269</v>
      </c>
      <c r="G41" s="1">
        <f>'DATOS MENSUALES'!E287</f>
        <v>5.757</v>
      </c>
      <c r="H41" s="1">
        <f>'DATOS MENSUALES'!E288</f>
        <v>1.833</v>
      </c>
      <c r="I41" s="1">
        <f>'DATOS MENSUALES'!E289</f>
        <v>1.508</v>
      </c>
      <c r="J41" s="1">
        <f>'DATOS MENSUALES'!E290</f>
        <v>1.254</v>
      </c>
      <c r="K41" s="1">
        <f>'DATOS MENSUALES'!E291</f>
        <v>0.994</v>
      </c>
      <c r="L41" s="1">
        <f>'DATOS MENSUALES'!E292</f>
        <v>0.819</v>
      </c>
      <c r="M41" s="1">
        <f>'DATOS MENSUALES'!E293</f>
        <v>0.681</v>
      </c>
      <c r="N41" s="1">
        <f t="shared" si="11"/>
        <v>25.131999999999998</v>
      </c>
      <c r="O41" s="10"/>
      <c r="P41" s="60">
        <f t="shared" si="12"/>
        <v>-9.762483067242646E-05</v>
      </c>
      <c r="Q41" s="60">
        <f t="shared" si="13"/>
        <v>11.842902875810445</v>
      </c>
      <c r="R41" s="60">
        <f t="shared" si="15"/>
        <v>4.887297678493142</v>
      </c>
      <c r="S41" s="60">
        <f t="shared" si="16"/>
        <v>-0.36773788461100326</v>
      </c>
      <c r="T41" s="60">
        <f t="shared" si="17"/>
        <v>59.18083468291734</v>
      </c>
      <c r="U41" s="60">
        <f t="shared" si="18"/>
        <v>99.68122542019664</v>
      </c>
      <c r="V41" s="60">
        <f t="shared" si="19"/>
        <v>0.846590536000001</v>
      </c>
      <c r="W41" s="60">
        <f t="shared" si="20"/>
        <v>0.4163509918335798</v>
      </c>
      <c r="X41" s="60">
        <f t="shared" si="21"/>
        <v>0.21678640699624346</v>
      </c>
      <c r="Y41" s="60">
        <f t="shared" si="22"/>
        <v>0.0905005228732503</v>
      </c>
      <c r="Z41" s="60">
        <f t="shared" si="23"/>
        <v>0.04531416429098142</v>
      </c>
      <c r="AA41" s="60">
        <f t="shared" si="24"/>
        <v>0.017343505470350868</v>
      </c>
      <c r="AB41" s="60">
        <f t="shared" si="25"/>
        <v>3446.600448685035</v>
      </c>
    </row>
    <row r="42" spans="1:28" ht="12.75">
      <c r="A42" s="12" t="s">
        <v>50</v>
      </c>
      <c r="B42" s="1">
        <f>'DATOS MENSUALES'!E294</f>
        <v>0.58</v>
      </c>
      <c r="C42" s="1">
        <f>'DATOS MENSUALES'!E295</f>
        <v>0.474</v>
      </c>
      <c r="D42" s="1">
        <f>'DATOS MENSUALES'!E296</f>
        <v>0.462</v>
      </c>
      <c r="E42" s="1">
        <f>'DATOS MENSUALES'!E297</f>
        <v>2.156</v>
      </c>
      <c r="F42" s="1">
        <f>'DATOS MENSUALES'!E298</f>
        <v>0.563</v>
      </c>
      <c r="G42" s="1">
        <f>'DATOS MENSUALES'!E299</f>
        <v>0.863</v>
      </c>
      <c r="H42" s="1">
        <f>'DATOS MENSUALES'!E300</f>
        <v>0.422</v>
      </c>
      <c r="I42" s="1">
        <f>'DATOS MENSUALES'!E301</f>
        <v>0.35</v>
      </c>
      <c r="J42" s="1">
        <f>'DATOS MENSUALES'!E302</f>
        <v>0.298</v>
      </c>
      <c r="K42" s="1">
        <f>'DATOS MENSUALES'!E303</f>
        <v>0.254</v>
      </c>
      <c r="L42" s="1">
        <f>'DATOS MENSUALES'!E304</f>
        <v>0.22</v>
      </c>
      <c r="M42" s="1">
        <f>'DATOS MENSUALES'!E305</f>
        <v>0.274</v>
      </c>
      <c r="N42" s="1">
        <f t="shared" si="11"/>
        <v>6.915999999999999</v>
      </c>
      <c r="O42" s="10"/>
      <c r="P42" s="60">
        <f t="shared" si="12"/>
        <v>0.001479772524699475</v>
      </c>
      <c r="Q42" s="60">
        <f t="shared" si="13"/>
        <v>-0.0018885100325291484</v>
      </c>
      <c r="R42" s="60">
        <f t="shared" si="15"/>
        <v>-0.38103034290630805</v>
      </c>
      <c r="S42" s="60">
        <f t="shared" si="16"/>
        <v>0.21986831993445147</v>
      </c>
      <c r="T42" s="60">
        <f t="shared" si="17"/>
        <v>-0.5295346295014047</v>
      </c>
      <c r="U42" s="60">
        <f t="shared" si="18"/>
        <v>-0.01704373790113601</v>
      </c>
      <c r="V42" s="60">
        <f t="shared" si="19"/>
        <v>-0.10054462499999973</v>
      </c>
      <c r="W42" s="60">
        <f t="shared" si="20"/>
        <v>-0.069572519525924</v>
      </c>
      <c r="X42" s="60">
        <f t="shared" si="21"/>
        <v>-0.04484206559879789</v>
      </c>
      <c r="Y42" s="60">
        <f t="shared" si="22"/>
        <v>-0.024649870074408033</v>
      </c>
      <c r="Z42" s="60">
        <f t="shared" si="23"/>
        <v>-0.014257842780643907</v>
      </c>
      <c r="AA42" s="60">
        <f t="shared" si="24"/>
        <v>-0.0032517585599521493</v>
      </c>
      <c r="AB42" s="60">
        <f t="shared" si="25"/>
        <v>-30.099579346963022</v>
      </c>
    </row>
    <row r="43" spans="1:28" ht="12.75">
      <c r="A43" s="12" t="s">
        <v>51</v>
      </c>
      <c r="B43" s="1">
        <f>'DATOS MENSUALES'!E306</f>
        <v>0.3</v>
      </c>
      <c r="C43" s="1">
        <f>'DATOS MENSUALES'!E307</f>
        <v>0.601</v>
      </c>
      <c r="D43" s="1">
        <f>'DATOS MENSUALES'!E308</f>
        <v>1.975</v>
      </c>
      <c r="E43" s="1">
        <f>'DATOS MENSUALES'!E309</f>
        <v>6.571</v>
      </c>
      <c r="F43" s="1">
        <f>'DATOS MENSUALES'!E310</f>
        <v>14.326</v>
      </c>
      <c r="G43" s="1">
        <f>'DATOS MENSUALES'!E311</f>
        <v>1.941</v>
      </c>
      <c r="H43" s="1">
        <f>'DATOS MENSUALES'!E312</f>
        <v>2.893</v>
      </c>
      <c r="I43" s="1">
        <f>'DATOS MENSUALES'!E313</f>
        <v>1.649</v>
      </c>
      <c r="J43" s="1">
        <f>'DATOS MENSUALES'!E314</f>
        <v>1.499</v>
      </c>
      <c r="K43" s="1">
        <f>'DATOS MENSUALES'!E315</f>
        <v>1.142</v>
      </c>
      <c r="L43" s="1">
        <f>'DATOS MENSUALES'!E316</f>
        <v>0.938</v>
      </c>
      <c r="M43" s="1">
        <f>'DATOS MENSUALES'!E317</f>
        <v>0.774</v>
      </c>
      <c r="N43" s="1">
        <f t="shared" si="11"/>
        <v>34.609</v>
      </c>
      <c r="O43" s="10"/>
      <c r="P43" s="60">
        <f t="shared" si="12"/>
        <v>-0.004578054665383167</v>
      </c>
      <c r="Q43" s="60">
        <f t="shared" si="13"/>
        <v>3.909419261485376E-08</v>
      </c>
      <c r="R43" s="60">
        <f t="shared" si="15"/>
        <v>0.4893603236253727</v>
      </c>
      <c r="S43" s="60">
        <f t="shared" si="16"/>
        <v>126.39721929006186</v>
      </c>
      <c r="T43" s="60">
        <f t="shared" si="17"/>
        <v>2173.7451715982315</v>
      </c>
      <c r="U43" s="60">
        <f t="shared" si="18"/>
        <v>0.5526832808412884</v>
      </c>
      <c r="V43" s="60">
        <f t="shared" si="19"/>
        <v>8.072216216000003</v>
      </c>
      <c r="W43" s="60">
        <f t="shared" si="20"/>
        <v>0.6995462774802739</v>
      </c>
      <c r="X43" s="60">
        <f t="shared" si="21"/>
        <v>0.6049103389383925</v>
      </c>
      <c r="Y43" s="60">
        <f t="shared" si="22"/>
        <v>0.21274377382641815</v>
      </c>
      <c r="Z43" s="60">
        <f t="shared" si="23"/>
        <v>0.10752094648657369</v>
      </c>
      <c r="AA43" s="60">
        <f t="shared" si="24"/>
        <v>0.043557912238945874</v>
      </c>
      <c r="AB43" s="60">
        <f t="shared" si="25"/>
        <v>14854.885548286038</v>
      </c>
    </row>
    <row r="44" spans="1:28" ht="12.75">
      <c r="A44" s="12" t="s">
        <v>52</v>
      </c>
      <c r="B44" s="1">
        <f>'DATOS MENSUALES'!E318</f>
        <v>1.012</v>
      </c>
      <c r="C44" s="1">
        <f>'DATOS MENSUALES'!E319</f>
        <v>0.84</v>
      </c>
      <c r="D44" s="1">
        <f>'DATOS MENSUALES'!E320</f>
        <v>0.699</v>
      </c>
      <c r="E44" s="1">
        <f>'DATOS MENSUALES'!E321</f>
        <v>0.61</v>
      </c>
      <c r="F44" s="1">
        <f>'DATOS MENSUALES'!E322</f>
        <v>0.601</v>
      </c>
      <c r="G44" s="1">
        <f>'DATOS MENSUALES'!E323</f>
        <v>0.588</v>
      </c>
      <c r="H44" s="1">
        <f>'DATOS MENSUALES'!E324</f>
        <v>0.529</v>
      </c>
      <c r="I44" s="1">
        <f>'DATOS MENSUALES'!E325</f>
        <v>0.606</v>
      </c>
      <c r="J44" s="1">
        <f>'DATOS MENSUALES'!E326</f>
        <v>0.506</v>
      </c>
      <c r="K44" s="1">
        <f>'DATOS MENSUALES'!E327</f>
        <v>0.429</v>
      </c>
      <c r="L44" s="1">
        <f>'DATOS MENSUALES'!E328</f>
        <v>0.366</v>
      </c>
      <c r="M44" s="1">
        <f>'DATOS MENSUALES'!E329</f>
        <v>0.309</v>
      </c>
      <c r="N44" s="1">
        <f t="shared" si="11"/>
        <v>7.095</v>
      </c>
      <c r="O44" s="10"/>
      <c r="P44" s="60">
        <f t="shared" si="12"/>
        <v>0.16273068720238554</v>
      </c>
      <c r="Q44" s="60">
        <f t="shared" si="13"/>
        <v>0.014241812727801428</v>
      </c>
      <c r="R44" s="60">
        <f t="shared" si="15"/>
        <v>-0.11619262388977923</v>
      </c>
      <c r="S44" s="60">
        <f t="shared" si="16"/>
        <v>-0.8370671407831795</v>
      </c>
      <c r="T44" s="60">
        <f t="shared" si="17"/>
        <v>-0.45836805321490337</v>
      </c>
      <c r="U44" s="60">
        <f t="shared" si="18"/>
        <v>-0.15086485059052995</v>
      </c>
      <c r="V44" s="60">
        <f t="shared" si="19"/>
        <v>-0.04588271199999982</v>
      </c>
      <c r="W44" s="60">
        <f t="shared" si="20"/>
        <v>-0.0037446624239954856</v>
      </c>
      <c r="X44" s="60">
        <f t="shared" si="21"/>
        <v>-0.00319423591284748</v>
      </c>
      <c r="Y44" s="60">
        <f t="shared" si="22"/>
        <v>-0.001562119592314335</v>
      </c>
      <c r="Z44" s="60">
        <f t="shared" si="23"/>
        <v>-0.0008982089073656683</v>
      </c>
      <c r="AA44" s="60">
        <f t="shared" si="24"/>
        <v>-0.0014487088767565534</v>
      </c>
      <c r="AB44" s="60">
        <f t="shared" si="25"/>
        <v>-25.196705921296317</v>
      </c>
    </row>
    <row r="45" spans="1:28" ht="12.75">
      <c r="A45" s="12" t="s">
        <v>53</v>
      </c>
      <c r="B45" s="1">
        <f>'DATOS MENSUALES'!E330</f>
        <v>0.262</v>
      </c>
      <c r="C45" s="1">
        <f>'DATOS MENSUALES'!E331</f>
        <v>0.391</v>
      </c>
      <c r="D45" s="1">
        <f>'DATOS MENSUALES'!E332</f>
        <v>0.321</v>
      </c>
      <c r="E45" s="1">
        <f>'DATOS MENSUALES'!E333</f>
        <v>0.284</v>
      </c>
      <c r="F45" s="1">
        <f>'DATOS MENSUALES'!E334</f>
        <v>0.782</v>
      </c>
      <c r="G45" s="1">
        <f>'DATOS MENSUALES'!E335</f>
        <v>0.521</v>
      </c>
      <c r="H45" s="1">
        <f>'DATOS MENSUALES'!E336</f>
        <v>1.284</v>
      </c>
      <c r="I45" s="1">
        <f>'DATOS MENSUALES'!E337</f>
        <v>0.725</v>
      </c>
      <c r="J45" s="1">
        <f>'DATOS MENSUALES'!E338</f>
        <v>0.619</v>
      </c>
      <c r="K45" s="1">
        <f>'DATOS MENSUALES'!E339</f>
        <v>0.518</v>
      </c>
      <c r="L45" s="1">
        <f>'DATOS MENSUALES'!E340</f>
        <v>0.438</v>
      </c>
      <c r="M45" s="1">
        <f>'DATOS MENSUALES'!E341</f>
        <v>0.371</v>
      </c>
      <c r="N45" s="1">
        <f t="shared" si="11"/>
        <v>6.515999999999998</v>
      </c>
      <c r="O45" s="10"/>
      <c r="P45" s="60">
        <f t="shared" si="12"/>
        <v>-0.008495340173647625</v>
      </c>
      <c r="Q45" s="60">
        <f t="shared" si="13"/>
        <v>-0.008819199583493332</v>
      </c>
      <c r="R45" s="60">
        <f t="shared" si="15"/>
        <v>-0.649393720567465</v>
      </c>
      <c r="S45" s="60">
        <f t="shared" si="16"/>
        <v>-2.0408409708754656</v>
      </c>
      <c r="T45" s="60">
        <f t="shared" si="17"/>
        <v>-0.2054106470799173</v>
      </c>
      <c r="U45" s="60">
        <f t="shared" si="18"/>
        <v>-0.21529712740940044</v>
      </c>
      <c r="V45" s="60">
        <f t="shared" si="19"/>
        <v>0.06257077300000022</v>
      </c>
      <c r="W45" s="60">
        <f t="shared" si="20"/>
        <v>-4.77842469982203E-05</v>
      </c>
      <c r="X45" s="60">
        <f t="shared" si="21"/>
        <v>-4.025742524417717E-05</v>
      </c>
      <c r="Y45" s="60">
        <f t="shared" si="22"/>
        <v>-1.9749347135264822E-05</v>
      </c>
      <c r="Z45" s="60">
        <f t="shared" si="23"/>
        <v>-1.467885777889086E-05</v>
      </c>
      <c r="AA45" s="60">
        <f t="shared" si="24"/>
        <v>-0.00013383678860227766</v>
      </c>
      <c r="AB45" s="60">
        <f t="shared" si="25"/>
        <v>-43.26819588029638</v>
      </c>
    </row>
    <row r="46" spans="1:28" ht="12.75">
      <c r="A46" s="12" t="s">
        <v>54</v>
      </c>
      <c r="B46" s="1">
        <f>'DATOS MENSUALES'!E342</f>
        <v>0.369</v>
      </c>
      <c r="C46" s="1">
        <f>'DATOS MENSUALES'!E343</f>
        <v>0.395</v>
      </c>
      <c r="D46" s="1">
        <f>'DATOS MENSUALES'!E344</f>
        <v>0.439</v>
      </c>
      <c r="E46" s="1">
        <f>'DATOS MENSUALES'!E345</f>
        <v>1.197</v>
      </c>
      <c r="F46" s="1">
        <f>'DATOS MENSUALES'!E346</f>
        <v>1.439</v>
      </c>
      <c r="G46" s="1">
        <f>'DATOS MENSUALES'!E347</f>
        <v>2.119</v>
      </c>
      <c r="H46" s="1">
        <f>'DATOS MENSUALES'!E348</f>
        <v>1.141</v>
      </c>
      <c r="I46" s="1">
        <f>'DATOS MENSUALES'!E349</f>
        <v>1.183</v>
      </c>
      <c r="J46" s="1">
        <f>'DATOS MENSUALES'!E350</f>
        <v>1.067</v>
      </c>
      <c r="K46" s="1">
        <f>'DATOS MENSUALES'!E351</f>
        <v>0.921</v>
      </c>
      <c r="L46" s="1">
        <f>'DATOS MENSUALES'!E352</f>
        <v>0.762</v>
      </c>
      <c r="M46" s="1">
        <f>'DATOS MENSUALES'!E353</f>
        <v>0.713</v>
      </c>
      <c r="N46" s="1">
        <f t="shared" si="11"/>
        <v>11.745</v>
      </c>
      <c r="O46" s="10"/>
      <c r="P46" s="60">
        <f t="shared" si="12"/>
        <v>-0.0009139566467881277</v>
      </c>
      <c r="Q46" s="60">
        <f t="shared" si="13"/>
        <v>-0.00831681990305256</v>
      </c>
      <c r="R46" s="60">
        <f t="shared" si="15"/>
        <v>-0.41845813006057786</v>
      </c>
      <c r="S46" s="60">
        <f t="shared" si="16"/>
        <v>-0.04490520456485999</v>
      </c>
      <c r="T46" s="60">
        <f t="shared" si="17"/>
        <v>0.00030035509363609045</v>
      </c>
      <c r="U46" s="60">
        <f t="shared" si="18"/>
        <v>0.9959599982366057</v>
      </c>
      <c r="V46" s="60">
        <f t="shared" si="19"/>
        <v>0.016387064000000087</v>
      </c>
      <c r="W46" s="60">
        <f t="shared" si="20"/>
        <v>0.07499775307669311</v>
      </c>
      <c r="X46" s="60">
        <f t="shared" si="21"/>
        <v>0.0708178032689707</v>
      </c>
      <c r="Y46" s="60">
        <f t="shared" si="22"/>
        <v>0.053144524672148426</v>
      </c>
      <c r="Z46" s="60">
        <f t="shared" si="23"/>
        <v>0.026869302365361603</v>
      </c>
      <c r="AA46" s="60">
        <f t="shared" si="24"/>
        <v>0.02460369967420759</v>
      </c>
      <c r="AB46" s="60">
        <f t="shared" si="25"/>
        <v>5.073670328703692</v>
      </c>
    </row>
    <row r="47" spans="1:28" ht="12.75">
      <c r="A47" s="12" t="s">
        <v>55</v>
      </c>
      <c r="B47" s="1">
        <f>'DATOS MENSUALES'!E354</f>
        <v>0.558</v>
      </c>
      <c r="C47" s="1">
        <f>'DATOS MENSUALES'!E355</f>
        <v>0.487</v>
      </c>
      <c r="D47" s="1">
        <f>'DATOS MENSUALES'!E356</f>
        <v>0.422</v>
      </c>
      <c r="E47" s="1">
        <f>'DATOS MENSUALES'!E357</f>
        <v>2.851</v>
      </c>
      <c r="F47" s="1">
        <f>'DATOS MENSUALES'!E358</f>
        <v>1.099</v>
      </c>
      <c r="G47" s="1">
        <f>'DATOS MENSUALES'!E359</f>
        <v>0.922</v>
      </c>
      <c r="H47" s="1">
        <f>'DATOS MENSUALES'!E360</f>
        <v>0.762</v>
      </c>
      <c r="I47" s="1">
        <f>'DATOS MENSUALES'!E361</f>
        <v>0.67</v>
      </c>
      <c r="J47" s="1">
        <f>'DATOS MENSUALES'!E362</f>
        <v>0.571</v>
      </c>
      <c r="K47" s="1">
        <f>'DATOS MENSUALES'!E363</f>
        <v>0.486</v>
      </c>
      <c r="L47" s="1">
        <f>'DATOS MENSUALES'!E364</f>
        <v>0.411</v>
      </c>
      <c r="M47" s="1">
        <f>'DATOS MENSUALES'!E365</f>
        <v>0.345</v>
      </c>
      <c r="N47" s="1">
        <f t="shared" si="11"/>
        <v>9.584</v>
      </c>
      <c r="O47" s="10"/>
      <c r="P47" s="60">
        <f t="shared" si="12"/>
        <v>0.0007775343883358405</v>
      </c>
      <c r="Q47" s="60">
        <f t="shared" si="13"/>
        <v>-0.0013531214347330047</v>
      </c>
      <c r="R47" s="60">
        <f t="shared" si="15"/>
        <v>-0.44764392483468274</v>
      </c>
      <c r="S47" s="60">
        <f t="shared" si="16"/>
        <v>2.189710349979217</v>
      </c>
      <c r="T47" s="60">
        <f t="shared" si="17"/>
        <v>-0.020353193115730236</v>
      </c>
      <c r="U47" s="60">
        <f t="shared" si="18"/>
        <v>-0.007803450178684217</v>
      </c>
      <c r="V47" s="60">
        <f t="shared" si="19"/>
        <v>-0.0019531249999999792</v>
      </c>
      <c r="W47" s="60">
        <f t="shared" si="20"/>
        <v>-0.0007607454212406494</v>
      </c>
      <c r="X47" s="60">
        <f t="shared" si="21"/>
        <v>-0.0005568877723516154</v>
      </c>
      <c r="Y47" s="60">
        <f t="shared" si="22"/>
        <v>-0.00020569561710771816</v>
      </c>
      <c r="Z47" s="60">
        <f t="shared" si="23"/>
        <v>-0.00013647035364665973</v>
      </c>
      <c r="AA47" s="60">
        <f t="shared" si="24"/>
        <v>-0.000459233306508616</v>
      </c>
      <c r="AB47" s="60">
        <f t="shared" si="25"/>
        <v>-0.08674220562963021</v>
      </c>
    </row>
    <row r="48" spans="1:28" ht="12.75">
      <c r="A48" s="12" t="s">
        <v>56</v>
      </c>
      <c r="B48" s="1">
        <f>'DATOS MENSUALES'!E366</f>
        <v>0.286</v>
      </c>
      <c r="C48" s="1">
        <f>'DATOS MENSUALES'!E367</f>
        <v>0.29</v>
      </c>
      <c r="D48" s="1">
        <f>'DATOS MENSUALES'!E368</f>
        <v>0.236</v>
      </c>
      <c r="E48" s="1">
        <f>'DATOS MENSUALES'!E369</f>
        <v>0.621</v>
      </c>
      <c r="F48" s="1">
        <f>'DATOS MENSUALES'!E370</f>
        <v>0.299</v>
      </c>
      <c r="G48" s="1">
        <f>'DATOS MENSUALES'!E371</f>
        <v>0.292</v>
      </c>
      <c r="H48" s="1">
        <f>'DATOS MENSUALES'!E372</f>
        <v>1.446</v>
      </c>
      <c r="I48" s="1">
        <f>'DATOS MENSUALES'!E373</f>
        <v>1.005</v>
      </c>
      <c r="J48" s="1">
        <f>'DATOS MENSUALES'!E374</f>
        <v>0.859</v>
      </c>
      <c r="K48" s="1">
        <f>'DATOS MENSUALES'!E375</f>
        <v>0.925</v>
      </c>
      <c r="L48" s="1">
        <f>'DATOS MENSUALES'!E376</f>
        <v>0.704</v>
      </c>
      <c r="M48" s="1">
        <f>'DATOS MENSUALES'!E377</f>
        <v>0.589</v>
      </c>
      <c r="N48" s="1">
        <f t="shared" si="11"/>
        <v>7.552</v>
      </c>
      <c r="O48" s="10"/>
      <c r="P48" s="60">
        <f t="shared" si="12"/>
        <v>-0.0058364192976145726</v>
      </c>
      <c r="Q48" s="60">
        <f t="shared" si="13"/>
        <v>-0.029106143332804632</v>
      </c>
      <c r="R48" s="60">
        <f t="shared" si="15"/>
        <v>-0.8600031353470792</v>
      </c>
      <c r="S48" s="60">
        <f t="shared" si="16"/>
        <v>-0.8080975789119674</v>
      </c>
      <c r="T48" s="60">
        <f t="shared" si="17"/>
        <v>-1.2354806862286771</v>
      </c>
      <c r="U48" s="60">
        <f t="shared" si="18"/>
        <v>-0.5683806006125683</v>
      </c>
      <c r="V48" s="60">
        <f t="shared" si="19"/>
        <v>0.17467687900000037</v>
      </c>
      <c r="W48" s="60">
        <f t="shared" si="20"/>
        <v>0.014475427185508599</v>
      </c>
      <c r="X48" s="60">
        <f t="shared" si="21"/>
        <v>0.00870714158302029</v>
      </c>
      <c r="Y48" s="60">
        <f t="shared" si="22"/>
        <v>0.0548588737740768</v>
      </c>
      <c r="Z48" s="60">
        <f t="shared" si="23"/>
        <v>0.01408747455268942</v>
      </c>
      <c r="AA48" s="60">
        <f t="shared" si="24"/>
        <v>0.004644797679717265</v>
      </c>
      <c r="AB48" s="60">
        <f t="shared" si="25"/>
        <v>-15.154797074962982</v>
      </c>
    </row>
    <row r="49" spans="1:28" ht="12.75">
      <c r="A49" s="12" t="s">
        <v>57</v>
      </c>
      <c r="B49" s="1">
        <f>'DATOS MENSUALES'!E378</f>
        <v>0.508</v>
      </c>
      <c r="C49" s="1">
        <f>'DATOS MENSUALES'!E379</f>
        <v>0.418</v>
      </c>
      <c r="D49" s="1">
        <f>'DATOS MENSUALES'!E380</f>
        <v>0.357</v>
      </c>
      <c r="E49" s="1">
        <f>'DATOS MENSUALES'!E381</f>
        <v>0.572</v>
      </c>
      <c r="F49" s="1">
        <f>'DATOS MENSUALES'!E382</f>
        <v>0.773</v>
      </c>
      <c r="G49" s="1">
        <f>'DATOS MENSUALES'!E383</f>
        <v>0.687</v>
      </c>
      <c r="H49" s="1">
        <f>'DATOS MENSUALES'!E384</f>
        <v>0.588</v>
      </c>
      <c r="I49" s="1">
        <f>'DATOS MENSUALES'!E385</f>
        <v>0.526</v>
      </c>
      <c r="J49" s="1">
        <f>'DATOS MENSUALES'!E386</f>
        <v>0.46</v>
      </c>
      <c r="K49" s="1">
        <f>'DATOS MENSUALES'!E387</f>
        <v>0.393</v>
      </c>
      <c r="L49" s="1">
        <f>'DATOS MENSUALES'!E388</f>
        <v>0.336</v>
      </c>
      <c r="M49" s="1">
        <f>'DATOS MENSUALES'!E389</f>
        <v>0.324</v>
      </c>
      <c r="N49" s="1">
        <f t="shared" si="11"/>
        <v>5.942</v>
      </c>
      <c r="O49" s="10"/>
      <c r="P49" s="60">
        <f t="shared" si="12"/>
        <v>7.384771478211906E-05</v>
      </c>
      <c r="Q49" s="60">
        <f t="shared" si="13"/>
        <v>-0.0057937928314272195</v>
      </c>
      <c r="R49" s="60">
        <f t="shared" si="15"/>
        <v>-0.571724375013746</v>
      </c>
      <c r="S49" s="60">
        <f t="shared" si="16"/>
        <v>-0.9424585495200942</v>
      </c>
      <c r="T49" s="60">
        <f t="shared" si="17"/>
        <v>-0.21495441892289247</v>
      </c>
      <c r="U49" s="60">
        <f t="shared" si="18"/>
        <v>-0.08137890602234808</v>
      </c>
      <c r="V49" s="60">
        <f t="shared" si="19"/>
        <v>-0.02673089899999989</v>
      </c>
      <c r="W49" s="60">
        <f t="shared" si="20"/>
        <v>-0.013025627768348124</v>
      </c>
      <c r="X49" s="60">
        <f t="shared" si="21"/>
        <v>-0.00721957654094665</v>
      </c>
      <c r="Y49" s="60">
        <f t="shared" si="22"/>
        <v>-0.003513908782396983</v>
      </c>
      <c r="Z49" s="60">
        <f t="shared" si="23"/>
        <v>-0.0020235573371177335</v>
      </c>
      <c r="AA49" s="60">
        <f t="shared" si="24"/>
        <v>-0.0009455642073350635</v>
      </c>
      <c r="AB49" s="60">
        <f t="shared" si="25"/>
        <v>-68.15062826162966</v>
      </c>
    </row>
    <row r="50" spans="1:28" ht="12.75">
      <c r="A50" s="12" t="s">
        <v>58</v>
      </c>
      <c r="B50" s="1">
        <f>'DATOS MENSUALES'!E390</f>
        <v>0.483</v>
      </c>
      <c r="C50" s="1">
        <f>'DATOS MENSUALES'!E391</f>
        <v>0.335</v>
      </c>
      <c r="D50" s="1">
        <f>'DATOS MENSUALES'!E392</f>
        <v>0.467</v>
      </c>
      <c r="E50" s="1">
        <f>'DATOS MENSUALES'!E393</f>
        <v>0.779</v>
      </c>
      <c r="F50" s="1">
        <f>'DATOS MENSUALES'!E394</f>
        <v>0.504</v>
      </c>
      <c r="G50" s="1">
        <f>'DATOS MENSUALES'!E395</f>
        <v>0.446</v>
      </c>
      <c r="H50" s="1">
        <f>'DATOS MENSUALES'!E396</f>
        <v>0.395</v>
      </c>
      <c r="I50" s="1">
        <f>'DATOS MENSUALES'!E397</f>
        <v>0.792</v>
      </c>
      <c r="J50" s="1">
        <f>'DATOS MENSUALES'!E398</f>
        <v>0.517</v>
      </c>
      <c r="K50" s="1">
        <f>'DATOS MENSUALES'!E399</f>
        <v>0.451</v>
      </c>
      <c r="L50" s="1">
        <f>'DATOS MENSUALES'!E400</f>
        <v>0.388</v>
      </c>
      <c r="M50" s="1">
        <f>'DATOS MENSUALES'!E401</f>
        <v>0.335</v>
      </c>
      <c r="N50" s="1">
        <f aca="true" t="shared" si="26" ref="N50:N81">SUM(B50:M50)</f>
        <v>5.892</v>
      </c>
      <c r="O50" s="10"/>
      <c r="P50" s="60">
        <f aca="true" t="shared" si="27" ref="P50:P83">(B50-B$6)^3</f>
        <v>4.873696187077424E-06</v>
      </c>
      <c r="Q50" s="60">
        <f aca="true" t="shared" si="28" ref="Q50:Q83">(C50-C$6)^3</f>
        <v>-0.018109824200573218</v>
      </c>
      <c r="R50" s="60">
        <f t="shared" si="15"/>
        <v>-0.3732008747107155</v>
      </c>
      <c r="S50" s="60">
        <f t="shared" si="16"/>
        <v>-0.46267801667092057</v>
      </c>
      <c r="T50" s="60">
        <f t="shared" si="17"/>
        <v>-0.6540405274821208</v>
      </c>
      <c r="U50" s="60">
        <f t="shared" si="18"/>
        <v>-0.30665719450650797</v>
      </c>
      <c r="V50" s="60">
        <f t="shared" si="19"/>
        <v>-0.11909548799999967</v>
      </c>
      <c r="W50" s="60">
        <f t="shared" si="20"/>
        <v>2.8968728897097012E-05</v>
      </c>
      <c r="X50" s="60">
        <f t="shared" si="21"/>
        <v>-0.0025306194583020252</v>
      </c>
      <c r="Y50" s="60">
        <f t="shared" si="22"/>
        <v>-0.0008313875317082713</v>
      </c>
      <c r="Z50" s="60">
        <f t="shared" si="23"/>
        <v>-0.0004132413922141526</v>
      </c>
      <c r="AA50" s="60">
        <f t="shared" si="24"/>
        <v>-0.0006619494497593047</v>
      </c>
      <c r="AB50" s="60">
        <f t="shared" si="25"/>
        <v>-70.6840635282963</v>
      </c>
    </row>
    <row r="51" spans="1:28" ht="12.75">
      <c r="A51" s="12" t="s">
        <v>59</v>
      </c>
      <c r="B51" s="1">
        <f>'DATOS MENSUALES'!E402</f>
        <v>0.375</v>
      </c>
      <c r="C51" s="1">
        <f>'DATOS MENSUALES'!E403</f>
        <v>0.306</v>
      </c>
      <c r="D51" s="1">
        <f>'DATOS MENSUALES'!E404</f>
        <v>0.287</v>
      </c>
      <c r="E51" s="1">
        <f>'DATOS MENSUALES'!E405</f>
        <v>1.454</v>
      </c>
      <c r="F51" s="1">
        <f>'DATOS MENSUALES'!E406</f>
        <v>0.721</v>
      </c>
      <c r="G51" s="1">
        <f>'DATOS MENSUALES'!E407</f>
        <v>0.676</v>
      </c>
      <c r="H51" s="1">
        <f>'DATOS MENSUALES'!E408</f>
        <v>0.655</v>
      </c>
      <c r="I51" s="1">
        <f>'DATOS MENSUALES'!E409</f>
        <v>0.576</v>
      </c>
      <c r="J51" s="1">
        <f>'DATOS MENSUALES'!E410</f>
        <v>0.585</v>
      </c>
      <c r="K51" s="1">
        <f>'DATOS MENSUALES'!E411</f>
        <v>0.503</v>
      </c>
      <c r="L51" s="1">
        <f>'DATOS MENSUALES'!E412</f>
        <v>0.426</v>
      </c>
      <c r="M51" s="1">
        <f>'DATOS MENSUALES'!E413</f>
        <v>0.359</v>
      </c>
      <c r="N51" s="1">
        <f t="shared" si="26"/>
        <v>6.923</v>
      </c>
      <c r="O51" s="10"/>
      <c r="P51" s="60">
        <f t="shared" si="27"/>
        <v>-0.0007547007914162269</v>
      </c>
      <c r="Q51" s="60">
        <f t="shared" si="28"/>
        <v>-0.02479645733831427</v>
      </c>
      <c r="R51" s="60">
        <f aca="true" t="shared" si="29" ref="R51:R83">(D51-D$6)^3</f>
        <v>-0.7289263661156744</v>
      </c>
      <c r="S51" s="60">
        <f aca="true" t="shared" si="30" ref="S51:S83">(E51-E$6)^3</f>
        <v>-0.0009539086647222918</v>
      </c>
      <c r="T51" s="60">
        <f aca="true" t="shared" si="31" ref="T51:AB79">(F51-F$6)^3</f>
        <v>-0.27593298015705225</v>
      </c>
      <c r="U51" s="60">
        <f t="shared" si="31"/>
        <v>-0.08773464252992384</v>
      </c>
      <c r="V51" s="60">
        <f t="shared" si="31"/>
        <v>-0.012487167999999927</v>
      </c>
      <c r="W51" s="60">
        <f t="shared" si="31"/>
        <v>-0.006361228973582275</v>
      </c>
      <c r="X51" s="60">
        <f t="shared" si="31"/>
        <v>-0.00031823046656649125</v>
      </c>
      <c r="Y51" s="60">
        <f t="shared" si="31"/>
        <v>-7.424847936667033E-05</v>
      </c>
      <c r="Z51" s="60">
        <f t="shared" si="31"/>
        <v>-4.856659331608102E-05</v>
      </c>
      <c r="AA51" s="60">
        <f t="shared" si="31"/>
        <v>-0.0002518554332303777</v>
      </c>
      <c r="AB51" s="60">
        <f t="shared" si="31"/>
        <v>-29.896835082629647</v>
      </c>
    </row>
    <row r="52" spans="1:28" ht="12.75">
      <c r="A52" s="12" t="s">
        <v>60</v>
      </c>
      <c r="B52" s="1">
        <f>'DATOS MENSUALES'!E414</f>
        <v>0.305</v>
      </c>
      <c r="C52" s="1">
        <f>'DATOS MENSUALES'!E415</f>
        <v>0.307</v>
      </c>
      <c r="D52" s="1">
        <f>'DATOS MENSUALES'!E416</f>
        <v>0.276</v>
      </c>
      <c r="E52" s="1">
        <f>'DATOS MENSUALES'!E417</f>
        <v>0.272</v>
      </c>
      <c r="F52" s="1">
        <f>'DATOS MENSUALES'!E418</f>
        <v>0.334</v>
      </c>
      <c r="G52" s="1">
        <f>'DATOS MENSUALES'!E419</f>
        <v>0.365</v>
      </c>
      <c r="H52" s="1">
        <f>'DATOS MENSUALES'!E420</f>
        <v>0.293</v>
      </c>
      <c r="I52" s="1">
        <f>'DATOS MENSUALES'!E421</f>
        <v>0.315</v>
      </c>
      <c r="J52" s="1">
        <f>'DATOS MENSUALES'!E422</f>
        <v>0.318</v>
      </c>
      <c r="K52" s="1">
        <f>'DATOS MENSUALES'!E423</f>
        <v>0.254</v>
      </c>
      <c r="L52" s="1">
        <f>'DATOS MENSUALES'!E424</f>
        <v>0.238</v>
      </c>
      <c r="M52" s="1">
        <f>'DATOS MENSUALES'!E425</f>
        <v>0.595</v>
      </c>
      <c r="N52" s="1">
        <f t="shared" si="26"/>
        <v>3.872</v>
      </c>
      <c r="O52" s="10"/>
      <c r="P52" s="60">
        <f t="shared" si="27"/>
        <v>-0.004176816679845976</v>
      </c>
      <c r="Q52" s="60">
        <f t="shared" si="28"/>
        <v>-0.02454222887274953</v>
      </c>
      <c r="R52" s="60">
        <f t="shared" si="29"/>
        <v>-0.7559825861459772</v>
      </c>
      <c r="S52" s="60">
        <f t="shared" si="30"/>
        <v>-2.0993124505531515</v>
      </c>
      <c r="T52" s="60">
        <f t="shared" si="31"/>
        <v>-1.1184848243140761</v>
      </c>
      <c r="U52" s="60">
        <f t="shared" si="31"/>
        <v>-0.43096508533502026</v>
      </c>
      <c r="V52" s="60">
        <f t="shared" si="31"/>
        <v>-0.20958458399999963</v>
      </c>
      <c r="W52" s="60">
        <f t="shared" si="31"/>
        <v>-0.08888843800044191</v>
      </c>
      <c r="X52" s="60">
        <f t="shared" si="31"/>
        <v>-0.03768727022689705</v>
      </c>
      <c r="Y52" s="60">
        <f t="shared" si="31"/>
        <v>-0.024649870074408033</v>
      </c>
      <c r="Z52" s="60">
        <f t="shared" si="31"/>
        <v>-0.011312565359156304</v>
      </c>
      <c r="AA52" s="60">
        <f t="shared" si="31"/>
        <v>0.005164124820213133</v>
      </c>
      <c r="AB52" s="60">
        <f t="shared" si="31"/>
        <v>-233.1382919016297</v>
      </c>
    </row>
    <row r="53" spans="1:28" ht="12.75">
      <c r="A53" s="12" t="s">
        <v>61</v>
      </c>
      <c r="B53" s="1">
        <f>'DATOS MENSUALES'!E426</f>
        <v>0.22</v>
      </c>
      <c r="C53" s="1">
        <f>'DATOS MENSUALES'!E427</f>
        <v>0.286</v>
      </c>
      <c r="D53" s="1">
        <f>'DATOS MENSUALES'!E428</f>
        <v>0.205</v>
      </c>
      <c r="E53" s="1">
        <f>'DATOS MENSUALES'!E429</f>
        <v>0.186</v>
      </c>
      <c r="F53" s="1">
        <f>'DATOS MENSUALES'!E430</f>
        <v>0.189</v>
      </c>
      <c r="G53" s="1">
        <f>'DATOS MENSUALES'!E431</f>
        <v>0.18</v>
      </c>
      <c r="H53" s="1">
        <f>'DATOS MENSUALES'!E432</f>
        <v>0.201</v>
      </c>
      <c r="I53" s="1">
        <f>'DATOS MENSUALES'!E433</f>
        <v>0.189</v>
      </c>
      <c r="J53" s="1">
        <f>'DATOS MENSUALES'!E434</f>
        <v>0.172</v>
      </c>
      <c r="K53" s="1">
        <f>'DATOS MENSUALES'!E435</f>
        <v>0.164</v>
      </c>
      <c r="L53" s="1">
        <f>'DATOS MENSUALES'!E436</f>
        <v>0.171</v>
      </c>
      <c r="M53" s="1">
        <f>'DATOS MENSUALES'!E437</f>
        <v>0.162</v>
      </c>
      <c r="N53" s="1">
        <f t="shared" si="26"/>
        <v>2.3249999999999997</v>
      </c>
      <c r="O53" s="10"/>
      <c r="P53" s="60">
        <f t="shared" si="27"/>
        <v>-0.014895189706705473</v>
      </c>
      <c r="Q53" s="60">
        <f t="shared" si="28"/>
        <v>-0.030256430285972677</v>
      </c>
      <c r="R53" s="60">
        <f t="shared" si="29"/>
        <v>-0.9468785048870241</v>
      </c>
      <c r="S53" s="60">
        <f t="shared" si="30"/>
        <v>-2.551356356546265</v>
      </c>
      <c r="T53" s="60">
        <f t="shared" si="31"/>
        <v>-1.6557227165317068</v>
      </c>
      <c r="U53" s="60">
        <f t="shared" si="31"/>
        <v>-0.831508106144249</v>
      </c>
      <c r="V53" s="60">
        <f t="shared" si="31"/>
        <v>-0.3228288559999993</v>
      </c>
      <c r="W53" s="60">
        <f t="shared" si="31"/>
        <v>-0.18743195823597925</v>
      </c>
      <c r="X53" s="60">
        <f t="shared" si="31"/>
        <v>-0.11147404371450036</v>
      </c>
      <c r="Y53" s="60">
        <f t="shared" si="31"/>
        <v>-0.05531953850416012</v>
      </c>
      <c r="Z53" s="60">
        <f t="shared" si="31"/>
        <v>-0.02476554870075409</v>
      </c>
      <c r="AA53" s="60">
        <f t="shared" si="31"/>
        <v>-0.01760674518254171</v>
      </c>
      <c r="AB53" s="60">
        <f t="shared" si="31"/>
        <v>-456.8295141712965</v>
      </c>
    </row>
    <row r="54" spans="1:28" ht="12.75">
      <c r="A54" s="12" t="s">
        <v>62</v>
      </c>
      <c r="B54" s="1">
        <f>'DATOS MENSUALES'!E438</f>
        <v>0.226</v>
      </c>
      <c r="C54" s="1">
        <f>'DATOS MENSUALES'!E439</f>
        <v>0.178</v>
      </c>
      <c r="D54" s="1">
        <f>'DATOS MENSUALES'!E440</f>
        <v>0.27</v>
      </c>
      <c r="E54" s="1">
        <f>'DATOS MENSUALES'!E441</f>
        <v>1.027</v>
      </c>
      <c r="F54" s="1">
        <f>'DATOS MENSUALES'!E442</f>
        <v>1.832</v>
      </c>
      <c r="G54" s="1">
        <f>'DATOS MENSUALES'!E443</f>
        <v>0.775</v>
      </c>
      <c r="H54" s="1">
        <f>'DATOS MENSUALES'!E444</f>
        <v>0.675</v>
      </c>
      <c r="I54" s="1">
        <f>'DATOS MENSUALES'!E445</f>
        <v>0.643</v>
      </c>
      <c r="J54" s="1">
        <f>'DATOS MENSUALES'!E446</f>
        <v>0.638</v>
      </c>
      <c r="K54" s="1">
        <f>'DATOS MENSUALES'!E447</f>
        <v>0.561</v>
      </c>
      <c r="L54" s="1">
        <f>'DATOS MENSUALES'!E448</f>
        <v>0.478</v>
      </c>
      <c r="M54" s="1">
        <f>'DATOS MENSUALES'!E449</f>
        <v>0.405</v>
      </c>
      <c r="N54" s="1">
        <f t="shared" si="26"/>
        <v>7.708</v>
      </c>
      <c r="O54" s="10"/>
      <c r="P54" s="60">
        <f t="shared" si="27"/>
        <v>-0.013831856033151754</v>
      </c>
      <c r="Q54" s="60">
        <f t="shared" si="28"/>
        <v>-0.07387972274878259</v>
      </c>
      <c r="R54" s="60">
        <f t="shared" si="29"/>
        <v>-0.771018771071597</v>
      </c>
      <c r="S54" s="60">
        <f t="shared" si="30"/>
        <v>-0.1450667530290474</v>
      </c>
      <c r="T54" s="60">
        <f t="shared" si="31"/>
        <v>0.09731676490355369</v>
      </c>
      <c r="U54" s="60">
        <f t="shared" si="31"/>
        <v>-0.041188185961742056</v>
      </c>
      <c r="V54" s="60">
        <f t="shared" si="31"/>
        <v>-0.009528127999999936</v>
      </c>
      <c r="W54" s="60">
        <f t="shared" si="31"/>
        <v>-0.0016550866340505717</v>
      </c>
      <c r="X54" s="60">
        <f t="shared" si="31"/>
        <v>-3.5624583020285098E-06</v>
      </c>
      <c r="Y54" s="60">
        <f t="shared" si="31"/>
        <v>4.072771322035698E-06</v>
      </c>
      <c r="Z54" s="60">
        <f t="shared" si="31"/>
        <v>3.734806132954869E-06</v>
      </c>
      <c r="AA54" s="60">
        <f t="shared" si="31"/>
        <v>-5.045537913571108E-06</v>
      </c>
      <c r="AB54" s="60">
        <f t="shared" si="31"/>
        <v>-12.46565077096297</v>
      </c>
    </row>
    <row r="55" spans="1:28" ht="12.75">
      <c r="A55" s="12" t="s">
        <v>63</v>
      </c>
      <c r="B55" s="1">
        <f>'DATOS MENSUALES'!E450</f>
        <v>0.456</v>
      </c>
      <c r="C55" s="1">
        <f>'DATOS MENSUALES'!E451</f>
        <v>0.343</v>
      </c>
      <c r="D55" s="1">
        <f>'DATOS MENSUALES'!E452</f>
        <v>4.48</v>
      </c>
      <c r="E55" s="1">
        <f>'DATOS MENSUALES'!E453</f>
        <v>1.869</v>
      </c>
      <c r="F55" s="1">
        <f>'DATOS MENSUALES'!E454</f>
        <v>8.394</v>
      </c>
      <c r="G55" s="1">
        <f>'DATOS MENSUALES'!E455</f>
        <v>1.584</v>
      </c>
      <c r="H55" s="1">
        <f>'DATOS MENSUALES'!E456</f>
        <v>1.742</v>
      </c>
      <c r="I55" s="1">
        <f>'DATOS MENSUALES'!E457</f>
        <v>1.477</v>
      </c>
      <c r="J55" s="1">
        <f>'DATOS MENSUALES'!E458</f>
        <v>1.139</v>
      </c>
      <c r="K55" s="1">
        <f>'DATOS MENSUALES'!E459</f>
        <v>0.936</v>
      </c>
      <c r="L55" s="1">
        <f>'DATOS MENSUALES'!E460</f>
        <v>0.769</v>
      </c>
      <c r="M55" s="1">
        <f>'DATOS MENSUALES'!E461</f>
        <v>0.634</v>
      </c>
      <c r="N55" s="1">
        <f t="shared" si="26"/>
        <v>23.823</v>
      </c>
      <c r="O55" s="10"/>
      <c r="P55" s="60">
        <f t="shared" si="27"/>
        <v>-1.0136984410217648E-06</v>
      </c>
      <c r="Q55" s="60">
        <f t="shared" si="28"/>
        <v>-0.016504645930600765</v>
      </c>
      <c r="R55" s="60">
        <f t="shared" si="29"/>
        <v>35.70978057052623</v>
      </c>
      <c r="S55" s="60">
        <f t="shared" si="30"/>
        <v>0.03172273374918956</v>
      </c>
      <c r="T55" s="60">
        <f t="shared" si="31"/>
        <v>346.23969207788986</v>
      </c>
      <c r="U55" s="60">
        <f t="shared" si="31"/>
        <v>0.09967243082269325</v>
      </c>
      <c r="V55" s="60">
        <f t="shared" si="31"/>
        <v>0.6250263750000009</v>
      </c>
      <c r="W55" s="60">
        <f t="shared" si="31"/>
        <v>0.36661912562627974</v>
      </c>
      <c r="X55" s="60">
        <f t="shared" si="31"/>
        <v>0.11459811315326826</v>
      </c>
      <c r="Y55" s="60">
        <f t="shared" si="31"/>
        <v>0.05976257380437983</v>
      </c>
      <c r="Z55" s="60">
        <f t="shared" si="31"/>
        <v>0.028797569938364364</v>
      </c>
      <c r="AA55" s="60">
        <f t="shared" si="31"/>
        <v>0.009507713506163541</v>
      </c>
      <c r="AB55" s="60">
        <f t="shared" si="31"/>
        <v>2625.9777165507035</v>
      </c>
    </row>
    <row r="56" spans="1:28" ht="12.75">
      <c r="A56" s="12" t="s">
        <v>64</v>
      </c>
      <c r="B56" s="1">
        <f>'DATOS MENSUALES'!E462</f>
        <v>0.527</v>
      </c>
      <c r="C56" s="1">
        <f>'DATOS MENSUALES'!E463</f>
        <v>0.503</v>
      </c>
      <c r="D56" s="1">
        <f>'DATOS MENSUALES'!E464</f>
        <v>4.356</v>
      </c>
      <c r="E56" s="1">
        <f>'DATOS MENSUALES'!E465</f>
        <v>4.331</v>
      </c>
      <c r="F56" s="1">
        <f>'DATOS MENSUALES'!E466</f>
        <v>6.018</v>
      </c>
      <c r="G56" s="1">
        <f>'DATOS MENSUALES'!E467</f>
        <v>3.167</v>
      </c>
      <c r="H56" s="1">
        <f>'DATOS MENSUALES'!E468</f>
        <v>2.153</v>
      </c>
      <c r="I56" s="1">
        <f>'DATOS MENSUALES'!E469</f>
        <v>1.76</v>
      </c>
      <c r="J56" s="1">
        <f>'DATOS MENSUALES'!E470</f>
        <v>1.45</v>
      </c>
      <c r="K56" s="1">
        <f>'DATOS MENSUALES'!E471</f>
        <v>1.204</v>
      </c>
      <c r="L56" s="1">
        <f>'DATOS MENSUALES'!E472</f>
        <v>0.974</v>
      </c>
      <c r="M56" s="1">
        <f>'DATOS MENSUALES'!E473</f>
        <v>0.792</v>
      </c>
      <c r="N56" s="1">
        <f t="shared" si="26"/>
        <v>27.235000000000003</v>
      </c>
      <c r="O56" s="10"/>
      <c r="P56" s="60">
        <f t="shared" si="27"/>
        <v>0.00022647396891435105</v>
      </c>
      <c r="Q56" s="60">
        <f t="shared" si="28"/>
        <v>-0.0008467532584244643</v>
      </c>
      <c r="R56" s="60">
        <f t="shared" si="29"/>
        <v>31.82578877782097</v>
      </c>
      <c r="S56" s="60">
        <f t="shared" si="30"/>
        <v>21.451596639924137</v>
      </c>
      <c r="T56" s="60">
        <f t="shared" si="31"/>
        <v>100.28341584734433</v>
      </c>
      <c r="U56" s="60">
        <f t="shared" si="31"/>
        <v>8.57297789568564</v>
      </c>
      <c r="V56" s="60">
        <f t="shared" si="31"/>
        <v>2.029089096000002</v>
      </c>
      <c r="W56" s="60">
        <f t="shared" si="31"/>
        <v>0.996141337395563</v>
      </c>
      <c r="X56" s="60">
        <f t="shared" si="31"/>
        <v>0.5057420343681442</v>
      </c>
      <c r="Y56" s="60">
        <f t="shared" si="31"/>
        <v>0.2861517007244898</v>
      </c>
      <c r="Z56" s="60">
        <f t="shared" si="31"/>
        <v>0.13383678860227619</v>
      </c>
      <c r="AA56" s="60">
        <f t="shared" si="31"/>
        <v>0.05059079820588803</v>
      </c>
      <c r="AB56" s="60">
        <f t="shared" si="31"/>
        <v>5095.847583912039</v>
      </c>
    </row>
    <row r="57" spans="1:28" ht="12.75">
      <c r="A57" s="12" t="s">
        <v>65</v>
      </c>
      <c r="B57" s="1">
        <f>'DATOS MENSUALES'!E474</f>
        <v>1.168</v>
      </c>
      <c r="C57" s="1">
        <f>'DATOS MENSUALES'!E475</f>
        <v>0.684</v>
      </c>
      <c r="D57" s="1">
        <f>'DATOS MENSUALES'!E476</f>
        <v>0.623</v>
      </c>
      <c r="E57" s="1">
        <f>'DATOS MENSUALES'!E477</f>
        <v>0.661</v>
      </c>
      <c r="F57" s="1">
        <f>'DATOS MENSUALES'!E478</f>
        <v>1.419</v>
      </c>
      <c r="G57" s="1">
        <f>'DATOS MENSUALES'!E479</f>
        <v>0.634</v>
      </c>
      <c r="H57" s="1">
        <f>'DATOS MENSUALES'!E480</f>
        <v>1.642</v>
      </c>
      <c r="I57" s="1">
        <f>'DATOS MENSUALES'!E481</f>
        <v>0.911</v>
      </c>
      <c r="J57" s="1">
        <f>'DATOS MENSUALES'!E482</f>
        <v>0.668</v>
      </c>
      <c r="K57" s="1">
        <f>'DATOS MENSUALES'!E483</f>
        <v>0.559</v>
      </c>
      <c r="L57" s="1">
        <f>'DATOS MENSUALES'!E484</f>
        <v>0.476</v>
      </c>
      <c r="M57" s="1">
        <f>'DATOS MENSUALES'!E485</f>
        <v>0.41</v>
      </c>
      <c r="N57" s="1">
        <f t="shared" si="26"/>
        <v>9.854999999999997</v>
      </c>
      <c r="O57" s="10"/>
      <c r="P57" s="60">
        <f t="shared" si="27"/>
        <v>0.34588121180569126</v>
      </c>
      <c r="Q57" s="60">
        <f t="shared" si="28"/>
        <v>0.0006448368269749856</v>
      </c>
      <c r="R57" s="60">
        <f t="shared" si="29"/>
        <v>-0.17937722773550918</v>
      </c>
      <c r="S57" s="60">
        <f t="shared" si="30"/>
        <v>-0.7083949666530142</v>
      </c>
      <c r="T57" s="60">
        <f t="shared" si="31"/>
        <v>0.00010362231126694174</v>
      </c>
      <c r="U57" s="60">
        <f t="shared" si="31"/>
        <v>-0.11503836528612221</v>
      </c>
      <c r="V57" s="60">
        <f t="shared" si="31"/>
        <v>0.4303688750000006</v>
      </c>
      <c r="W57" s="60">
        <f t="shared" si="31"/>
        <v>0.0033556054513488717</v>
      </c>
      <c r="X57" s="60">
        <f t="shared" si="31"/>
        <v>3.1942359128475374E-06</v>
      </c>
      <c r="Y57" s="60">
        <f t="shared" si="31"/>
        <v>2.7262203578483894E-06</v>
      </c>
      <c r="Z57" s="60">
        <f t="shared" si="31"/>
        <v>2.4686683919080417E-06</v>
      </c>
      <c r="AA57" s="60">
        <f t="shared" si="31"/>
        <v>-1.7942844700448916E-06</v>
      </c>
      <c r="AB57" s="60">
        <f t="shared" si="31"/>
        <v>-0.005058921296296627</v>
      </c>
    </row>
    <row r="58" spans="1:28" ht="12.75">
      <c r="A58" s="12" t="s">
        <v>66</v>
      </c>
      <c r="B58" s="1">
        <f>'DATOS MENSUALES'!E486</f>
        <v>0.358</v>
      </c>
      <c r="C58" s="1">
        <f>'DATOS MENSUALES'!E487</f>
        <v>0.342</v>
      </c>
      <c r="D58" s="1">
        <f>'DATOS MENSUALES'!E488</f>
        <v>0.269</v>
      </c>
      <c r="E58" s="1">
        <f>'DATOS MENSUALES'!E489</f>
        <v>0.239</v>
      </c>
      <c r="F58" s="1">
        <f>'DATOS MENSUALES'!E490</f>
        <v>0.224</v>
      </c>
      <c r="G58" s="1">
        <f>'DATOS MENSUALES'!E491</f>
        <v>0.227</v>
      </c>
      <c r="H58" s="1">
        <f>'DATOS MENSUALES'!E492</f>
        <v>0.24</v>
      </c>
      <c r="I58" s="1">
        <f>'DATOS MENSUALES'!E493</f>
        <v>0.234</v>
      </c>
      <c r="J58" s="1">
        <f>'DATOS MENSUALES'!E494</f>
        <v>0.22</v>
      </c>
      <c r="K58" s="1">
        <f>'DATOS MENSUALES'!E495</f>
        <v>0.193</v>
      </c>
      <c r="L58" s="1">
        <f>'DATOS MENSUALES'!E496</f>
        <v>0.206</v>
      </c>
      <c r="M58" s="1">
        <f>'DATOS MENSUALES'!E497</f>
        <v>0.157</v>
      </c>
      <c r="N58" s="1">
        <f t="shared" si="26"/>
        <v>2.9090000000000003</v>
      </c>
      <c r="O58" s="10"/>
      <c r="P58" s="60">
        <f t="shared" si="27"/>
        <v>-0.0012613032149699458</v>
      </c>
      <c r="Q58" s="60">
        <f t="shared" si="28"/>
        <v>-0.016699883487074595</v>
      </c>
      <c r="R58" s="60">
        <f t="shared" si="29"/>
        <v>-0.77354402325617</v>
      </c>
      <c r="S58" s="60">
        <f t="shared" si="30"/>
        <v>-2.2658445621667878</v>
      </c>
      <c r="T58" s="60">
        <f t="shared" si="31"/>
        <v>-1.5130736046171065</v>
      </c>
      <c r="U58" s="60">
        <f t="shared" si="31"/>
        <v>-0.7129559790664253</v>
      </c>
      <c r="V58" s="60">
        <f t="shared" si="31"/>
        <v>-0.2708400229999995</v>
      </c>
      <c r="W58" s="60">
        <f t="shared" si="31"/>
        <v>-0.14660317091159902</v>
      </c>
      <c r="X58" s="60">
        <f t="shared" si="31"/>
        <v>-0.08133623373102929</v>
      </c>
      <c r="Y58" s="60">
        <f t="shared" si="31"/>
        <v>-0.043625472969724854</v>
      </c>
      <c r="Z58" s="60">
        <f t="shared" si="31"/>
        <v>-0.016872721744831242</v>
      </c>
      <c r="AA58" s="60">
        <f t="shared" si="31"/>
        <v>-0.018641563708712516</v>
      </c>
      <c r="AB58" s="60">
        <f t="shared" si="31"/>
        <v>-360.58938348062964</v>
      </c>
    </row>
    <row r="59" spans="1:28" ht="12.75">
      <c r="A59" s="12" t="s">
        <v>67</v>
      </c>
      <c r="B59" s="1">
        <f>'DATOS MENSUALES'!E498</f>
        <v>0.25</v>
      </c>
      <c r="C59" s="1">
        <f>'DATOS MENSUALES'!E499</f>
        <v>0.154</v>
      </c>
      <c r="D59" s="1">
        <f>'DATOS MENSUALES'!E500</f>
        <v>0.646</v>
      </c>
      <c r="E59" s="1">
        <f>'DATOS MENSUALES'!E501</f>
        <v>0.349</v>
      </c>
      <c r="F59" s="1">
        <f>'DATOS MENSUALES'!E502</f>
        <v>0.373</v>
      </c>
      <c r="G59" s="1">
        <f>'DATOS MENSUALES'!E503</f>
        <v>0.325</v>
      </c>
      <c r="H59" s="1">
        <f>'DATOS MENSUALES'!E504</f>
        <v>0.283</v>
      </c>
      <c r="I59" s="1">
        <f>'DATOS MENSUALES'!E505</f>
        <v>0.259</v>
      </c>
      <c r="J59" s="1">
        <f>'DATOS MENSUALES'!E506</f>
        <v>0.232</v>
      </c>
      <c r="K59" s="1">
        <f>'DATOS MENSUALES'!E507</f>
        <v>0.206</v>
      </c>
      <c r="L59" s="1">
        <f>'DATOS MENSUALES'!E508</f>
        <v>0.183</v>
      </c>
      <c r="M59" s="1">
        <f>'DATOS MENSUALES'!E509</f>
        <v>0.314</v>
      </c>
      <c r="N59" s="1">
        <f t="shared" si="26"/>
        <v>3.574</v>
      </c>
      <c r="O59" s="10"/>
      <c r="P59" s="60">
        <f t="shared" si="27"/>
        <v>-0.010084059520755062</v>
      </c>
      <c r="Q59" s="60">
        <f t="shared" si="28"/>
        <v>-0.0872956117405181</v>
      </c>
      <c r="R59" s="60">
        <f t="shared" si="29"/>
        <v>-0.15831381512669376</v>
      </c>
      <c r="S59" s="60">
        <f t="shared" si="30"/>
        <v>-1.742900808454667</v>
      </c>
      <c r="T59" s="60">
        <f t="shared" si="31"/>
        <v>-0.9970937291157294</v>
      </c>
      <c r="U59" s="60">
        <f t="shared" si="31"/>
        <v>-0.5031209180898413</v>
      </c>
      <c r="V59" s="60">
        <f t="shared" si="31"/>
        <v>-0.22034886399999962</v>
      </c>
      <c r="W59" s="60">
        <f t="shared" si="31"/>
        <v>-0.12672377265057969</v>
      </c>
      <c r="X59" s="60">
        <f t="shared" si="31"/>
        <v>-0.07476357032607062</v>
      </c>
      <c r="Y59" s="60">
        <f t="shared" si="31"/>
        <v>-0.03896866729754856</v>
      </c>
      <c r="Z59" s="60">
        <f t="shared" si="31"/>
        <v>-0.021831059147035092</v>
      </c>
      <c r="AA59" s="60">
        <f t="shared" si="31"/>
        <v>-0.0012650212596766626</v>
      </c>
      <c r="AB59" s="60">
        <f t="shared" si="31"/>
        <v>-268.66908261896305</v>
      </c>
    </row>
    <row r="60" spans="1:28" ht="12.75">
      <c r="A60" s="12" t="s">
        <v>68</v>
      </c>
      <c r="B60" s="1">
        <f>'DATOS MENSUALES'!E510</f>
        <v>0.194</v>
      </c>
      <c r="C60" s="1">
        <f>'DATOS MENSUALES'!E511</f>
        <v>0.336</v>
      </c>
      <c r="D60" s="1">
        <f>'DATOS MENSUALES'!E512</f>
        <v>0.32</v>
      </c>
      <c r="E60" s="1">
        <f>'DATOS MENSUALES'!E513</f>
        <v>0.278</v>
      </c>
      <c r="F60" s="1">
        <f>'DATOS MENSUALES'!E514</f>
        <v>0.364</v>
      </c>
      <c r="G60" s="1">
        <f>'DATOS MENSUALES'!E515</f>
        <v>0.304</v>
      </c>
      <c r="H60" s="1">
        <f>'DATOS MENSUALES'!E516</f>
        <v>0.653</v>
      </c>
      <c r="I60" s="1">
        <f>'DATOS MENSUALES'!E517</f>
        <v>0.543</v>
      </c>
      <c r="J60" s="1">
        <f>'DATOS MENSUALES'!E518</f>
        <v>0.489</v>
      </c>
      <c r="K60" s="1">
        <f>'DATOS MENSUALES'!E519</f>
        <v>0.427</v>
      </c>
      <c r="L60" s="1">
        <f>'DATOS MENSUALES'!E520</f>
        <v>0.386</v>
      </c>
      <c r="M60" s="1">
        <f>'DATOS MENSUALES'!E521</f>
        <v>0.33</v>
      </c>
      <c r="N60" s="1">
        <f t="shared" si="26"/>
        <v>4.624</v>
      </c>
      <c r="O60" s="10"/>
      <c r="P60" s="60">
        <f t="shared" si="27"/>
        <v>-0.02013373841331704</v>
      </c>
      <c r="Q60" s="60">
        <f t="shared" si="28"/>
        <v>-0.017903725189553934</v>
      </c>
      <c r="R60" s="60">
        <f t="shared" si="29"/>
        <v>-0.6516460300247651</v>
      </c>
      <c r="S60" s="60">
        <f t="shared" si="30"/>
        <v>-2.069939071259763</v>
      </c>
      <c r="T60" s="60">
        <f t="shared" si="31"/>
        <v>-1.024284884231432</v>
      </c>
      <c r="U60" s="60">
        <f t="shared" si="31"/>
        <v>-0.5440349155133948</v>
      </c>
      <c r="V60" s="60">
        <f t="shared" si="31"/>
        <v>-0.012812903999999924</v>
      </c>
      <c r="W60" s="60">
        <f t="shared" si="31"/>
        <v>-0.01040132967812773</v>
      </c>
      <c r="X60" s="60">
        <f t="shared" si="31"/>
        <v>-0.004432986433508637</v>
      </c>
      <c r="Y60" s="60">
        <f t="shared" si="31"/>
        <v>-0.0016442981432785225</v>
      </c>
      <c r="Z60" s="60">
        <f t="shared" si="31"/>
        <v>-0.00044743116631883585</v>
      </c>
      <c r="AA60" s="60">
        <f t="shared" si="31"/>
        <v>-0.0007825416122937405</v>
      </c>
      <c r="AB60" s="60">
        <f t="shared" si="31"/>
        <v>-157.69739521896304</v>
      </c>
    </row>
    <row r="61" spans="1:28" ht="12.75">
      <c r="A61" s="12" t="s">
        <v>69</v>
      </c>
      <c r="B61" s="1">
        <f>'DATOS MENSUALES'!E522</f>
        <v>0.276</v>
      </c>
      <c r="C61" s="1">
        <f>'DATOS MENSUALES'!E523</f>
        <v>0.557</v>
      </c>
      <c r="D61" s="1">
        <f>'DATOS MENSUALES'!E524</f>
        <v>0.571</v>
      </c>
      <c r="E61" s="1">
        <f>'DATOS MENSUALES'!E525</f>
        <v>0.381</v>
      </c>
      <c r="F61" s="1">
        <f>'DATOS MENSUALES'!E526</f>
        <v>0.37</v>
      </c>
      <c r="G61" s="1">
        <f>'DATOS MENSUALES'!E527</f>
        <v>0.497</v>
      </c>
      <c r="H61" s="1">
        <f>'DATOS MENSUALES'!E528</f>
        <v>0.413</v>
      </c>
      <c r="I61" s="1">
        <f>'DATOS MENSUALES'!E529</f>
        <v>0.432</v>
      </c>
      <c r="J61" s="1">
        <f>'DATOS MENSUALES'!E530</f>
        <v>0.465</v>
      </c>
      <c r="K61" s="1">
        <f>'DATOS MENSUALES'!E531</f>
        <v>0.382</v>
      </c>
      <c r="L61" s="1">
        <f>'DATOS MENSUALES'!E532</f>
        <v>0.319</v>
      </c>
      <c r="M61" s="1">
        <f>'DATOS MENSUALES'!E533</f>
        <v>0.267</v>
      </c>
      <c r="N61" s="1">
        <f t="shared" si="26"/>
        <v>4.93</v>
      </c>
      <c r="O61" s="10"/>
      <c r="P61" s="60">
        <f t="shared" si="27"/>
        <v>-0.006863923905052583</v>
      </c>
      <c r="Q61" s="60">
        <f t="shared" si="28"/>
        <v>-6.695339065586964E-05</v>
      </c>
      <c r="R61" s="60">
        <f t="shared" si="29"/>
        <v>-0.2337104016969417</v>
      </c>
      <c r="S61" s="60">
        <f t="shared" si="30"/>
        <v>-1.607531434283868</v>
      </c>
      <c r="T61" s="60">
        <f t="shared" si="31"/>
        <v>-1.0061032838512662</v>
      </c>
      <c r="U61" s="60">
        <f t="shared" si="31"/>
        <v>-0.24221036524411116</v>
      </c>
      <c r="V61" s="60">
        <f t="shared" si="31"/>
        <v>-0.10649642399999971</v>
      </c>
      <c r="W61" s="60">
        <f t="shared" si="31"/>
        <v>-0.03570485168432614</v>
      </c>
      <c r="X61" s="60">
        <f t="shared" si="31"/>
        <v>-0.006673631788880533</v>
      </c>
      <c r="Y61" s="60">
        <f t="shared" si="31"/>
        <v>-0.004333162812700016</v>
      </c>
      <c r="Z61" s="60">
        <f t="shared" si="31"/>
        <v>-0.002954051962462087</v>
      </c>
      <c r="AA61" s="60">
        <f t="shared" si="31"/>
        <v>-0.0037348061329549056</v>
      </c>
      <c r="AB61" s="60">
        <f t="shared" si="31"/>
        <v>-132.39106996296303</v>
      </c>
    </row>
    <row r="62" spans="1:28" ht="12.75">
      <c r="A62" s="12" t="s">
        <v>70</v>
      </c>
      <c r="B62" s="1">
        <f>'DATOS MENSUALES'!E534</f>
        <v>0.418</v>
      </c>
      <c r="C62" s="1">
        <f>'DATOS MENSUALES'!E535</f>
        <v>2.651</v>
      </c>
      <c r="D62" s="1">
        <f>'DATOS MENSUALES'!E536</f>
        <v>0.777</v>
      </c>
      <c r="E62" s="1">
        <f>'DATOS MENSUALES'!E537</f>
        <v>1.943</v>
      </c>
      <c r="F62" s="1">
        <f>'DATOS MENSUALES'!E538</f>
        <v>6.463</v>
      </c>
      <c r="G62" s="1">
        <f>'DATOS MENSUALES'!E539</f>
        <v>1.277</v>
      </c>
      <c r="H62" s="1">
        <f>'DATOS MENSUALES'!E540</f>
        <v>2.314</v>
      </c>
      <c r="I62" s="1">
        <f>'DATOS MENSUALES'!E541</f>
        <v>1.459</v>
      </c>
      <c r="J62" s="1">
        <f>'DATOS MENSUALES'!E542</f>
        <v>1.218</v>
      </c>
      <c r="K62" s="1">
        <f>'DATOS MENSUALES'!E543</f>
        <v>0.997</v>
      </c>
      <c r="L62" s="1">
        <f>'DATOS MENSUALES'!E544</f>
        <v>0.826</v>
      </c>
      <c r="M62" s="1">
        <f>'DATOS MENSUALES'!E545</f>
        <v>0.687</v>
      </c>
      <c r="N62" s="1">
        <f t="shared" si="26"/>
        <v>21.03</v>
      </c>
      <c r="O62" s="10"/>
      <c r="P62" s="60">
        <f t="shared" si="27"/>
        <v>-0.00011090647943275703</v>
      </c>
      <c r="Q62" s="60">
        <f t="shared" si="28"/>
        <v>8.657984970774633</v>
      </c>
      <c r="R62" s="60">
        <f t="shared" si="29"/>
        <v>-0.06890571931126684</v>
      </c>
      <c r="S62" s="60">
        <f t="shared" si="30"/>
        <v>0.059575172428252963</v>
      </c>
      <c r="T62" s="60">
        <f t="shared" si="31"/>
        <v>131.94761237766116</v>
      </c>
      <c r="U62" s="60">
        <f t="shared" si="31"/>
        <v>0.0038441807476243105</v>
      </c>
      <c r="V62" s="60">
        <f t="shared" si="31"/>
        <v>2.9058414830000032</v>
      </c>
      <c r="W62" s="60">
        <f t="shared" si="31"/>
        <v>0.3396477984238004</v>
      </c>
      <c r="X62" s="60">
        <f t="shared" si="31"/>
        <v>0.1801010669631856</v>
      </c>
      <c r="Y62" s="60">
        <f t="shared" si="31"/>
        <v>0.09232683615424205</v>
      </c>
      <c r="Z62" s="60">
        <f t="shared" si="31"/>
        <v>0.04803607913671144</v>
      </c>
      <c r="AA62" s="60">
        <f t="shared" si="31"/>
        <v>0.018577722792664914</v>
      </c>
      <c r="AB62" s="60">
        <f t="shared" si="31"/>
        <v>1332.2103667037038</v>
      </c>
    </row>
    <row r="63" spans="1:28" ht="12.75">
      <c r="A63" s="12" t="s">
        <v>71</v>
      </c>
      <c r="B63" s="1">
        <f>'DATOS MENSUALES'!E546</f>
        <v>0.561</v>
      </c>
      <c r="C63" s="1">
        <f>'DATOS MENSUALES'!E547</f>
        <v>0.55</v>
      </c>
      <c r="D63" s="1">
        <f>'DATOS MENSUALES'!E548</f>
        <v>0.757</v>
      </c>
      <c r="E63" s="1">
        <f>'DATOS MENSUALES'!E549</f>
        <v>0.499</v>
      </c>
      <c r="F63" s="1">
        <f>'DATOS MENSUALES'!E550</f>
        <v>0.982</v>
      </c>
      <c r="G63" s="1">
        <f>'DATOS MENSUALES'!E551</f>
        <v>0.62</v>
      </c>
      <c r="H63" s="1">
        <f>'DATOS MENSUALES'!E552</f>
        <v>0.55</v>
      </c>
      <c r="I63" s="1">
        <f>'DATOS MENSUALES'!E553</f>
        <v>0.481</v>
      </c>
      <c r="J63" s="1">
        <f>'DATOS MENSUALES'!E554</f>
        <v>0.406</v>
      </c>
      <c r="K63" s="1">
        <f>'DATOS MENSUALES'!E555</f>
        <v>0.343</v>
      </c>
      <c r="L63" s="1">
        <f>'DATOS MENSUALES'!E556</f>
        <v>0.299</v>
      </c>
      <c r="M63" s="1">
        <f>'DATOS MENSUALES'!E557</f>
        <v>0.651</v>
      </c>
      <c r="N63" s="1">
        <f t="shared" si="26"/>
        <v>6.699</v>
      </c>
      <c r="O63" s="10"/>
      <c r="P63" s="60">
        <f t="shared" si="27"/>
        <v>0.0008561449069308822</v>
      </c>
      <c r="Q63" s="60">
        <f t="shared" si="28"/>
        <v>-0.00010789137688176487</v>
      </c>
      <c r="R63" s="60">
        <f t="shared" si="29"/>
        <v>-0.07949019209363599</v>
      </c>
      <c r="S63" s="60">
        <f t="shared" si="30"/>
        <v>-1.1690380988472295</v>
      </c>
      <c r="T63" s="60">
        <f t="shared" si="31"/>
        <v>-0.05933282834713513</v>
      </c>
      <c r="U63" s="60">
        <f t="shared" si="31"/>
        <v>-0.12526154584121865</v>
      </c>
      <c r="V63" s="60">
        <f t="shared" si="31"/>
        <v>-0.03827275299999984</v>
      </c>
      <c r="W63" s="60">
        <f t="shared" si="31"/>
        <v>-0.022019778729091954</v>
      </c>
      <c r="X63" s="60">
        <f t="shared" si="31"/>
        <v>-0.01511919459053342</v>
      </c>
      <c r="Y63" s="60">
        <f t="shared" si="31"/>
        <v>-0.008246118011047129</v>
      </c>
      <c r="Z63" s="60">
        <f t="shared" si="31"/>
        <v>-0.004369507885327102</v>
      </c>
      <c r="AA63" s="60">
        <f t="shared" si="31"/>
        <v>0.01198516794968971</v>
      </c>
      <c r="AB63" s="60">
        <f t="shared" si="31"/>
        <v>-36.84846907729632</v>
      </c>
    </row>
    <row r="64" spans="1:28" ht="12.75">
      <c r="A64" s="12" t="s">
        <v>72</v>
      </c>
      <c r="B64" s="1">
        <f>'DATOS MENSUALES'!E558</f>
        <v>0.288</v>
      </c>
      <c r="C64" s="1">
        <f>'DATOS MENSUALES'!E559</f>
        <v>0.266</v>
      </c>
      <c r="D64" s="1">
        <f>'DATOS MENSUALES'!E560</f>
        <v>0.222</v>
      </c>
      <c r="E64" s="1">
        <f>'DATOS MENSUALES'!E561</f>
        <v>0.315</v>
      </c>
      <c r="F64" s="1">
        <f>'DATOS MENSUALES'!E562</f>
        <v>0.618</v>
      </c>
      <c r="G64" s="1">
        <f>'DATOS MENSUALES'!E563</f>
        <v>0.372</v>
      </c>
      <c r="H64" s="1">
        <f>'DATOS MENSUALES'!E564</f>
        <v>0.421</v>
      </c>
      <c r="I64" s="1">
        <f>'DATOS MENSUALES'!E565</f>
        <v>0.363</v>
      </c>
      <c r="J64" s="1">
        <f>'DATOS MENSUALES'!E566</f>
        <v>0.308</v>
      </c>
      <c r="K64" s="1">
        <f>'DATOS MENSUALES'!E567</f>
        <v>0.271</v>
      </c>
      <c r="L64" s="1">
        <f>'DATOS MENSUALES'!E568</f>
        <v>0.245</v>
      </c>
      <c r="M64" s="1">
        <f>'DATOS MENSUALES'!E569</f>
        <v>0.558</v>
      </c>
      <c r="N64" s="1">
        <f t="shared" si="26"/>
        <v>4.247</v>
      </c>
      <c r="O64" s="10"/>
      <c r="P64" s="60">
        <f t="shared" si="27"/>
        <v>-0.0056440736488542415</v>
      </c>
      <c r="Q64" s="60">
        <f t="shared" si="28"/>
        <v>-0.03646425777908561</v>
      </c>
      <c r="R64" s="60">
        <f t="shared" si="29"/>
        <v>-0.8985474708401922</v>
      </c>
      <c r="S64" s="60">
        <f t="shared" si="30"/>
        <v>-1.8948368105111413</v>
      </c>
      <c r="T64" s="60">
        <f t="shared" si="31"/>
        <v>-0.42871274934988957</v>
      </c>
      <c r="U64" s="60">
        <f t="shared" si="31"/>
        <v>-0.419094200557472</v>
      </c>
      <c r="V64" s="60">
        <f t="shared" si="31"/>
        <v>-0.10119469599999972</v>
      </c>
      <c r="W64" s="60">
        <f t="shared" si="31"/>
        <v>-0.06318169443019395</v>
      </c>
      <c r="X64" s="60">
        <f t="shared" si="31"/>
        <v>-0.04116108609466565</v>
      </c>
      <c r="Y64" s="60">
        <f t="shared" si="31"/>
        <v>-0.020577649845757887</v>
      </c>
      <c r="Z64" s="60">
        <f t="shared" si="31"/>
        <v>-0.010286959240699004</v>
      </c>
      <c r="AA64" s="60">
        <f t="shared" si="31"/>
        <v>0.0025070580901855955</v>
      </c>
      <c r="AB64" s="60">
        <f t="shared" si="31"/>
        <v>-193.06714552662973</v>
      </c>
    </row>
    <row r="65" spans="1:28" ht="12.75">
      <c r="A65" s="12" t="s">
        <v>73</v>
      </c>
      <c r="B65" s="1">
        <f>'DATOS MENSUALES'!E570</f>
        <v>1.56</v>
      </c>
      <c r="C65" s="1">
        <f>'DATOS MENSUALES'!E571</f>
        <v>0.392</v>
      </c>
      <c r="D65" s="1">
        <f>'DATOS MENSUALES'!E572</f>
        <v>1.135</v>
      </c>
      <c r="E65" s="1">
        <f>'DATOS MENSUALES'!E573</f>
        <v>4.56</v>
      </c>
      <c r="F65" s="1">
        <f>'DATOS MENSUALES'!E574</f>
        <v>0.988</v>
      </c>
      <c r="G65" s="1">
        <f>'DATOS MENSUALES'!E575</f>
        <v>0.727</v>
      </c>
      <c r="H65" s="1">
        <f>'DATOS MENSUALES'!E576</f>
        <v>1.097</v>
      </c>
      <c r="I65" s="1">
        <f>'DATOS MENSUALES'!E577</f>
        <v>1.443</v>
      </c>
      <c r="J65" s="1">
        <f>'DATOS MENSUALES'!E578</f>
        <v>1.963</v>
      </c>
      <c r="K65" s="1">
        <f>'DATOS MENSUALES'!E579</f>
        <v>1.2</v>
      </c>
      <c r="L65" s="1">
        <f>'DATOS MENSUALES'!E580</f>
        <v>1.004</v>
      </c>
      <c r="M65" s="1">
        <f>'DATOS MENSUALES'!E581</f>
        <v>0.825</v>
      </c>
      <c r="N65" s="1">
        <f t="shared" si="26"/>
        <v>16.894</v>
      </c>
      <c r="O65" s="10"/>
      <c r="P65" s="60">
        <f t="shared" si="27"/>
        <v>1.3091753858718076</v>
      </c>
      <c r="Q65" s="60">
        <f t="shared" si="28"/>
        <v>-0.008691760208837685</v>
      </c>
      <c r="R65" s="60">
        <f t="shared" si="29"/>
        <v>-0.0001403623250410425</v>
      </c>
      <c r="S65" s="60">
        <f t="shared" si="30"/>
        <v>27.20465126069753</v>
      </c>
      <c r="T65" s="60">
        <f t="shared" si="31"/>
        <v>-0.056636510148788025</v>
      </c>
      <c r="U65" s="60">
        <f t="shared" si="31"/>
        <v>-0.060860069631163555</v>
      </c>
      <c r="V65" s="60">
        <f t="shared" si="31"/>
        <v>0.009261000000000054</v>
      </c>
      <c r="W65" s="60">
        <f t="shared" si="31"/>
        <v>0.31681303953674805</v>
      </c>
      <c r="X65" s="60">
        <f t="shared" si="31"/>
        <v>2.246687210475583</v>
      </c>
      <c r="Y65" s="60">
        <f t="shared" si="31"/>
        <v>0.28097237453165236</v>
      </c>
      <c r="Z65" s="60">
        <f t="shared" si="31"/>
        <v>0.15879317703202825</v>
      </c>
      <c r="AA65" s="60">
        <f t="shared" si="31"/>
        <v>0.06537703247861525</v>
      </c>
      <c r="AB65" s="60">
        <f t="shared" si="31"/>
        <v>323.86527434103675</v>
      </c>
    </row>
    <row r="66" spans="1:28" ht="12.75">
      <c r="A66" s="12" t="s">
        <v>74</v>
      </c>
      <c r="B66" s="1">
        <f>'DATOS MENSUALES'!E582</f>
        <v>0.745</v>
      </c>
      <c r="C66" s="1">
        <f>'DATOS MENSUALES'!E583</f>
        <v>0.581</v>
      </c>
      <c r="D66" s="1">
        <f>'DATOS MENSUALES'!E584</f>
        <v>0.475</v>
      </c>
      <c r="E66" s="1">
        <f>'DATOS MENSUALES'!E585</f>
        <v>0.392</v>
      </c>
      <c r="F66" s="1">
        <f>'DATOS MENSUALES'!E586</f>
        <v>0.363</v>
      </c>
      <c r="G66" s="1">
        <f>'DATOS MENSUALES'!E587</f>
        <v>0.329</v>
      </c>
      <c r="H66" s="1">
        <f>'DATOS MENSUALES'!E588</f>
        <v>0.367</v>
      </c>
      <c r="I66" s="1">
        <f>'DATOS MENSUALES'!E589</f>
        <v>0.41</v>
      </c>
      <c r="J66" s="1">
        <f>'DATOS MENSUALES'!E590</f>
        <v>0.322</v>
      </c>
      <c r="K66" s="1">
        <f>'DATOS MENSUALES'!E591</f>
        <v>0.277</v>
      </c>
      <c r="L66" s="1">
        <f>'DATOS MENSUALES'!E592</f>
        <v>0.247</v>
      </c>
      <c r="M66" s="1">
        <f>'DATOS MENSUALES'!E593</f>
        <v>0.222</v>
      </c>
      <c r="N66" s="1">
        <f t="shared" si="26"/>
        <v>4.73</v>
      </c>
      <c r="O66" s="10"/>
      <c r="P66" s="60">
        <f t="shared" si="27"/>
        <v>0.02170702604742676</v>
      </c>
      <c r="Q66" s="60">
        <f t="shared" si="28"/>
        <v>-4.579308011241911E-06</v>
      </c>
      <c r="R66" s="60">
        <f t="shared" si="29"/>
        <v>-0.3608980441432226</v>
      </c>
      <c r="S66" s="60">
        <f t="shared" si="30"/>
        <v>-1.5626704174126553</v>
      </c>
      <c r="T66" s="60">
        <f t="shared" si="31"/>
        <v>-1.027336284597823</v>
      </c>
      <c r="U66" s="60">
        <f t="shared" si="31"/>
        <v>-0.49556808026890464</v>
      </c>
      <c r="V66" s="60">
        <f t="shared" si="31"/>
        <v>-0.14060799999999965</v>
      </c>
      <c r="W66" s="60">
        <f t="shared" si="31"/>
        <v>-0.04335003915402313</v>
      </c>
      <c r="X66" s="60">
        <f t="shared" si="31"/>
        <v>-0.03635440569797143</v>
      </c>
      <c r="Y66" s="60">
        <f t="shared" si="31"/>
        <v>-0.019255362192865326</v>
      </c>
      <c r="Z66" s="60">
        <f t="shared" si="31"/>
        <v>-0.010005763102957957</v>
      </c>
      <c r="AA66" s="60">
        <f t="shared" si="31"/>
        <v>-0.008018195595764832</v>
      </c>
      <c r="AB66" s="60">
        <f t="shared" si="31"/>
        <v>-148.59627662962964</v>
      </c>
    </row>
    <row r="67" spans="1:28" ht="12.75">
      <c r="A67" s="12" t="s">
        <v>75</v>
      </c>
      <c r="B67" s="1">
        <f>'DATOS MENSUALES'!E594</f>
        <v>0.197</v>
      </c>
      <c r="C67" s="1">
        <f>'DATOS MENSUALES'!E595</f>
        <v>1.228</v>
      </c>
      <c r="D67" s="1">
        <f>'DATOS MENSUALES'!E596</f>
        <v>9.621</v>
      </c>
      <c r="E67" s="1">
        <f>'DATOS MENSUALES'!E597</f>
        <v>1.819</v>
      </c>
      <c r="F67" s="1">
        <f>'DATOS MENSUALES'!E598</f>
        <v>1.263</v>
      </c>
      <c r="G67" s="1">
        <f>'DATOS MENSUALES'!E599</f>
        <v>1.055</v>
      </c>
      <c r="H67" s="1">
        <f>'DATOS MENSUALES'!E600</f>
        <v>0.907</v>
      </c>
      <c r="I67" s="1">
        <f>'DATOS MENSUALES'!E601</f>
        <v>0.809</v>
      </c>
      <c r="J67" s="1">
        <f>'DATOS MENSUALES'!E602</f>
        <v>0.714</v>
      </c>
      <c r="K67" s="1">
        <f>'DATOS MENSUALES'!E603</f>
        <v>0.603</v>
      </c>
      <c r="L67" s="1">
        <f>'DATOS MENSUALES'!E604</f>
        <v>0.505</v>
      </c>
      <c r="M67" s="1">
        <f>'DATOS MENSUALES'!E605</f>
        <v>0.422</v>
      </c>
      <c r="N67" s="1">
        <f t="shared" si="26"/>
        <v>19.143000000000004</v>
      </c>
      <c r="O67" s="10"/>
      <c r="P67" s="60">
        <f t="shared" si="27"/>
        <v>-0.01947497807654018</v>
      </c>
      <c r="Q67" s="60">
        <f t="shared" si="28"/>
        <v>0.2505163570032835</v>
      </c>
      <c r="R67" s="60">
        <f t="shared" si="29"/>
        <v>599.9367571050523</v>
      </c>
      <c r="S67" s="60">
        <f t="shared" si="30"/>
        <v>0.018940345698225364</v>
      </c>
      <c r="T67" s="60">
        <f t="shared" si="31"/>
        <v>-0.0012961093912123916</v>
      </c>
      <c r="U67" s="60">
        <f t="shared" si="31"/>
        <v>-0.0002790657689046112</v>
      </c>
      <c r="V67" s="60">
        <f t="shared" si="31"/>
        <v>8.000000000000554E-06</v>
      </c>
      <c r="W67" s="60">
        <f t="shared" si="31"/>
        <v>0.00010861409184475454</v>
      </c>
      <c r="X67" s="60">
        <f t="shared" si="31"/>
        <v>0.0002239501367392939</v>
      </c>
      <c r="Y67" s="60">
        <f t="shared" si="31"/>
        <v>0.00019480634156996776</v>
      </c>
      <c r="Z67" s="60">
        <f t="shared" si="31"/>
        <v>7.684775654617799E-05</v>
      </c>
      <c r="AA67" s="60">
        <f t="shared" si="31"/>
        <v>-3.4783092634466782E-12</v>
      </c>
      <c r="AB67" s="60">
        <f t="shared" si="31"/>
        <v>757.6359773907046</v>
      </c>
    </row>
    <row r="68" spans="1:28" ht="12.75">
      <c r="A68" s="12" t="s">
        <v>76</v>
      </c>
      <c r="B68" s="1">
        <f>'DATOS MENSUALES'!E606</f>
        <v>0.439</v>
      </c>
      <c r="C68" s="1">
        <f>'DATOS MENSUALES'!E607</f>
        <v>0.403</v>
      </c>
      <c r="D68" s="1">
        <f>'DATOS MENSUALES'!E608</f>
        <v>0.325</v>
      </c>
      <c r="E68" s="1">
        <f>'DATOS MENSUALES'!E609</f>
        <v>0.406</v>
      </c>
      <c r="F68" s="1">
        <f>'DATOS MENSUALES'!E610</f>
        <v>0.362</v>
      </c>
      <c r="G68" s="1">
        <f>'DATOS MENSUALES'!E611</f>
        <v>1.623</v>
      </c>
      <c r="H68" s="1">
        <f>'DATOS MENSUALES'!E612</f>
        <v>0.521</v>
      </c>
      <c r="I68" s="1">
        <f>'DATOS MENSUALES'!E613</f>
        <v>0.469</v>
      </c>
      <c r="J68" s="1">
        <f>'DATOS MENSUALES'!E614</f>
        <v>0.399</v>
      </c>
      <c r="K68" s="1">
        <f>'DATOS MENSUALES'!E615</f>
        <v>0.335</v>
      </c>
      <c r="L68" s="1">
        <f>'DATOS MENSUALES'!E616</f>
        <v>0.289</v>
      </c>
      <c r="M68" s="1">
        <f>'DATOS MENSUALES'!E617</f>
        <v>0.26</v>
      </c>
      <c r="N68" s="1">
        <f t="shared" si="26"/>
        <v>5.8309999999999995</v>
      </c>
      <c r="O68" s="10"/>
      <c r="P68" s="60">
        <f t="shared" si="27"/>
        <v>-1.9782576540195205E-05</v>
      </c>
      <c r="Q68" s="60">
        <f t="shared" si="28"/>
        <v>-0.007370027087625562</v>
      </c>
      <c r="R68" s="60">
        <f t="shared" si="29"/>
        <v>-0.640436380920082</v>
      </c>
      <c r="S68" s="60">
        <f t="shared" si="30"/>
        <v>-1.5067919891220227</v>
      </c>
      <c r="T68" s="60">
        <f t="shared" si="31"/>
        <v>-1.030393739146032</v>
      </c>
      <c r="U68" s="60">
        <f t="shared" si="31"/>
        <v>0.12699920080409816</v>
      </c>
      <c r="V68" s="60">
        <f t="shared" si="31"/>
        <v>-0.049027895999999814</v>
      </c>
      <c r="W68" s="60">
        <f t="shared" si="31"/>
        <v>-0.02497079771256304</v>
      </c>
      <c r="X68" s="60">
        <f t="shared" si="31"/>
        <v>-0.016439906516153256</v>
      </c>
      <c r="Y68" s="60">
        <f t="shared" si="31"/>
        <v>-0.009265009669449334</v>
      </c>
      <c r="Z68" s="60">
        <f t="shared" si="31"/>
        <v>-0.005221372210395974</v>
      </c>
      <c r="AA68" s="60">
        <f t="shared" si="31"/>
        <v>-0.004263468251412207</v>
      </c>
      <c r="AB68" s="60">
        <f t="shared" si="31"/>
        <v>-73.85891651862968</v>
      </c>
    </row>
    <row r="69" spans="1:28" ht="12.75">
      <c r="A69" s="12" t="s">
        <v>77</v>
      </c>
      <c r="B69" s="1">
        <f>'DATOS MENSUALES'!E618</f>
        <v>0.234</v>
      </c>
      <c r="C69" s="1">
        <f>'DATOS MENSUALES'!E619</f>
        <v>0.226</v>
      </c>
      <c r="D69" s="1">
        <f>'DATOS MENSUALES'!E620</f>
        <v>0.196</v>
      </c>
      <c r="E69" s="1">
        <f>'DATOS MENSUALES'!E621</f>
        <v>0.175</v>
      </c>
      <c r="F69" s="1">
        <f>'DATOS MENSUALES'!E622</f>
        <v>0.155</v>
      </c>
      <c r="G69" s="1">
        <f>'DATOS MENSUALES'!E623</f>
        <v>0.164</v>
      </c>
      <c r="H69" s="1">
        <f>'DATOS MENSUALES'!E624</f>
        <v>0.183</v>
      </c>
      <c r="I69" s="1">
        <f>'DATOS MENSUALES'!E625</f>
        <v>0.183</v>
      </c>
      <c r="J69" s="1">
        <f>'DATOS MENSUALES'!E626</f>
        <v>0.216</v>
      </c>
      <c r="K69" s="1">
        <f>'DATOS MENSUALES'!E627</f>
        <v>0.193</v>
      </c>
      <c r="L69" s="1">
        <f>'DATOS MENSUALES'!E628</f>
        <v>0.191</v>
      </c>
      <c r="M69" s="1">
        <f>'DATOS MENSUALES'!E629</f>
        <v>0.162</v>
      </c>
      <c r="N69" s="1">
        <f t="shared" si="26"/>
        <v>2.278</v>
      </c>
      <c r="O69" s="10"/>
      <c r="P69" s="60">
        <f t="shared" si="27"/>
        <v>-0.012494509074474068</v>
      </c>
      <c r="Q69" s="60">
        <f t="shared" si="28"/>
        <v>-0.05131547640167515</v>
      </c>
      <c r="R69" s="60">
        <f t="shared" si="29"/>
        <v>-0.9731529936390902</v>
      </c>
      <c r="S69" s="60">
        <f t="shared" si="30"/>
        <v>-2.613469873417477</v>
      </c>
      <c r="T69" s="60">
        <f t="shared" si="31"/>
        <v>-1.8026199608071887</v>
      </c>
      <c r="U69" s="60">
        <f t="shared" si="31"/>
        <v>-0.8746786428825407</v>
      </c>
      <c r="V69" s="60">
        <f t="shared" si="31"/>
        <v>-0.3489136639999993</v>
      </c>
      <c r="W69" s="60">
        <f t="shared" si="31"/>
        <v>-0.1933892228186239</v>
      </c>
      <c r="X69" s="60">
        <f t="shared" si="31"/>
        <v>-0.08360979789631856</v>
      </c>
      <c r="Y69" s="60">
        <f t="shared" si="31"/>
        <v>-0.043625472969724854</v>
      </c>
      <c r="Z69" s="60">
        <f t="shared" si="31"/>
        <v>-0.020009525505161812</v>
      </c>
      <c r="AA69" s="60">
        <f t="shared" si="31"/>
        <v>-0.01760674518254171</v>
      </c>
      <c r="AB69" s="60">
        <f t="shared" si="31"/>
        <v>-465.24416633096297</v>
      </c>
    </row>
    <row r="70" spans="1:28" ht="12.75">
      <c r="A70" s="12" t="s">
        <v>78</v>
      </c>
      <c r="B70" s="1">
        <f>'DATOS MENSUALES'!E630</f>
        <v>0.207</v>
      </c>
      <c r="C70" s="1">
        <f>'DATOS MENSUALES'!E631</f>
        <v>0.179</v>
      </c>
      <c r="D70" s="1">
        <f>'DATOS MENSUALES'!E632</f>
        <v>0.285</v>
      </c>
      <c r="E70" s="1">
        <f>'DATOS MENSUALES'!E633</f>
        <v>0.198</v>
      </c>
      <c r="F70" s="1">
        <f>'DATOS MENSUALES'!E634</f>
        <v>0.189</v>
      </c>
      <c r="G70" s="1">
        <f>'DATOS MENSUALES'!E635</f>
        <v>0.186</v>
      </c>
      <c r="H70" s="1">
        <f>'DATOS MENSUALES'!E636</f>
        <v>0.194</v>
      </c>
      <c r="I70" s="1">
        <f>'DATOS MENSUALES'!E637</f>
        <v>0.49</v>
      </c>
      <c r="J70" s="1">
        <f>'DATOS MENSUALES'!E638</f>
        <v>0.316</v>
      </c>
      <c r="K70" s="1">
        <f>'DATOS MENSUALES'!E639</f>
        <v>0.285</v>
      </c>
      <c r="L70" s="1">
        <f>'DATOS MENSUALES'!E640</f>
        <v>0.245</v>
      </c>
      <c r="M70" s="1">
        <f>'DATOS MENSUALES'!E641</f>
        <v>0.274</v>
      </c>
      <c r="N70" s="1">
        <f t="shared" si="26"/>
        <v>3.048</v>
      </c>
      <c r="O70" s="10"/>
      <c r="P70" s="60">
        <f t="shared" si="27"/>
        <v>-0.017383128014556708</v>
      </c>
      <c r="Q70" s="60">
        <f t="shared" si="28"/>
        <v>-0.07335277282867239</v>
      </c>
      <c r="R70" s="60">
        <f t="shared" si="29"/>
        <v>-0.7337968464848205</v>
      </c>
      <c r="S70" s="60">
        <f t="shared" si="30"/>
        <v>-2.4847272921413066</v>
      </c>
      <c r="T70" s="60">
        <f t="shared" si="31"/>
        <v>-1.6557227165317068</v>
      </c>
      <c r="U70" s="60">
        <f t="shared" si="31"/>
        <v>-0.8156928528673896</v>
      </c>
      <c r="V70" s="60">
        <f t="shared" si="31"/>
        <v>-0.33281255699999945</v>
      </c>
      <c r="W70" s="60">
        <f t="shared" si="31"/>
        <v>-0.01996600471876137</v>
      </c>
      <c r="X70" s="60">
        <f t="shared" si="31"/>
        <v>-0.03836574830954168</v>
      </c>
      <c r="Y70" s="60">
        <f t="shared" si="31"/>
        <v>-0.017582146170826766</v>
      </c>
      <c r="Z70" s="60">
        <f t="shared" si="31"/>
        <v>-0.010286959240699004</v>
      </c>
      <c r="AA70" s="60">
        <f t="shared" si="31"/>
        <v>-0.0032517585599521493</v>
      </c>
      <c r="AB70" s="60">
        <f t="shared" si="31"/>
        <v>-339.8735476242964</v>
      </c>
    </row>
    <row r="71" spans="1:28" ht="12.75">
      <c r="A71" s="12" t="s">
        <v>79</v>
      </c>
      <c r="B71" s="1">
        <f>'DATOS MENSUALES'!E642</f>
        <v>0.489</v>
      </c>
      <c r="C71" s="1">
        <f>'DATOS MENSUALES'!E643</f>
        <v>0.38</v>
      </c>
      <c r="D71" s="1">
        <f>'DATOS MENSUALES'!E644</f>
        <v>0.335</v>
      </c>
      <c r="E71" s="1">
        <f>'DATOS MENSUALES'!E645</f>
        <v>0.422</v>
      </c>
      <c r="F71" s="1">
        <f>'DATOS MENSUALES'!E646</f>
        <v>0.474</v>
      </c>
      <c r="G71" s="1">
        <f>'DATOS MENSUALES'!E647</f>
        <v>0.436</v>
      </c>
      <c r="H71" s="1">
        <f>'DATOS MENSUALES'!E648</f>
        <v>0.37</v>
      </c>
      <c r="I71" s="1">
        <f>'DATOS MENSUALES'!E649</f>
        <v>0.517</v>
      </c>
      <c r="J71" s="1">
        <f>'DATOS MENSUALES'!E650</f>
        <v>0.426</v>
      </c>
      <c r="K71" s="1">
        <f>'DATOS MENSUALES'!E651</f>
        <v>0.367</v>
      </c>
      <c r="L71" s="1">
        <f>'DATOS MENSUALES'!E652</f>
        <v>0.323</v>
      </c>
      <c r="M71" s="1">
        <f>'DATOS MENSUALES'!E653</f>
        <v>0.279</v>
      </c>
      <c r="N71" s="1">
        <f t="shared" si="26"/>
        <v>4.818</v>
      </c>
      <c r="O71" s="10"/>
      <c r="P71" s="60">
        <f t="shared" si="27"/>
        <v>1.2095006104432838E-05</v>
      </c>
      <c r="Q71" s="60">
        <f t="shared" si="28"/>
        <v>-0.010304168704705453</v>
      </c>
      <c r="R71" s="60">
        <f t="shared" si="29"/>
        <v>-0.618404219074352</v>
      </c>
      <c r="S71" s="60">
        <f t="shared" si="30"/>
        <v>-1.4445808409457142</v>
      </c>
      <c r="T71" s="60">
        <f t="shared" si="31"/>
        <v>-0.7242241039284018</v>
      </c>
      <c r="U71" s="60">
        <f t="shared" si="31"/>
        <v>-0.3205028754224859</v>
      </c>
      <c r="V71" s="60">
        <f t="shared" si="31"/>
        <v>-0.13818841299999965</v>
      </c>
      <c r="W71" s="60">
        <f t="shared" si="31"/>
        <v>-0.014578262142315071</v>
      </c>
      <c r="X71" s="60">
        <f t="shared" si="31"/>
        <v>-0.011739293764087146</v>
      </c>
      <c r="Y71" s="60">
        <f t="shared" si="31"/>
        <v>-0.005642632854022333</v>
      </c>
      <c r="Z71" s="60">
        <f t="shared" si="31"/>
        <v>-0.0027138204142527203</v>
      </c>
      <c r="AA71" s="60">
        <f t="shared" si="31"/>
        <v>-0.0029335118519631673</v>
      </c>
      <c r="AB71" s="60">
        <f t="shared" si="31"/>
        <v>-141.31221238429637</v>
      </c>
    </row>
    <row r="72" spans="1:28" ht="12.75">
      <c r="A72" s="12" t="s">
        <v>80</v>
      </c>
      <c r="B72" s="1">
        <f>'DATOS MENSUALES'!E654</f>
        <v>0.255</v>
      </c>
      <c r="C72" s="1">
        <f>'DATOS MENSUALES'!E655</f>
        <v>0.279</v>
      </c>
      <c r="D72" s="1">
        <f>'DATOS MENSUALES'!E656</f>
        <v>0.279</v>
      </c>
      <c r="E72" s="1">
        <f>'DATOS MENSUALES'!E657</f>
        <v>0.289</v>
      </c>
      <c r="F72" s="1">
        <f>'DATOS MENSUALES'!E658</f>
        <v>0.307</v>
      </c>
      <c r="G72" s="1">
        <f>'DATOS MENSUALES'!E659</f>
        <v>0.296</v>
      </c>
      <c r="H72" s="1">
        <f>'DATOS MENSUALES'!E660</f>
        <v>0.259</v>
      </c>
      <c r="I72" s="1">
        <f>'DATOS MENSUALES'!E661</f>
        <v>0.233</v>
      </c>
      <c r="J72" s="1">
        <f>'DATOS MENSUALES'!E662</f>
        <v>0.209</v>
      </c>
      <c r="K72" s="1">
        <f>'DATOS MENSUALES'!E663</f>
        <v>0.193</v>
      </c>
      <c r="L72" s="1">
        <f>'DATOS MENSUALES'!E664</f>
        <v>0.179</v>
      </c>
      <c r="M72" s="1">
        <f>'DATOS MENSUALES'!E665</f>
        <v>0.158</v>
      </c>
      <c r="N72" s="1">
        <f t="shared" si="26"/>
        <v>2.936</v>
      </c>
      <c r="O72" s="10"/>
      <c r="P72" s="60">
        <f t="shared" si="27"/>
        <v>-0.00940000335339969</v>
      </c>
      <c r="Q72" s="60">
        <f t="shared" si="28"/>
        <v>-0.03234164445401674</v>
      </c>
      <c r="R72" s="60">
        <f t="shared" si="29"/>
        <v>-0.7485383632286218</v>
      </c>
      <c r="S72" s="60">
        <f t="shared" si="30"/>
        <v>-2.016801901388552</v>
      </c>
      <c r="T72" s="60">
        <f t="shared" si="31"/>
        <v>-1.2080527392975478</v>
      </c>
      <c r="U72" s="60">
        <f t="shared" si="31"/>
        <v>-0.5601863627916317</v>
      </c>
      <c r="V72" s="60">
        <f t="shared" si="31"/>
        <v>-0.24767315199999948</v>
      </c>
      <c r="W72" s="60">
        <f t="shared" si="31"/>
        <v>-0.14743885129658527</v>
      </c>
      <c r="X72" s="60">
        <f t="shared" si="31"/>
        <v>-0.08768977618557475</v>
      </c>
      <c r="Y72" s="60">
        <f t="shared" si="31"/>
        <v>-0.043625472969724854</v>
      </c>
      <c r="Z72" s="60">
        <f t="shared" si="31"/>
        <v>-0.02278187978615355</v>
      </c>
      <c r="AA72" s="60">
        <f t="shared" si="31"/>
        <v>-0.018431442185296534</v>
      </c>
      <c r="AB72" s="60">
        <f t="shared" si="31"/>
        <v>-356.50137465362974</v>
      </c>
    </row>
    <row r="73" spans="1:28" ht="12.75">
      <c r="A73" s="12" t="s">
        <v>81</v>
      </c>
      <c r="B73" s="1">
        <f>'DATOS MENSUALES'!E666</f>
        <v>0.146</v>
      </c>
      <c r="C73" s="1">
        <f>'DATOS MENSUALES'!E667</f>
        <v>0.605</v>
      </c>
      <c r="D73" s="1">
        <f>'DATOS MENSUALES'!E668</f>
        <v>4.616</v>
      </c>
      <c r="E73" s="1">
        <f>'DATOS MENSUALES'!E669</f>
        <v>18.055</v>
      </c>
      <c r="F73" s="1">
        <f>'DATOS MENSUALES'!E670</f>
        <v>1.936</v>
      </c>
      <c r="G73" s="1">
        <f>'DATOS MENSUALES'!E671</f>
        <v>2.482</v>
      </c>
      <c r="H73" s="1">
        <f>'DATOS MENSUALES'!E672</f>
        <v>1.708</v>
      </c>
      <c r="I73" s="1">
        <f>'DATOS MENSUALES'!E673</f>
        <v>1.59</v>
      </c>
      <c r="J73" s="1">
        <f>'DATOS MENSUALES'!E674</f>
        <v>1.303</v>
      </c>
      <c r="K73" s="1">
        <f>'DATOS MENSUALES'!E675</f>
        <v>1.064</v>
      </c>
      <c r="L73" s="1">
        <f>'DATOS MENSUALES'!E676</f>
        <v>0.904</v>
      </c>
      <c r="M73" s="1">
        <f>'DATOS MENSUALES'!E677</f>
        <v>0.719</v>
      </c>
      <c r="N73" s="1">
        <f t="shared" si="26"/>
        <v>35.128</v>
      </c>
      <c r="O73" s="10"/>
      <c r="P73" s="60">
        <f t="shared" si="27"/>
        <v>-0.03278196561992862</v>
      </c>
      <c r="Q73" s="60">
        <f t="shared" si="28"/>
        <v>4.042291788407496E-07</v>
      </c>
      <c r="R73" s="60">
        <f t="shared" si="29"/>
        <v>40.31939151126449</v>
      </c>
      <c r="S73" s="60">
        <f t="shared" si="30"/>
        <v>4494.216699573607</v>
      </c>
      <c r="T73" s="60">
        <f t="shared" si="31"/>
        <v>0.17937722773550963</v>
      </c>
      <c r="U73" s="60">
        <f t="shared" si="31"/>
        <v>2.524631059986606</v>
      </c>
      <c r="V73" s="60">
        <f t="shared" si="31"/>
        <v>0.5533876610000008</v>
      </c>
      <c r="W73" s="60">
        <f t="shared" si="31"/>
        <v>0.5691294687660867</v>
      </c>
      <c r="X73" s="60">
        <f t="shared" si="31"/>
        <v>0.27427946320285496</v>
      </c>
      <c r="Y73" s="60">
        <f t="shared" si="31"/>
        <v>0.13977387306608777</v>
      </c>
      <c r="Z73" s="60">
        <f t="shared" si="31"/>
        <v>0.08606703378133958</v>
      </c>
      <c r="AA73" s="60">
        <f t="shared" si="31"/>
        <v>0.02615799845106709</v>
      </c>
      <c r="AB73" s="60">
        <f t="shared" si="31"/>
        <v>15815.771173869036</v>
      </c>
    </row>
    <row r="74" spans="1:28" s="24" customFormat="1" ht="12.75">
      <c r="A74" s="21" t="s">
        <v>82</v>
      </c>
      <c r="B74" s="22">
        <f>'DATOS MENSUALES'!E678</f>
        <v>0.589</v>
      </c>
      <c r="C74" s="22">
        <f>'DATOS MENSUALES'!E679</f>
        <v>0.497</v>
      </c>
      <c r="D74" s="22">
        <f>'DATOS MENSUALES'!E680</f>
        <v>1</v>
      </c>
      <c r="E74" s="22">
        <f>'DATOS MENSUALES'!E681</f>
        <v>2.114</v>
      </c>
      <c r="F74" s="22">
        <f>'DATOS MENSUALES'!E682</f>
        <v>0.824</v>
      </c>
      <c r="G74" s="22">
        <f>'DATOS MENSUALES'!E683</f>
        <v>0.683</v>
      </c>
      <c r="H74" s="22">
        <f>'DATOS MENSUALES'!E684</f>
        <v>0.567</v>
      </c>
      <c r="I74" s="22">
        <f>'DATOS MENSUALES'!E685</f>
        <v>0.576</v>
      </c>
      <c r="J74" s="22">
        <f>'DATOS MENSUALES'!E686</f>
        <v>0.516</v>
      </c>
      <c r="K74" s="22">
        <f>'DATOS MENSUALES'!E687</f>
        <v>0.479</v>
      </c>
      <c r="L74" s="22">
        <f>'DATOS MENSUALES'!E688</f>
        <v>0.433</v>
      </c>
      <c r="M74" s="22">
        <f>'DATOS MENSUALES'!E689</f>
        <v>0.358</v>
      </c>
      <c r="N74" s="22">
        <f t="shared" si="26"/>
        <v>8.636</v>
      </c>
      <c r="O74" s="23"/>
      <c r="P74" s="60">
        <f t="shared" si="27"/>
        <v>0.0018588047168482356</v>
      </c>
      <c r="Q74" s="60">
        <f t="shared" si="28"/>
        <v>-0.0010182922336310761</v>
      </c>
      <c r="R74" s="60">
        <f t="shared" si="29"/>
        <v>-0.00653602451512367</v>
      </c>
      <c r="S74" s="60">
        <f t="shared" si="30"/>
        <v>0.17708831360800492</v>
      </c>
      <c r="T74" s="60">
        <f t="shared" si="31"/>
        <v>-0.1645938938733058</v>
      </c>
      <c r="U74" s="60">
        <f t="shared" si="31"/>
        <v>-0.08365326166146655</v>
      </c>
      <c r="V74" s="60">
        <f t="shared" si="31"/>
        <v>-0.03276799999999988</v>
      </c>
      <c r="W74" s="60">
        <f t="shared" si="31"/>
        <v>-0.006361228973582275</v>
      </c>
      <c r="X74" s="60">
        <f t="shared" si="31"/>
        <v>-0.0025867400450788848</v>
      </c>
      <c r="Y74" s="60">
        <f t="shared" si="31"/>
        <v>-0.00028789218184601073</v>
      </c>
      <c r="Z74" s="60">
        <f t="shared" si="31"/>
        <v>-2.5632838495144328E-05</v>
      </c>
      <c r="AA74" s="60">
        <f t="shared" si="31"/>
        <v>-0.0002640102293736285</v>
      </c>
      <c r="AB74" s="60">
        <f t="shared" si="31"/>
        <v>-2.6894850536296375</v>
      </c>
    </row>
    <row r="75" spans="1:28" s="24" customFormat="1" ht="12.75">
      <c r="A75" s="21" t="s">
        <v>83</v>
      </c>
      <c r="B75" s="22">
        <f>'DATOS MENSUALES'!E690</f>
        <v>0.412</v>
      </c>
      <c r="C75" s="22">
        <f>'DATOS MENSUALES'!E691</f>
        <v>1.094</v>
      </c>
      <c r="D75" s="22">
        <f>'DATOS MENSUALES'!E692</f>
        <v>1.163</v>
      </c>
      <c r="E75" s="22">
        <f>'DATOS MENSUALES'!E693</f>
        <v>1.461</v>
      </c>
      <c r="F75" s="22">
        <f>'DATOS MENSUALES'!E694</f>
        <v>0.996</v>
      </c>
      <c r="G75" s="22">
        <f>'DATOS MENSUALES'!E695</f>
        <v>0.847</v>
      </c>
      <c r="H75" s="22">
        <f>'DATOS MENSUALES'!E696</f>
        <v>0.916</v>
      </c>
      <c r="I75" s="22">
        <f>'DATOS MENSUALES'!E697</f>
        <v>1.026</v>
      </c>
      <c r="J75" s="22">
        <f>'DATOS MENSUALES'!E698</f>
        <v>0.802</v>
      </c>
      <c r="K75" s="22">
        <f>'DATOS MENSUALES'!E699</f>
        <v>0.665</v>
      </c>
      <c r="L75" s="22">
        <f>'DATOS MENSUALES'!E700</f>
        <v>0.553</v>
      </c>
      <c r="M75" s="22">
        <f>'DATOS MENSUALES'!E701</f>
        <v>0.471</v>
      </c>
      <c r="N75" s="22">
        <f t="shared" si="26"/>
        <v>10.405999999999999</v>
      </c>
      <c r="O75" s="23"/>
      <c r="P75" s="60">
        <f t="shared" si="27"/>
        <v>-0.0001578619711682942</v>
      </c>
      <c r="Q75" s="60">
        <f t="shared" si="28"/>
        <v>0.12231491316306323</v>
      </c>
      <c r="R75" s="60">
        <f t="shared" si="29"/>
        <v>-1.3771702451511993E-05</v>
      </c>
      <c r="S75" s="60">
        <f t="shared" si="30"/>
        <v>-0.0007645396557691208</v>
      </c>
      <c r="T75" s="60">
        <f t="shared" si="31"/>
        <v>-0.05317022939947672</v>
      </c>
      <c r="U75" s="60">
        <f t="shared" si="31"/>
        <v>-0.020424433184882573</v>
      </c>
      <c r="V75" s="60">
        <f t="shared" si="31"/>
        <v>2.4389000000001186E-05</v>
      </c>
      <c r="W75" s="60">
        <f t="shared" si="31"/>
        <v>0.018549041997492088</v>
      </c>
      <c r="X75" s="60">
        <f t="shared" si="31"/>
        <v>0.0032898177731029363</v>
      </c>
      <c r="Y75" s="60">
        <f t="shared" si="31"/>
        <v>0.0017266912396415892</v>
      </c>
      <c r="Z75" s="60">
        <f t="shared" si="31"/>
        <v>0.000741589971422212</v>
      </c>
      <c r="AA75" s="60">
        <f t="shared" si="31"/>
        <v>0.00011656100754097298</v>
      </c>
      <c r="AB75" s="60">
        <f t="shared" si="31"/>
        <v>0.054583706370369585</v>
      </c>
    </row>
    <row r="76" spans="1:28" s="24" customFormat="1" ht="12.75">
      <c r="A76" s="21" t="s">
        <v>84</v>
      </c>
      <c r="B76" s="22">
        <f>'DATOS MENSUALES'!E702</f>
        <v>0.393</v>
      </c>
      <c r="C76" s="22">
        <f>'DATOS MENSUALES'!E703</f>
        <v>0.329</v>
      </c>
      <c r="D76" s="22">
        <f>'DATOS MENSUALES'!E704</f>
        <v>0.28</v>
      </c>
      <c r="E76" s="22">
        <f>'DATOS MENSUALES'!E705</f>
        <v>0.267</v>
      </c>
      <c r="F76" s="22">
        <f>'DATOS MENSUALES'!E706</f>
        <v>0.22</v>
      </c>
      <c r="G76" s="22">
        <f>'DATOS MENSUALES'!E707</f>
        <v>0.205</v>
      </c>
      <c r="H76" s="22">
        <f>'DATOS MENSUALES'!E708</f>
        <v>0.211</v>
      </c>
      <c r="I76" s="22">
        <f>'DATOS MENSUALES'!E709</f>
        <v>0.209</v>
      </c>
      <c r="J76" s="22">
        <f>'DATOS MENSUALES'!E710</f>
        <v>0.186</v>
      </c>
      <c r="K76" s="22">
        <f>'DATOS MENSUALES'!E711</f>
        <v>0.169</v>
      </c>
      <c r="L76" s="22">
        <f>'DATOS MENSUALES'!E712</f>
        <v>0.154</v>
      </c>
      <c r="M76" s="22">
        <f>'DATOS MENSUALES'!E713</f>
        <v>0.222</v>
      </c>
      <c r="N76" s="22">
        <f t="shared" si="26"/>
        <v>2.845</v>
      </c>
      <c r="O76" s="23"/>
      <c r="P76" s="60">
        <f t="shared" si="27"/>
        <v>-0.00038974413439143383</v>
      </c>
      <c r="Q76" s="60">
        <f t="shared" si="28"/>
        <v>-0.019379716630325283</v>
      </c>
      <c r="R76" s="60">
        <f t="shared" si="29"/>
        <v>-0.746067859225867</v>
      </c>
      <c r="S76" s="60">
        <f t="shared" si="30"/>
        <v>-2.124001484130975</v>
      </c>
      <c r="T76" s="60">
        <f t="shared" si="31"/>
        <v>-1.5289444569917623</v>
      </c>
      <c r="U76" s="60">
        <f t="shared" si="31"/>
        <v>-0.7669364890815769</v>
      </c>
      <c r="V76" s="60">
        <f t="shared" si="31"/>
        <v>-0.3089157759999994</v>
      </c>
      <c r="W76" s="60">
        <f t="shared" si="31"/>
        <v>-0.1684598987180729</v>
      </c>
      <c r="X76" s="60">
        <f t="shared" si="31"/>
        <v>-0.10202610368144249</v>
      </c>
      <c r="Y76" s="60">
        <f t="shared" si="31"/>
        <v>-0.05317022939947691</v>
      </c>
      <c r="Z76" s="60">
        <f t="shared" si="31"/>
        <v>-0.029356313326098445</v>
      </c>
      <c r="AA76" s="60">
        <f t="shared" si="31"/>
        <v>-0.008018195595764832</v>
      </c>
      <c r="AB76" s="60">
        <f t="shared" si="31"/>
        <v>-370.404053837963</v>
      </c>
    </row>
    <row r="77" spans="1:28" s="24" customFormat="1" ht="12.75">
      <c r="A77" s="21" t="s">
        <v>85</v>
      </c>
      <c r="B77" s="22">
        <f>'DATOS MENSUALES'!E714</f>
        <v>0.396</v>
      </c>
      <c r="C77" s="22">
        <f>'DATOS MENSUALES'!E715</f>
        <v>0.282</v>
      </c>
      <c r="D77" s="22">
        <f>'DATOS MENSUALES'!E716</f>
        <v>0.273</v>
      </c>
      <c r="E77" s="22">
        <f>'DATOS MENSUALES'!E717</f>
        <v>0.253</v>
      </c>
      <c r="F77" s="22">
        <f>'DATOS MENSUALES'!E718</f>
        <v>0.224</v>
      </c>
      <c r="G77" s="22">
        <f>'DATOS MENSUALES'!E719</f>
        <v>0.209</v>
      </c>
      <c r="H77" s="22">
        <f>'DATOS MENSUALES'!E720</f>
        <v>0.781</v>
      </c>
      <c r="I77" s="22">
        <f>'DATOS MENSUALES'!E721</f>
        <v>0.615</v>
      </c>
      <c r="J77" s="22">
        <f>'DATOS MENSUALES'!E722</f>
        <v>0.478</v>
      </c>
      <c r="K77" s="22">
        <f>'DATOS MENSUALES'!E723</f>
        <v>0.399</v>
      </c>
      <c r="L77" s="22">
        <f>'DATOS MENSUALES'!E724</f>
        <v>0.336</v>
      </c>
      <c r="M77" s="22">
        <f>'DATOS MENSUALES'!E725</f>
        <v>0.289</v>
      </c>
      <c r="N77" s="22">
        <f t="shared" si="26"/>
        <v>4.535</v>
      </c>
      <c r="O77" s="23"/>
      <c r="P77" s="60">
        <f t="shared" si="27"/>
        <v>-0.0003436686157963925</v>
      </c>
      <c r="Q77" s="60">
        <f t="shared" si="28"/>
        <v>-0.031436631420958906</v>
      </c>
      <c r="R77" s="60">
        <f t="shared" si="29"/>
        <v>-0.7634760014269689</v>
      </c>
      <c r="S77" s="60">
        <f t="shared" si="30"/>
        <v>-2.194158952785246</v>
      </c>
      <c r="T77" s="60">
        <f t="shared" si="31"/>
        <v>-1.5130736046171065</v>
      </c>
      <c r="U77" s="60">
        <f t="shared" si="31"/>
        <v>-0.7569260076242765</v>
      </c>
      <c r="V77" s="60">
        <f t="shared" si="31"/>
        <v>-0.0011910159999999844</v>
      </c>
      <c r="W77" s="60">
        <f t="shared" si="31"/>
        <v>-0.0031305815954830864</v>
      </c>
      <c r="X77" s="60">
        <f t="shared" si="31"/>
        <v>-0.005384470888054092</v>
      </c>
      <c r="Y77" s="60">
        <f t="shared" si="31"/>
        <v>-0.003114074220413511</v>
      </c>
      <c r="Z77" s="60">
        <f t="shared" si="31"/>
        <v>-0.0020235573371177335</v>
      </c>
      <c r="AA77" s="60">
        <f t="shared" si="31"/>
        <v>-0.0023606866178033886</v>
      </c>
      <c r="AB77" s="60">
        <f t="shared" si="31"/>
        <v>-165.61989525462968</v>
      </c>
    </row>
    <row r="78" spans="1:28" s="24" customFormat="1" ht="12.75">
      <c r="A78" s="21" t="s">
        <v>86</v>
      </c>
      <c r="B78" s="22">
        <f>'DATOS MENSUALES'!E726</f>
        <v>0.255</v>
      </c>
      <c r="C78" s="22">
        <f>'DATOS MENSUALES'!E727</f>
        <v>1.114</v>
      </c>
      <c r="D78" s="22">
        <f>'DATOS MENSUALES'!E728</f>
        <v>4.668</v>
      </c>
      <c r="E78" s="22">
        <f>'DATOS MENSUALES'!E729</f>
        <v>7.09</v>
      </c>
      <c r="F78" s="22">
        <f>'DATOS MENSUALES'!E730</f>
        <v>2.786</v>
      </c>
      <c r="G78" s="22">
        <f>'DATOS MENSUALES'!E731</f>
        <v>6.135</v>
      </c>
      <c r="H78" s="22">
        <f>'DATOS MENSUALES'!E732</f>
        <v>2.148</v>
      </c>
      <c r="I78" s="22">
        <f>'DATOS MENSUALES'!E733</f>
        <v>1.769</v>
      </c>
      <c r="J78" s="22">
        <f>'DATOS MENSUALES'!E734</f>
        <v>1.454</v>
      </c>
      <c r="K78" s="22">
        <f>'DATOS MENSUALES'!E735</f>
        <v>1.185</v>
      </c>
      <c r="L78" s="22">
        <f>'DATOS MENSUALES'!E736</f>
        <v>0.975</v>
      </c>
      <c r="M78" s="22">
        <f>'DATOS MENSUALES'!E737</f>
        <v>0.8</v>
      </c>
      <c r="N78" s="22">
        <f t="shared" si="26"/>
        <v>30.379</v>
      </c>
      <c r="O78" s="23"/>
      <c r="P78" s="60">
        <f t="shared" si="27"/>
        <v>-0.00940000335339969</v>
      </c>
      <c r="Q78" s="60">
        <f t="shared" si="28"/>
        <v>0.13770300247435802</v>
      </c>
      <c r="R78" s="60">
        <f t="shared" si="29"/>
        <v>42.181635228862305</v>
      </c>
      <c r="S78" s="60">
        <f t="shared" si="30"/>
        <v>169.80695617607634</v>
      </c>
      <c r="T78" s="60">
        <f t="shared" si="31"/>
        <v>2.8269641846225637</v>
      </c>
      <c r="U78" s="60">
        <f t="shared" si="31"/>
        <v>126.10208678500243</v>
      </c>
      <c r="V78" s="60">
        <f t="shared" si="31"/>
        <v>2.0051425810000025</v>
      </c>
      <c r="W78" s="60">
        <f t="shared" si="31"/>
        <v>1.02331525276953</v>
      </c>
      <c r="X78" s="60">
        <f t="shared" si="31"/>
        <v>0.5133976334425244</v>
      </c>
      <c r="Y78" s="60">
        <f t="shared" si="31"/>
        <v>0.26210676539942107</v>
      </c>
      <c r="Z78" s="60">
        <f t="shared" si="31"/>
        <v>0.13462326739841943</v>
      </c>
      <c r="AA78" s="60">
        <f t="shared" si="31"/>
        <v>0.05394523075685221</v>
      </c>
      <c r="AB78" s="60">
        <f t="shared" si="31"/>
        <v>8430.292064896037</v>
      </c>
    </row>
    <row r="79" spans="1:28" s="24" customFormat="1" ht="12.75">
      <c r="A79" s="21" t="s">
        <v>87</v>
      </c>
      <c r="B79" s="22">
        <f>'DATOS MENSUALES'!E738</f>
        <v>0.669</v>
      </c>
      <c r="C79" s="22">
        <f>'DATOS MENSUALES'!E739</f>
        <v>0.555</v>
      </c>
      <c r="D79" s="22">
        <f>'DATOS MENSUALES'!E740</f>
        <v>0.462</v>
      </c>
      <c r="E79" s="22">
        <f>'DATOS MENSUALES'!E741</f>
        <v>0.435</v>
      </c>
      <c r="F79" s="22">
        <f>'DATOS MENSUALES'!E742</f>
        <v>0.353</v>
      </c>
      <c r="G79" s="22">
        <f>'DATOS MENSUALES'!E743</f>
        <v>0.351</v>
      </c>
      <c r="H79" s="22">
        <f>'DATOS MENSUALES'!E744</f>
        <v>0.309</v>
      </c>
      <c r="I79" s="22">
        <f>'DATOS MENSUALES'!E745</f>
        <v>0.303</v>
      </c>
      <c r="J79" s="22">
        <f>'DATOS MENSUALES'!E746</f>
        <v>0.245</v>
      </c>
      <c r="K79" s="22">
        <f>'DATOS MENSUALES'!E747</f>
        <v>0.217</v>
      </c>
      <c r="L79" s="22">
        <f>'DATOS MENSUALES'!E748</f>
        <v>0.196</v>
      </c>
      <c r="M79" s="22">
        <f>'DATOS MENSUALES'!E749</f>
        <v>0.27</v>
      </c>
      <c r="N79" s="22">
        <f t="shared" si="26"/>
        <v>4.365</v>
      </c>
      <c r="O79" s="23"/>
      <c r="P79" s="60">
        <f t="shared" si="27"/>
        <v>0.008359808849079652</v>
      </c>
      <c r="Q79" s="60">
        <f t="shared" si="28"/>
        <v>-7.734177633080074E-05</v>
      </c>
      <c r="R79" s="60">
        <f t="shared" si="29"/>
        <v>-0.38103034290630805</v>
      </c>
      <c r="S79" s="60">
        <f t="shared" si="30"/>
        <v>-1.3953139410070083</v>
      </c>
      <c r="T79" s="60">
        <f t="shared" si="31"/>
        <v>-1.058184258261735</v>
      </c>
      <c r="U79" s="60">
        <f t="shared" si="31"/>
        <v>-0.4553751302537531</v>
      </c>
      <c r="V79" s="60">
        <f t="shared" si="31"/>
        <v>-0.19310055199999962</v>
      </c>
      <c r="W79" s="60">
        <f aca="true" t="shared" si="32" ref="W79:AB82">(I79-I$6)^3</f>
        <v>-0.09625318571118574</v>
      </c>
      <c r="X79" s="60">
        <f t="shared" si="32"/>
        <v>-0.06805360087978961</v>
      </c>
      <c r="Y79" s="60">
        <f t="shared" si="32"/>
        <v>-0.035297333267245525</v>
      </c>
      <c r="Z79" s="60">
        <f t="shared" si="32"/>
        <v>-0.018924201524445558</v>
      </c>
      <c r="AA79" s="60">
        <f t="shared" si="32"/>
        <v>-0.0035223202899796976</v>
      </c>
      <c r="AB79" s="60">
        <f t="shared" si="32"/>
        <v>-181.48172117129633</v>
      </c>
    </row>
    <row r="80" spans="1:28" s="24" customFormat="1" ht="12.75">
      <c r="A80" s="21" t="s">
        <v>88</v>
      </c>
      <c r="B80" s="22">
        <f>'DATOS MENSUALES'!E750</f>
        <v>0.241</v>
      </c>
      <c r="C80" s="22">
        <f>'DATOS MENSUALES'!E751</f>
        <v>0.274</v>
      </c>
      <c r="D80" s="22">
        <f>'DATOS MENSUALES'!E752</f>
        <v>1.952</v>
      </c>
      <c r="E80" s="22">
        <f>'DATOS MENSUALES'!E753</f>
        <v>1.785</v>
      </c>
      <c r="F80" s="22">
        <f>'DATOS MENSUALES'!E754</f>
        <v>2.2</v>
      </c>
      <c r="G80" s="22">
        <f>'DATOS MENSUALES'!E755</f>
        <v>1.582</v>
      </c>
      <c r="H80" s="22">
        <f>'DATOS MENSUALES'!E756</f>
        <v>1.875</v>
      </c>
      <c r="I80" s="22">
        <f>'DATOS MENSUALES'!E757</f>
        <v>1.321</v>
      </c>
      <c r="J80" s="22">
        <f>'DATOS MENSUALES'!E758</f>
        <v>1.088</v>
      </c>
      <c r="K80" s="22">
        <f>'DATOS MENSUALES'!E759</f>
        <v>0.897</v>
      </c>
      <c r="L80" s="22">
        <f>'DATOS MENSUALES'!E760</f>
        <v>0.745</v>
      </c>
      <c r="M80" s="22">
        <f>'DATOS MENSUALES'!E761</f>
        <v>0.617</v>
      </c>
      <c r="N80" s="22">
        <f t="shared" si="26"/>
        <v>14.577000000000002</v>
      </c>
      <c r="O80" s="23"/>
      <c r="P80" s="60">
        <f t="shared" si="27"/>
        <v>-0.011397529803812914</v>
      </c>
      <c r="Q80" s="60">
        <f t="shared" si="28"/>
        <v>-0.03388831223638589</v>
      </c>
      <c r="R80" s="60">
        <f t="shared" si="29"/>
        <v>0.4477503293801933</v>
      </c>
      <c r="S80" s="60">
        <f t="shared" si="30"/>
        <v>0.012577909096296986</v>
      </c>
      <c r="T80" s="60">
        <f aca="true" t="shared" si="33" ref="T80:V83">(F80-F$6)^3</f>
        <v>0.5676012284627832</v>
      </c>
      <c r="U80" s="60">
        <f t="shared" si="33"/>
        <v>0.09838815027586129</v>
      </c>
      <c r="V80" s="60">
        <f t="shared" si="33"/>
        <v>0.9644302720000013</v>
      </c>
      <c r="W80" s="60">
        <f t="shared" si="32"/>
        <v>0.17534530284115576</v>
      </c>
      <c r="X80" s="60">
        <f t="shared" si="32"/>
        <v>0.08215815159128481</v>
      </c>
      <c r="Y80" s="60">
        <f t="shared" si="32"/>
        <v>0.043602944969669086</v>
      </c>
      <c r="Z80" s="60">
        <f t="shared" si="32"/>
        <v>0.022548893376380885</v>
      </c>
      <c r="AA80" s="60">
        <f t="shared" si="32"/>
        <v>0.007397604335364645</v>
      </c>
      <c r="AB80" s="60">
        <f t="shared" si="32"/>
        <v>94.21707901670378</v>
      </c>
    </row>
    <row r="81" spans="1:28" s="24" customFormat="1" ht="12.75">
      <c r="A81" s="21" t="s">
        <v>89</v>
      </c>
      <c r="B81" s="22">
        <f>'DATOS MENSUALES'!E762</f>
        <v>0.916</v>
      </c>
      <c r="C81" s="22">
        <f>'DATOS MENSUALES'!E763</f>
        <v>0.828</v>
      </c>
      <c r="D81" s="22">
        <f>'DATOS MENSUALES'!E764</f>
        <v>0.736</v>
      </c>
      <c r="E81" s="22">
        <f>'DATOS MENSUALES'!E765</f>
        <v>0.673</v>
      </c>
      <c r="F81" s="22">
        <f>'DATOS MENSUALES'!E766</f>
        <v>0.618</v>
      </c>
      <c r="G81" s="22">
        <f>'DATOS MENSUALES'!E767</f>
        <v>0.643</v>
      </c>
      <c r="H81" s="22">
        <f>'DATOS MENSUALES'!E768</f>
        <v>0.593</v>
      </c>
      <c r="I81" s="22">
        <f>'DATOS MENSUALES'!E769</f>
        <v>0.516</v>
      </c>
      <c r="J81" s="22">
        <f>'DATOS MENSUALES'!E770</f>
        <v>0.436</v>
      </c>
      <c r="K81" s="22">
        <f>'DATOS MENSUALES'!E771</f>
        <v>0.369</v>
      </c>
      <c r="L81" s="22">
        <f>'DATOS MENSUALES'!E772</f>
        <v>0.324</v>
      </c>
      <c r="M81" s="22">
        <f>'DATOS MENSUALES'!E773</f>
        <v>0.278</v>
      </c>
      <c r="N81" s="22">
        <f t="shared" si="26"/>
        <v>6.93</v>
      </c>
      <c r="O81" s="23"/>
      <c r="P81" s="60">
        <f t="shared" si="27"/>
        <v>0.0910973891527987</v>
      </c>
      <c r="Q81" s="60">
        <f t="shared" si="28"/>
        <v>0.012229625322842748</v>
      </c>
      <c r="R81" s="60">
        <f t="shared" si="29"/>
        <v>-0.0917153612423963</v>
      </c>
      <c r="S81" s="60">
        <f t="shared" si="30"/>
        <v>-0.6801704295207827</v>
      </c>
      <c r="T81" s="60">
        <f t="shared" si="33"/>
        <v>-0.42871274934988957</v>
      </c>
      <c r="U81" s="60">
        <f t="shared" si="33"/>
        <v>-0.10876937805265113</v>
      </c>
      <c r="V81" s="60">
        <f t="shared" si="33"/>
        <v>-0.025412183999999897</v>
      </c>
      <c r="W81" s="60">
        <f t="shared" si="32"/>
        <v>-0.01475802570911948</v>
      </c>
      <c r="X81" s="60">
        <f t="shared" si="32"/>
        <v>-0.01025688880540946</v>
      </c>
      <c r="Y81" s="60">
        <f t="shared" si="32"/>
        <v>-0.005454592484876328</v>
      </c>
      <c r="Z81" s="60">
        <f t="shared" si="32"/>
        <v>-0.0026558697999276514</v>
      </c>
      <c r="AA81" s="60">
        <f t="shared" si="32"/>
        <v>-0.0029954193753791453</v>
      </c>
      <c r="AB81" s="60">
        <f t="shared" si="32"/>
        <v>-29.69500329629632</v>
      </c>
    </row>
    <row r="82" spans="1:28" s="24" customFormat="1" ht="12.75">
      <c r="A82" s="21" t="s">
        <v>90</v>
      </c>
      <c r="B82" s="22">
        <f>'DATOS MENSUALES'!E774</f>
        <v>0.314</v>
      </c>
      <c r="C82" s="22">
        <f>'DATOS MENSUALES'!E775</f>
        <v>0.244</v>
      </c>
      <c r="D82" s="22">
        <f>'DATOS MENSUALES'!E776</f>
        <v>0.283</v>
      </c>
      <c r="E82" s="22">
        <f>'DATOS MENSUALES'!E777</f>
        <v>0.223</v>
      </c>
      <c r="F82" s="22">
        <f>'DATOS MENSUALES'!E778</f>
        <v>0.201</v>
      </c>
      <c r="G82" s="22">
        <f>'DATOS MENSUALES'!E779</f>
        <v>0.196</v>
      </c>
      <c r="H82" s="22">
        <f>'DATOS MENSUALES'!E780</f>
        <v>0.242</v>
      </c>
      <c r="I82" s="22">
        <f>'DATOS MENSUALES'!E781</f>
        <v>0.213</v>
      </c>
      <c r="J82" s="22">
        <f>'DATOS MENSUALES'!E782</f>
        <v>0.19</v>
      </c>
      <c r="K82" s="22">
        <f>'DATOS MENSUALES'!E783</f>
        <v>0.174</v>
      </c>
      <c r="L82" s="22">
        <f>'DATOS MENSUALES'!E784</f>
        <v>0.156</v>
      </c>
      <c r="M82" s="22">
        <f>'DATOS MENSUALES'!E785</f>
        <v>0.139</v>
      </c>
      <c r="N82" s="22">
        <f>SUM(B82:M82)</f>
        <v>2.575</v>
      </c>
      <c r="O82" s="23"/>
      <c r="P82" s="60">
        <f t="shared" si="27"/>
        <v>-0.0035149594876972157</v>
      </c>
      <c r="Q82" s="60">
        <f t="shared" si="28"/>
        <v>-0.044213928021509856</v>
      </c>
      <c r="R82" s="60">
        <f t="shared" si="29"/>
        <v>-0.7386889741266938</v>
      </c>
      <c r="S82" s="60">
        <f t="shared" si="30"/>
        <v>-2.3496632856158235</v>
      </c>
      <c r="T82" s="60">
        <f t="shared" si="33"/>
        <v>-1.6058478724986487</v>
      </c>
      <c r="U82" s="60">
        <f t="shared" si="33"/>
        <v>-0.7897819446786842</v>
      </c>
      <c r="V82" s="60">
        <f t="shared" si="33"/>
        <v>-0.2683361249999994</v>
      </c>
      <c r="W82" s="60">
        <f t="shared" si="32"/>
        <v>-0.16482608172358254</v>
      </c>
      <c r="X82" s="60">
        <f t="shared" si="32"/>
        <v>-0.09942834315251688</v>
      </c>
      <c r="Y82" s="60">
        <f t="shared" si="32"/>
        <v>-0.05107732484024829</v>
      </c>
      <c r="Z82" s="60">
        <f t="shared" si="32"/>
        <v>-0.028789029733811946</v>
      </c>
      <c r="AA82" s="60">
        <f t="shared" si="32"/>
        <v>-0.02270161058474557</v>
      </c>
      <c r="AB82" s="60">
        <f t="shared" si="32"/>
        <v>-413.77119958796305</v>
      </c>
    </row>
    <row r="83" spans="1:28" s="24" customFormat="1" ht="12.75">
      <c r="A83" s="21" t="s">
        <v>91</v>
      </c>
      <c r="B83" s="22">
        <f>'DATOS MENSUALES'!E786</f>
        <v>0.459</v>
      </c>
      <c r="C83" s="22">
        <f>'DATOS MENSUALES'!E787</f>
        <v>0.326</v>
      </c>
      <c r="D83" s="22">
        <f>'DATOS MENSUALES'!E788</f>
        <v>0.295</v>
      </c>
      <c r="E83" s="22">
        <f>'DATOS MENSUALES'!E789</f>
        <v>0.273</v>
      </c>
      <c r="F83" s="22">
        <f>'DATOS MENSUALES'!E790</f>
        <v>0.276</v>
      </c>
      <c r="G83" s="22">
        <f>'DATOS MENSUALES'!E791</f>
        <v>0.382</v>
      </c>
      <c r="H83" s="22">
        <f>'DATOS MENSUALES'!E792</f>
        <v>0.394</v>
      </c>
      <c r="I83" s="22">
        <f>'DATOS MENSUALES'!E793</f>
        <v>0.354</v>
      </c>
      <c r="J83" s="22">
        <f>'DATOS MENSUALES'!E794</f>
        <v>0.304</v>
      </c>
      <c r="K83" s="22">
        <f>'DATOS MENSUALES'!E795</f>
        <v>0.271</v>
      </c>
      <c r="L83" s="22">
        <f>'DATOS MENSUALES'!E796</f>
        <v>0.24</v>
      </c>
      <c r="M83" s="22">
        <f>'DATOS MENSUALES'!E797</f>
        <v>0.221</v>
      </c>
      <c r="N83" s="22">
        <f>SUM(B83:M83)</f>
        <v>3.795</v>
      </c>
      <c r="O83" s="23"/>
      <c r="P83" s="60">
        <f t="shared" si="27"/>
        <v>-3.497253005259085E-07</v>
      </c>
      <c r="Q83" s="60">
        <f t="shared" si="28"/>
        <v>-0.020036338936110405</v>
      </c>
      <c r="R83" s="60">
        <f t="shared" si="29"/>
        <v>-0.7096599573663631</v>
      </c>
      <c r="S83" s="60">
        <f t="shared" si="30"/>
        <v>-2.0943977157466787</v>
      </c>
      <c r="T83" s="60">
        <f t="shared" si="33"/>
        <v>-1.3166419404738556</v>
      </c>
      <c r="U83" s="60">
        <f t="shared" si="33"/>
        <v>-0.40251694145967587</v>
      </c>
      <c r="V83" s="60">
        <f t="shared" si="33"/>
        <v>-0.11982315699999967</v>
      </c>
      <c r="W83" s="60">
        <f aca="true" t="shared" si="34" ref="W83:AB83">(I83-I$6)^3</f>
        <v>-0.06756230471325181</v>
      </c>
      <c r="X83" s="60">
        <f t="shared" si="34"/>
        <v>-0.04260828225995491</v>
      </c>
      <c r="Y83" s="60">
        <f t="shared" si="34"/>
        <v>-0.020577649845757887</v>
      </c>
      <c r="Z83" s="60">
        <f t="shared" si="34"/>
        <v>-0.011012890494142532</v>
      </c>
      <c r="AA83" s="60">
        <f t="shared" si="34"/>
        <v>-0.008138978937362628</v>
      </c>
      <c r="AB83" s="60">
        <f t="shared" si="34"/>
        <v>-241.99848342129638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16.65913865905786</v>
      </c>
      <c r="Q84" s="61">
        <f t="shared" si="35"/>
        <v>33.80826840556658</v>
      </c>
      <c r="R84" s="61">
        <f t="shared" si="35"/>
        <v>1134.7969138314504</v>
      </c>
      <c r="S84" s="61">
        <f t="shared" si="35"/>
        <v>5041.099306824153</v>
      </c>
      <c r="T84" s="61">
        <f t="shared" si="35"/>
        <v>2795.5060879621865</v>
      </c>
      <c r="U84" s="61">
        <f t="shared" si="35"/>
        <v>544.2889754000862</v>
      </c>
      <c r="V84" s="61">
        <f t="shared" si="35"/>
        <v>32.20350088200006</v>
      </c>
      <c r="W84" s="61">
        <f t="shared" si="35"/>
        <v>8.260893726103749</v>
      </c>
      <c r="X84" s="61">
        <f t="shared" si="35"/>
        <v>5.298632731586779</v>
      </c>
      <c r="Y84" s="61">
        <f t="shared" si="35"/>
        <v>1.84673195400367</v>
      </c>
      <c r="Z84" s="61">
        <f t="shared" si="35"/>
        <v>0.9491653352268136</v>
      </c>
      <c r="AA84" s="61">
        <f t="shared" si="35"/>
        <v>0.34216399518640794</v>
      </c>
      <c r="AB84" s="61">
        <f t="shared" si="35"/>
        <v>70744.32646730711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137 - Arroyo de la Oncina desde cabecera hasta confluencia con río Esla.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0.146</v>
      </c>
      <c r="C4" s="1">
        <f t="shared" si="0"/>
        <v>0.154</v>
      </c>
      <c r="D4" s="1">
        <f t="shared" si="0"/>
        <v>0.196</v>
      </c>
      <c r="E4" s="1">
        <f t="shared" si="0"/>
        <v>0.175</v>
      </c>
      <c r="F4" s="1">
        <f t="shared" si="0"/>
        <v>0.155</v>
      </c>
      <c r="G4" s="1">
        <f t="shared" si="0"/>
        <v>0.164</v>
      </c>
      <c r="H4" s="1">
        <f t="shared" si="0"/>
        <v>0.183</v>
      </c>
      <c r="I4" s="1">
        <f t="shared" si="0"/>
        <v>0.183</v>
      </c>
      <c r="J4" s="1">
        <f t="shared" si="0"/>
        <v>0.186</v>
      </c>
      <c r="K4" s="1">
        <f t="shared" si="0"/>
        <v>0.169</v>
      </c>
      <c r="L4" s="1">
        <f t="shared" si="0"/>
        <v>0.154</v>
      </c>
      <c r="M4" s="1">
        <f t="shared" si="0"/>
        <v>0.139</v>
      </c>
      <c r="N4" s="1">
        <f>MIN(N18:N43)</f>
        <v>2.278</v>
      </c>
    </row>
    <row r="5" spans="1:14" ht="12.75">
      <c r="A5" s="13" t="s">
        <v>92</v>
      </c>
      <c r="B5" s="1">
        <f aca="true" t="shared" si="1" ref="B5:M5">MAX(B18:B43)</f>
        <v>1.56</v>
      </c>
      <c r="C5" s="1">
        <f t="shared" si="1"/>
        <v>2.651</v>
      </c>
      <c r="D5" s="1">
        <f t="shared" si="1"/>
        <v>9.621</v>
      </c>
      <c r="E5" s="1">
        <f t="shared" si="1"/>
        <v>18.055</v>
      </c>
      <c r="F5" s="1">
        <f t="shared" si="1"/>
        <v>6.463</v>
      </c>
      <c r="G5" s="1">
        <f t="shared" si="1"/>
        <v>6.135</v>
      </c>
      <c r="H5" s="1">
        <f t="shared" si="1"/>
        <v>2.314</v>
      </c>
      <c r="I5" s="1">
        <f t="shared" si="1"/>
        <v>1.769</v>
      </c>
      <c r="J5" s="1">
        <f t="shared" si="1"/>
        <v>1.963</v>
      </c>
      <c r="K5" s="1">
        <f t="shared" si="1"/>
        <v>1.2</v>
      </c>
      <c r="L5" s="1">
        <f t="shared" si="1"/>
        <v>1.004</v>
      </c>
      <c r="M5" s="1">
        <f t="shared" si="1"/>
        <v>0.825</v>
      </c>
      <c r="N5" s="1">
        <f>MAX(N18:N43)</f>
        <v>35.128</v>
      </c>
    </row>
    <row r="6" spans="1:14" ht="12.75">
      <c r="A6" s="13" t="s">
        <v>14</v>
      </c>
      <c r="B6" s="1">
        <f aca="true" t="shared" si="2" ref="B6:M6">AVERAGE(B18:B43)</f>
        <v>0.4331153846153847</v>
      </c>
      <c r="C6" s="1">
        <f t="shared" si="2"/>
        <v>0.5643076923076923</v>
      </c>
      <c r="D6" s="1">
        <f t="shared" si="2"/>
        <v>1.2285000000000001</v>
      </c>
      <c r="E6" s="1">
        <f t="shared" si="2"/>
        <v>1.7266923076923075</v>
      </c>
      <c r="F6" s="1">
        <f t="shared" si="2"/>
        <v>0.9280384615384615</v>
      </c>
      <c r="G6" s="1">
        <f t="shared" si="2"/>
        <v>0.8520384615384615</v>
      </c>
      <c r="H6" s="1">
        <f t="shared" si="2"/>
        <v>0.7121538461538461</v>
      </c>
      <c r="I6" s="1">
        <f t="shared" si="2"/>
        <v>0.6468076923076923</v>
      </c>
      <c r="J6" s="1">
        <f t="shared" si="2"/>
        <v>0.5732692307692306</v>
      </c>
      <c r="K6" s="1">
        <f t="shared" si="2"/>
        <v>0.46773076923076934</v>
      </c>
      <c r="L6" s="1">
        <f t="shared" si="2"/>
        <v>0.4024230769230769</v>
      </c>
      <c r="M6" s="1">
        <f t="shared" si="2"/>
        <v>0.3826923076923077</v>
      </c>
      <c r="N6" s="1">
        <f>SUM(B6:M6)</f>
        <v>8.91776923076923</v>
      </c>
    </row>
    <row r="7" spans="1:14" ht="12.75">
      <c r="A7" s="13" t="s">
        <v>15</v>
      </c>
      <c r="B7" s="1">
        <f aca="true" t="shared" si="3" ref="B7:M7">PERCENTILE(B18:B43,0.1)</f>
        <v>0.202</v>
      </c>
      <c r="C7" s="1">
        <f t="shared" si="3"/>
        <v>0.235</v>
      </c>
      <c r="D7" s="1">
        <f t="shared" si="3"/>
        <v>0.271</v>
      </c>
      <c r="E7" s="1">
        <f t="shared" si="3"/>
        <v>0.23099999999999998</v>
      </c>
      <c r="F7" s="1">
        <f t="shared" si="3"/>
        <v>0.21050000000000002</v>
      </c>
      <c r="G7" s="1">
        <f t="shared" si="3"/>
        <v>0.2005</v>
      </c>
      <c r="H7" s="1">
        <f t="shared" si="3"/>
        <v>0.22549999999999998</v>
      </c>
      <c r="I7" s="1">
        <f t="shared" si="3"/>
        <v>0.223</v>
      </c>
      <c r="J7" s="1">
        <f t="shared" si="3"/>
        <v>0.2125</v>
      </c>
      <c r="K7" s="1">
        <f t="shared" si="3"/>
        <v>0.193</v>
      </c>
      <c r="L7" s="1">
        <f t="shared" si="3"/>
        <v>0.181</v>
      </c>
      <c r="M7" s="1">
        <f t="shared" si="3"/>
        <v>0.16</v>
      </c>
      <c r="N7" s="1">
        <f>PERCENTILE(N18:N43,0.1)</f>
        <v>2.8770000000000002</v>
      </c>
    </row>
    <row r="8" spans="1:14" ht="12.75">
      <c r="A8" s="13" t="s">
        <v>16</v>
      </c>
      <c r="B8" s="1">
        <f aca="true" t="shared" si="4" ref="B8:M8">PERCENTILE(B18:B43,0.25)</f>
        <v>0.25125</v>
      </c>
      <c r="C8" s="1">
        <f t="shared" si="4"/>
        <v>0.27975</v>
      </c>
      <c r="D8" s="1">
        <f t="shared" si="4"/>
        <v>0.2835</v>
      </c>
      <c r="E8" s="1">
        <f t="shared" si="4"/>
        <v>0.27425</v>
      </c>
      <c r="F8" s="1">
        <f t="shared" si="4"/>
        <v>0.28375</v>
      </c>
      <c r="G8" s="1">
        <f t="shared" si="4"/>
        <v>0.298</v>
      </c>
      <c r="H8" s="1">
        <f t="shared" si="4"/>
        <v>0.2895</v>
      </c>
      <c r="I8" s="1">
        <f t="shared" si="4"/>
        <v>0.31575</v>
      </c>
      <c r="J8" s="1">
        <f t="shared" si="4"/>
        <v>0.25975</v>
      </c>
      <c r="K8" s="1">
        <f t="shared" si="4"/>
        <v>0.2305</v>
      </c>
      <c r="L8" s="1">
        <f t="shared" si="4"/>
        <v>0.2145</v>
      </c>
      <c r="M8" s="1">
        <f t="shared" si="4"/>
        <v>0.2315</v>
      </c>
      <c r="N8" s="1">
        <f>PERCENTILE(N18:N43,0.25)</f>
        <v>3.62925</v>
      </c>
    </row>
    <row r="9" spans="1:14" ht="12.75">
      <c r="A9" s="13" t="s">
        <v>17</v>
      </c>
      <c r="B9" s="1">
        <f aca="true" t="shared" si="5" ref="B9:M9">PERCENTILE(B18:B43,0.5)</f>
        <v>0.3755</v>
      </c>
      <c r="C9" s="1">
        <f t="shared" si="5"/>
        <v>0.386</v>
      </c>
      <c r="D9" s="1">
        <f t="shared" si="5"/>
        <v>0.4685</v>
      </c>
      <c r="E9" s="1">
        <f t="shared" si="5"/>
        <v>0.399</v>
      </c>
      <c r="F9" s="1">
        <f t="shared" si="5"/>
        <v>0.3715</v>
      </c>
      <c r="G9" s="1">
        <f t="shared" si="5"/>
        <v>0.40900000000000003</v>
      </c>
      <c r="H9" s="1">
        <f t="shared" si="5"/>
        <v>0.471</v>
      </c>
      <c r="I9" s="1">
        <f t="shared" si="5"/>
        <v>0.4855</v>
      </c>
      <c r="J9" s="1">
        <f t="shared" si="5"/>
        <v>0.41600000000000004</v>
      </c>
      <c r="K9" s="1">
        <f t="shared" si="5"/>
        <v>0.355</v>
      </c>
      <c r="L9" s="1">
        <f t="shared" si="5"/>
        <v>0.309</v>
      </c>
      <c r="M9" s="1">
        <f t="shared" si="5"/>
        <v>0.28400000000000003</v>
      </c>
      <c r="N9" s="1">
        <f>PERCENTILE(N18:N43,0.5)</f>
        <v>4.774</v>
      </c>
    </row>
    <row r="10" spans="1:14" ht="12.75">
      <c r="A10" s="13" t="s">
        <v>18</v>
      </c>
      <c r="B10" s="1">
        <f aca="true" t="shared" si="6" ref="B10:M10">PERCENTILE(B18:B43,0.75)</f>
        <v>0.4815</v>
      </c>
      <c r="C10" s="1">
        <f t="shared" si="6"/>
        <v>0.575</v>
      </c>
      <c r="D10" s="1">
        <f t="shared" si="6"/>
        <v>0.94425</v>
      </c>
      <c r="E10" s="1">
        <f t="shared" si="6"/>
        <v>1.704</v>
      </c>
      <c r="F10" s="1">
        <f t="shared" si="6"/>
        <v>0.9864999999999999</v>
      </c>
      <c r="G10" s="1">
        <f t="shared" si="6"/>
        <v>0.817</v>
      </c>
      <c r="H10" s="1">
        <f t="shared" si="6"/>
        <v>0.8755000000000001</v>
      </c>
      <c r="I10" s="1">
        <f t="shared" si="6"/>
        <v>0.7605000000000001</v>
      </c>
      <c r="J10" s="1">
        <f t="shared" si="6"/>
        <v>0.6645</v>
      </c>
      <c r="K10" s="1">
        <f t="shared" si="6"/>
        <v>0.572</v>
      </c>
      <c r="L10" s="1">
        <f t="shared" si="6"/>
        <v>0.487</v>
      </c>
      <c r="M10" s="1">
        <f t="shared" si="6"/>
        <v>0.53625</v>
      </c>
      <c r="N10" s="1">
        <f>PERCENTILE(N18:N43,0.75)</f>
        <v>9.9635</v>
      </c>
    </row>
    <row r="11" spans="1:14" ht="12.75">
      <c r="A11" s="13" t="s">
        <v>19</v>
      </c>
      <c r="B11" s="1">
        <f aca="true" t="shared" si="7" ref="B11:M11">PERCENTILE(B18:B43,0.9)</f>
        <v>0.7070000000000001</v>
      </c>
      <c r="C11" s="1">
        <f t="shared" si="7"/>
        <v>1.104</v>
      </c>
      <c r="D11" s="1">
        <f t="shared" si="7"/>
        <v>3.284</v>
      </c>
      <c r="E11" s="1">
        <f t="shared" si="7"/>
        <v>3.3369999999999997</v>
      </c>
      <c r="F11" s="1">
        <f t="shared" si="7"/>
        <v>2.068</v>
      </c>
      <c r="G11" s="1">
        <f t="shared" si="7"/>
        <v>1.6025</v>
      </c>
      <c r="H11" s="1">
        <f t="shared" si="7"/>
        <v>1.7915</v>
      </c>
      <c r="I11" s="1">
        <f t="shared" si="7"/>
        <v>1.451</v>
      </c>
      <c r="J11" s="1">
        <f t="shared" si="7"/>
        <v>1.2605</v>
      </c>
      <c r="K11" s="1">
        <f t="shared" si="7"/>
        <v>1.0305</v>
      </c>
      <c r="L11" s="1">
        <f t="shared" si="7"/>
        <v>0.865</v>
      </c>
      <c r="M11" s="1">
        <f t="shared" si="7"/>
        <v>0.7030000000000001</v>
      </c>
      <c r="N11" s="1">
        <f>PERCENTILE(N18:N43,0.9)</f>
        <v>20.0865</v>
      </c>
    </row>
    <row r="12" spans="1:14" ht="12.75">
      <c r="A12" s="13" t="s">
        <v>23</v>
      </c>
      <c r="B12" s="1">
        <f aca="true" t="shared" si="8" ref="B12:M12">STDEV(B18:B43)</f>
        <v>0.2959530134224792</v>
      </c>
      <c r="C12" s="1">
        <f t="shared" si="8"/>
        <v>0.5147995158685188</v>
      </c>
      <c r="D12" s="1">
        <f t="shared" si="8"/>
        <v>2.075892294893933</v>
      </c>
      <c r="E12" s="1">
        <f t="shared" si="8"/>
        <v>3.680769427923795</v>
      </c>
      <c r="F12" s="1">
        <f t="shared" si="8"/>
        <v>1.3135911839158858</v>
      </c>
      <c r="G12" s="1">
        <f t="shared" si="8"/>
        <v>1.2130932191969166</v>
      </c>
      <c r="H12" s="1">
        <f t="shared" si="8"/>
        <v>0.6200905541810933</v>
      </c>
      <c r="I12" s="1">
        <f t="shared" si="8"/>
        <v>0.4764587721287766</v>
      </c>
      <c r="J12" s="1">
        <f t="shared" si="8"/>
        <v>0.460468505562959</v>
      </c>
      <c r="K12" s="1">
        <f t="shared" si="8"/>
        <v>0.3271246316243772</v>
      </c>
      <c r="L12" s="1">
        <f t="shared" si="8"/>
        <v>0.2658106353142286</v>
      </c>
      <c r="M12" s="1">
        <f t="shared" si="8"/>
        <v>0.21178324187352862</v>
      </c>
      <c r="N12" s="1">
        <f>STDEV(N18:N43)</f>
        <v>8.781658154620652</v>
      </c>
    </row>
    <row r="13" spans="1:14" ht="12.75">
      <c r="A13" s="13" t="s">
        <v>125</v>
      </c>
      <c r="B13" s="1">
        <f>ROUND(B12/B6,2)</f>
        <v>0.68</v>
      </c>
      <c r="C13" s="1">
        <f aca="true" t="shared" si="9" ref="C13:N13">ROUND(C12/C6,2)</f>
        <v>0.91</v>
      </c>
      <c r="D13" s="1">
        <f t="shared" si="9"/>
        <v>1.69</v>
      </c>
      <c r="E13" s="1">
        <f t="shared" si="9"/>
        <v>2.13</v>
      </c>
      <c r="F13" s="1">
        <f t="shared" si="9"/>
        <v>1.42</v>
      </c>
      <c r="G13" s="1">
        <f t="shared" si="9"/>
        <v>1.42</v>
      </c>
      <c r="H13" s="1">
        <f t="shared" si="9"/>
        <v>0.87</v>
      </c>
      <c r="I13" s="1">
        <f t="shared" si="9"/>
        <v>0.74</v>
      </c>
      <c r="J13" s="1">
        <f t="shared" si="9"/>
        <v>0.8</v>
      </c>
      <c r="K13" s="1">
        <f t="shared" si="9"/>
        <v>0.7</v>
      </c>
      <c r="L13" s="1">
        <f t="shared" si="9"/>
        <v>0.66</v>
      </c>
      <c r="M13" s="1">
        <f t="shared" si="9"/>
        <v>0.55</v>
      </c>
      <c r="N13" s="1">
        <f t="shared" si="9"/>
        <v>0.98</v>
      </c>
    </row>
    <row r="14" spans="1:14" ht="12.75">
      <c r="A14" s="13" t="s">
        <v>124</v>
      </c>
      <c r="B14" s="53">
        <f>26*P44/(25*24*B12^3)</f>
        <v>2.489904200775461</v>
      </c>
      <c r="C14" s="53">
        <f aca="true" t="shared" si="10" ref="C14:N14">26*Q44/(25*24*C12^3)</f>
        <v>2.970251508039389</v>
      </c>
      <c r="D14" s="53">
        <f t="shared" si="10"/>
        <v>3.1926305508030577</v>
      </c>
      <c r="E14" s="53">
        <f t="shared" si="10"/>
        <v>3.893939140007637</v>
      </c>
      <c r="F14" s="53">
        <f t="shared" si="10"/>
        <v>3.3466349261347412</v>
      </c>
      <c r="G14" s="53">
        <f t="shared" si="10"/>
        <v>3.638963775232705</v>
      </c>
      <c r="H14" s="53">
        <f t="shared" si="10"/>
        <v>1.5743676754144378</v>
      </c>
      <c r="I14" s="53">
        <f t="shared" si="10"/>
        <v>1.226486088868836</v>
      </c>
      <c r="J14" s="53">
        <f t="shared" si="10"/>
        <v>1.6677857288644717</v>
      </c>
      <c r="K14" s="53">
        <f t="shared" si="10"/>
        <v>1.27222057975361</v>
      </c>
      <c r="L14" s="53">
        <f t="shared" si="10"/>
        <v>1.2787728106226082</v>
      </c>
      <c r="M14" s="53">
        <f t="shared" si="10"/>
        <v>0.8825883268413957</v>
      </c>
      <c r="N14" s="53">
        <f t="shared" si="10"/>
        <v>1.8634868825367679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-0.19073571492406063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0.358</v>
      </c>
      <c r="C18" s="1">
        <f>'DATOS MENSUALES'!E487</f>
        <v>0.342</v>
      </c>
      <c r="D18" s="1">
        <f>'DATOS MENSUALES'!E488</f>
        <v>0.269</v>
      </c>
      <c r="E18" s="1">
        <f>'DATOS MENSUALES'!E489</f>
        <v>0.239</v>
      </c>
      <c r="F18" s="1">
        <f>'DATOS MENSUALES'!E490</f>
        <v>0.224</v>
      </c>
      <c r="G18" s="1">
        <f>'DATOS MENSUALES'!E491</f>
        <v>0.227</v>
      </c>
      <c r="H18" s="1">
        <f>'DATOS MENSUALES'!E492</f>
        <v>0.24</v>
      </c>
      <c r="I18" s="1">
        <f>'DATOS MENSUALES'!E493</f>
        <v>0.234</v>
      </c>
      <c r="J18" s="1">
        <f>'DATOS MENSUALES'!E494</f>
        <v>0.22</v>
      </c>
      <c r="K18" s="1">
        <f>'DATOS MENSUALES'!E495</f>
        <v>0.193</v>
      </c>
      <c r="L18" s="1">
        <f>'DATOS MENSUALES'!E496</f>
        <v>0.206</v>
      </c>
      <c r="M18" s="1">
        <f>'DATOS MENSUALES'!E497</f>
        <v>0.157</v>
      </c>
      <c r="N18" s="1">
        <f aca="true" t="shared" si="11" ref="N18:N41">SUM(B18:M18)</f>
        <v>2.9090000000000003</v>
      </c>
      <c r="O18" s="10"/>
      <c r="P18" s="60">
        <f aca="true" t="shared" si="12" ref="P18:P43">(B18-B$6)^3</f>
        <v>-0.0004238251124829326</v>
      </c>
      <c r="Q18" s="60">
        <f aca="true" t="shared" si="13" ref="Q18:AB33">(C18-C$6)^3</f>
        <v>-0.010986604005461987</v>
      </c>
      <c r="R18" s="60">
        <f t="shared" si="13"/>
        <v>-0.8833543198750003</v>
      </c>
      <c r="S18" s="60">
        <f t="shared" si="13"/>
        <v>-3.2926028693673186</v>
      </c>
      <c r="T18" s="60">
        <f t="shared" si="13"/>
        <v>-0.34897085358585567</v>
      </c>
      <c r="U18" s="60">
        <f t="shared" si="13"/>
        <v>-0.24418569988911015</v>
      </c>
      <c r="V18" s="60">
        <f t="shared" si="13"/>
        <v>-0.1052569049030496</v>
      </c>
      <c r="W18" s="60">
        <f t="shared" si="13"/>
        <v>-0.07034663762158626</v>
      </c>
      <c r="X18" s="60">
        <f t="shared" si="13"/>
        <v>-0.04408769951211876</v>
      </c>
      <c r="Y18" s="60">
        <f t="shared" si="13"/>
        <v>-0.020735853050011403</v>
      </c>
      <c r="Z18" s="60">
        <f t="shared" si="13"/>
        <v>-0.007578400093479741</v>
      </c>
      <c r="AA18" s="60">
        <f t="shared" si="13"/>
        <v>-0.011496093083295408</v>
      </c>
      <c r="AB18" s="60">
        <f t="shared" si="13"/>
        <v>-216.94846178677446</v>
      </c>
    </row>
    <row r="19" spans="1:28" ht="12.75">
      <c r="A19" s="12" t="s">
        <v>67</v>
      </c>
      <c r="B19" s="1">
        <f>'DATOS MENSUALES'!E498</f>
        <v>0.25</v>
      </c>
      <c r="C19" s="1">
        <f>'DATOS MENSUALES'!E499</f>
        <v>0.154</v>
      </c>
      <c r="D19" s="1">
        <f>'DATOS MENSUALES'!E500</f>
        <v>0.646</v>
      </c>
      <c r="E19" s="1">
        <f>'DATOS MENSUALES'!E501</f>
        <v>0.349</v>
      </c>
      <c r="F19" s="1">
        <f>'DATOS MENSUALES'!E502</f>
        <v>0.373</v>
      </c>
      <c r="G19" s="1">
        <f>'DATOS MENSUALES'!E503</f>
        <v>0.325</v>
      </c>
      <c r="H19" s="1">
        <f>'DATOS MENSUALES'!E504</f>
        <v>0.283</v>
      </c>
      <c r="I19" s="1">
        <f>'DATOS MENSUALES'!E505</f>
        <v>0.259</v>
      </c>
      <c r="J19" s="1">
        <f>'DATOS MENSUALES'!E506</f>
        <v>0.232</v>
      </c>
      <c r="K19" s="1">
        <f>'DATOS MENSUALES'!E507</f>
        <v>0.206</v>
      </c>
      <c r="L19" s="1">
        <f>'DATOS MENSUALES'!E508</f>
        <v>0.183</v>
      </c>
      <c r="M19" s="1">
        <f>'DATOS MENSUALES'!E509</f>
        <v>0.314</v>
      </c>
      <c r="N19" s="1">
        <f t="shared" si="11"/>
        <v>3.574</v>
      </c>
      <c r="O19" s="10"/>
      <c r="P19" s="60">
        <f t="shared" si="12"/>
        <v>-0.006140086656861636</v>
      </c>
      <c r="Q19" s="60">
        <f t="shared" si="13"/>
        <v>-0.06907628570960397</v>
      </c>
      <c r="R19" s="60">
        <f t="shared" si="13"/>
        <v>-0.19764589062500013</v>
      </c>
      <c r="S19" s="60">
        <f t="shared" si="13"/>
        <v>-2.6149097273554838</v>
      </c>
      <c r="T19" s="60">
        <f t="shared" si="13"/>
        <v>-0.17098941880922844</v>
      </c>
      <c r="U19" s="60">
        <f t="shared" si="13"/>
        <v>-0.14639523099266047</v>
      </c>
      <c r="V19" s="60">
        <f t="shared" si="13"/>
        <v>-0.07903856146517979</v>
      </c>
      <c r="W19" s="60">
        <f t="shared" si="13"/>
        <v>-0.058324262732532994</v>
      </c>
      <c r="X19" s="60">
        <f t="shared" si="13"/>
        <v>-0.03974581444111284</v>
      </c>
      <c r="Y19" s="60">
        <f t="shared" si="13"/>
        <v>-0.017929341723088323</v>
      </c>
      <c r="Z19" s="60">
        <f t="shared" si="13"/>
        <v>-0.010564450251763764</v>
      </c>
      <c r="AA19" s="60">
        <f t="shared" si="13"/>
        <v>-0.00032413379927173457</v>
      </c>
      <c r="AB19" s="60">
        <f t="shared" si="13"/>
        <v>-152.59597728207044</v>
      </c>
    </row>
    <row r="20" spans="1:28" ht="12.75">
      <c r="A20" s="12" t="s">
        <v>68</v>
      </c>
      <c r="B20" s="1">
        <f>'DATOS MENSUALES'!E510</f>
        <v>0.194</v>
      </c>
      <c r="C20" s="1">
        <f>'DATOS MENSUALES'!E511</f>
        <v>0.336</v>
      </c>
      <c r="D20" s="1">
        <f>'DATOS MENSUALES'!E512</f>
        <v>0.32</v>
      </c>
      <c r="E20" s="1">
        <f>'DATOS MENSUALES'!E513</f>
        <v>0.278</v>
      </c>
      <c r="F20" s="1">
        <f>'DATOS MENSUALES'!E514</f>
        <v>0.364</v>
      </c>
      <c r="G20" s="1">
        <f>'DATOS MENSUALES'!E515</f>
        <v>0.304</v>
      </c>
      <c r="H20" s="1">
        <f>'DATOS MENSUALES'!E516</f>
        <v>0.653</v>
      </c>
      <c r="I20" s="1">
        <f>'DATOS MENSUALES'!E517</f>
        <v>0.543</v>
      </c>
      <c r="J20" s="1">
        <f>'DATOS MENSUALES'!E518</f>
        <v>0.489</v>
      </c>
      <c r="K20" s="1">
        <f>'DATOS MENSUALES'!E519</f>
        <v>0.427</v>
      </c>
      <c r="L20" s="1">
        <f>'DATOS MENSUALES'!E520</f>
        <v>0.386</v>
      </c>
      <c r="M20" s="1">
        <f>'DATOS MENSUALES'!E521</f>
        <v>0.33</v>
      </c>
      <c r="N20" s="1">
        <f t="shared" si="11"/>
        <v>4.624</v>
      </c>
      <c r="O20" s="10"/>
      <c r="P20" s="60">
        <f t="shared" si="12"/>
        <v>-0.013671701201240338</v>
      </c>
      <c r="Q20" s="60">
        <f t="shared" si="13"/>
        <v>-0.011900402017296308</v>
      </c>
      <c r="R20" s="60">
        <f t="shared" si="13"/>
        <v>-0.7498506891250002</v>
      </c>
      <c r="S20" s="60">
        <f t="shared" si="13"/>
        <v>-3.040384167290395</v>
      </c>
      <c r="T20" s="60">
        <f t="shared" si="13"/>
        <v>-0.17944284988763082</v>
      </c>
      <c r="U20" s="60">
        <f t="shared" si="13"/>
        <v>-0.16460124489354797</v>
      </c>
      <c r="V20" s="60">
        <f t="shared" si="13"/>
        <v>-0.00020698980837505646</v>
      </c>
      <c r="W20" s="60">
        <f t="shared" si="13"/>
        <v>-0.0011186355313495663</v>
      </c>
      <c r="X20" s="60">
        <f t="shared" si="13"/>
        <v>-0.0005984213627105118</v>
      </c>
      <c r="Y20" s="60">
        <f t="shared" si="13"/>
        <v>-6.757216539599513E-05</v>
      </c>
      <c r="Z20" s="60">
        <f t="shared" si="13"/>
        <v>-4.4295905211651855E-06</v>
      </c>
      <c r="AA20" s="60">
        <f t="shared" si="13"/>
        <v>-0.00014629910104688222</v>
      </c>
      <c r="AB20" s="60">
        <f t="shared" si="13"/>
        <v>-79.1618797989344</v>
      </c>
    </row>
    <row r="21" spans="1:28" ht="12.75">
      <c r="A21" s="12" t="s">
        <v>69</v>
      </c>
      <c r="B21" s="1">
        <f>'DATOS MENSUALES'!E522</f>
        <v>0.276</v>
      </c>
      <c r="C21" s="1">
        <f>'DATOS MENSUALES'!E523</f>
        <v>0.557</v>
      </c>
      <c r="D21" s="1">
        <f>'DATOS MENSUALES'!E524</f>
        <v>0.571</v>
      </c>
      <c r="E21" s="1">
        <f>'DATOS MENSUALES'!E525</f>
        <v>0.381</v>
      </c>
      <c r="F21" s="1">
        <f>'DATOS MENSUALES'!E526</f>
        <v>0.37</v>
      </c>
      <c r="G21" s="1">
        <f>'DATOS MENSUALES'!E527</f>
        <v>0.497</v>
      </c>
      <c r="H21" s="1">
        <f>'DATOS MENSUALES'!E528</f>
        <v>0.413</v>
      </c>
      <c r="I21" s="1">
        <f>'DATOS MENSUALES'!E529</f>
        <v>0.432</v>
      </c>
      <c r="J21" s="1">
        <f>'DATOS MENSUALES'!E530</f>
        <v>0.465</v>
      </c>
      <c r="K21" s="1">
        <f>'DATOS MENSUALES'!E531</f>
        <v>0.382</v>
      </c>
      <c r="L21" s="1">
        <f>'DATOS MENSUALES'!E532</f>
        <v>0.319</v>
      </c>
      <c r="M21" s="1">
        <f>'DATOS MENSUALES'!E533</f>
        <v>0.267</v>
      </c>
      <c r="N21" s="1">
        <f t="shared" si="11"/>
        <v>4.93</v>
      </c>
      <c r="O21" s="10"/>
      <c r="P21" s="60">
        <f t="shared" si="12"/>
        <v>-0.003878431618400094</v>
      </c>
      <c r="Q21" s="60">
        <f t="shared" si="13"/>
        <v>-3.902480655439122E-07</v>
      </c>
      <c r="R21" s="60">
        <f t="shared" si="13"/>
        <v>-0.2842413593750003</v>
      </c>
      <c r="S21" s="60">
        <f t="shared" si="13"/>
        <v>-2.436897765035957</v>
      </c>
      <c r="T21" s="60">
        <f t="shared" si="13"/>
        <v>-0.1737770410917728</v>
      </c>
      <c r="U21" s="60">
        <f t="shared" si="13"/>
        <v>-0.04475341792165453</v>
      </c>
      <c r="V21" s="60">
        <f t="shared" si="13"/>
        <v>-0.02677218223441056</v>
      </c>
      <c r="W21" s="60">
        <f t="shared" si="13"/>
        <v>-0.009911730577207555</v>
      </c>
      <c r="X21" s="60">
        <f t="shared" si="13"/>
        <v>-0.0012691564277992663</v>
      </c>
      <c r="Y21" s="60">
        <f t="shared" si="13"/>
        <v>-0.0006301009893604938</v>
      </c>
      <c r="Z21" s="60">
        <f t="shared" si="13"/>
        <v>-0.0005805753760241229</v>
      </c>
      <c r="AA21" s="60">
        <f t="shared" si="13"/>
        <v>-0.001548507994538007</v>
      </c>
      <c r="AB21" s="60">
        <f t="shared" si="13"/>
        <v>-63.41471634789298</v>
      </c>
    </row>
    <row r="22" spans="1:28" ht="12.75">
      <c r="A22" s="12" t="s">
        <v>70</v>
      </c>
      <c r="B22" s="1">
        <f>'DATOS MENSUALES'!E534</f>
        <v>0.418</v>
      </c>
      <c r="C22" s="1">
        <f>'DATOS MENSUALES'!E535</f>
        <v>2.651</v>
      </c>
      <c r="D22" s="1">
        <f>'DATOS MENSUALES'!E536</f>
        <v>0.777</v>
      </c>
      <c r="E22" s="1">
        <f>'DATOS MENSUALES'!E537</f>
        <v>1.943</v>
      </c>
      <c r="F22" s="1">
        <f>'DATOS MENSUALES'!E538</f>
        <v>6.463</v>
      </c>
      <c r="G22" s="1">
        <f>'DATOS MENSUALES'!E539</f>
        <v>1.277</v>
      </c>
      <c r="H22" s="1">
        <f>'DATOS MENSUALES'!E540</f>
        <v>2.314</v>
      </c>
      <c r="I22" s="1">
        <f>'DATOS MENSUALES'!E541</f>
        <v>1.459</v>
      </c>
      <c r="J22" s="1">
        <f>'DATOS MENSUALES'!E542</f>
        <v>1.218</v>
      </c>
      <c r="K22" s="1">
        <f>'DATOS MENSUALES'!E543</f>
        <v>0.997</v>
      </c>
      <c r="L22" s="1">
        <f>'DATOS MENSUALES'!E544</f>
        <v>0.826</v>
      </c>
      <c r="M22" s="1">
        <f>'DATOS MENSUALES'!E545</f>
        <v>0.687</v>
      </c>
      <c r="N22" s="1">
        <f t="shared" si="11"/>
        <v>21.03</v>
      </c>
      <c r="O22" s="10"/>
      <c r="P22" s="60">
        <f t="shared" si="12"/>
        <v>-3.453485263996415E-06</v>
      </c>
      <c r="Q22" s="60">
        <f t="shared" si="13"/>
        <v>9.086052570497493</v>
      </c>
      <c r="R22" s="60">
        <f t="shared" si="13"/>
        <v>-0.09203929087500008</v>
      </c>
      <c r="S22" s="60">
        <f t="shared" si="13"/>
        <v>0.010120824455166167</v>
      </c>
      <c r="T22" s="60">
        <f t="shared" si="13"/>
        <v>169.56797045052508</v>
      </c>
      <c r="U22" s="60">
        <f t="shared" si="13"/>
        <v>0.0767447855398839</v>
      </c>
      <c r="V22" s="60">
        <f t="shared" si="13"/>
        <v>4.110194827593992</v>
      </c>
      <c r="W22" s="60">
        <f t="shared" si="13"/>
        <v>0.5357678088651003</v>
      </c>
      <c r="X22" s="60">
        <f t="shared" si="13"/>
        <v>0.26800024504705294</v>
      </c>
      <c r="Y22" s="60">
        <f t="shared" si="13"/>
        <v>0.14826202947661568</v>
      </c>
      <c r="Z22" s="60">
        <f t="shared" si="13"/>
        <v>0.07599707437397588</v>
      </c>
      <c r="AA22" s="60">
        <f t="shared" si="13"/>
        <v>0.02817985744924898</v>
      </c>
      <c r="AB22" s="60">
        <f t="shared" si="13"/>
        <v>1776.9385527781437</v>
      </c>
    </row>
    <row r="23" spans="1:28" ht="12.75">
      <c r="A23" s="12" t="s">
        <v>71</v>
      </c>
      <c r="B23" s="1">
        <f>'DATOS MENSUALES'!E546</f>
        <v>0.561</v>
      </c>
      <c r="C23" s="1">
        <f>'DATOS MENSUALES'!E547</f>
        <v>0.55</v>
      </c>
      <c r="D23" s="1">
        <f>'DATOS MENSUALES'!E548</f>
        <v>0.757</v>
      </c>
      <c r="E23" s="1">
        <f>'DATOS MENSUALES'!E549</f>
        <v>0.499</v>
      </c>
      <c r="F23" s="1">
        <f>'DATOS MENSUALES'!E550</f>
        <v>0.982</v>
      </c>
      <c r="G23" s="1">
        <f>'DATOS MENSUALES'!E551</f>
        <v>0.62</v>
      </c>
      <c r="H23" s="1">
        <f>'DATOS MENSUALES'!E552</f>
        <v>0.55</v>
      </c>
      <c r="I23" s="1">
        <f>'DATOS MENSUALES'!E553</f>
        <v>0.481</v>
      </c>
      <c r="J23" s="1">
        <f>'DATOS MENSUALES'!E554</f>
        <v>0.406</v>
      </c>
      <c r="K23" s="1">
        <f>'DATOS MENSUALES'!E555</f>
        <v>0.343</v>
      </c>
      <c r="L23" s="1">
        <f>'DATOS MENSUALES'!E556</f>
        <v>0.299</v>
      </c>
      <c r="M23" s="1">
        <f>'DATOS MENSUALES'!E557</f>
        <v>0.651</v>
      </c>
      <c r="N23" s="1">
        <f t="shared" si="11"/>
        <v>6.699</v>
      </c>
      <c r="O23" s="10"/>
      <c r="P23" s="60">
        <f t="shared" si="12"/>
        <v>0.0020914857262744647</v>
      </c>
      <c r="Q23" s="60">
        <f t="shared" si="13"/>
        <v>-2.9289285389166654E-06</v>
      </c>
      <c r="R23" s="60">
        <f t="shared" si="13"/>
        <v>-0.10482022587500009</v>
      </c>
      <c r="S23" s="60">
        <f t="shared" si="13"/>
        <v>-1.8504127155211638</v>
      </c>
      <c r="T23" s="60">
        <f t="shared" si="13"/>
        <v>0.0001571277780496135</v>
      </c>
      <c r="U23" s="60">
        <f t="shared" si="13"/>
        <v>-0.012493379491181154</v>
      </c>
      <c r="V23" s="60">
        <f t="shared" si="13"/>
        <v>-0.004263652121984519</v>
      </c>
      <c r="W23" s="60">
        <f t="shared" si="13"/>
        <v>-0.004558416717740101</v>
      </c>
      <c r="X23" s="60">
        <f t="shared" si="13"/>
        <v>-0.004680025065373223</v>
      </c>
      <c r="Y23" s="60">
        <f t="shared" si="13"/>
        <v>-0.001940531970129726</v>
      </c>
      <c r="Z23" s="60">
        <f t="shared" si="13"/>
        <v>-0.0011062476541306317</v>
      </c>
      <c r="AA23" s="60">
        <f t="shared" si="13"/>
        <v>0.0193152072243969</v>
      </c>
      <c r="AB23" s="60">
        <f t="shared" si="13"/>
        <v>-10.922860917425561</v>
      </c>
    </row>
    <row r="24" spans="1:28" ht="12.75">
      <c r="A24" s="12" t="s">
        <v>72</v>
      </c>
      <c r="B24" s="1">
        <f>'DATOS MENSUALES'!E558</f>
        <v>0.288</v>
      </c>
      <c r="C24" s="1">
        <f>'DATOS MENSUALES'!E559</f>
        <v>0.266</v>
      </c>
      <c r="D24" s="1">
        <f>'DATOS MENSUALES'!E560</f>
        <v>0.222</v>
      </c>
      <c r="E24" s="1">
        <f>'DATOS MENSUALES'!E561</f>
        <v>0.315</v>
      </c>
      <c r="F24" s="1">
        <f>'DATOS MENSUALES'!E562</f>
        <v>0.618</v>
      </c>
      <c r="G24" s="1">
        <f>'DATOS MENSUALES'!E563</f>
        <v>0.372</v>
      </c>
      <c r="H24" s="1">
        <f>'DATOS MENSUALES'!E564</f>
        <v>0.421</v>
      </c>
      <c r="I24" s="1">
        <f>'DATOS MENSUALES'!E565</f>
        <v>0.363</v>
      </c>
      <c r="J24" s="1">
        <f>'DATOS MENSUALES'!E566</f>
        <v>0.308</v>
      </c>
      <c r="K24" s="1">
        <f>'DATOS MENSUALES'!E567</f>
        <v>0.271</v>
      </c>
      <c r="L24" s="1">
        <f>'DATOS MENSUALES'!E568</f>
        <v>0.245</v>
      </c>
      <c r="M24" s="1">
        <f>'DATOS MENSUALES'!E569</f>
        <v>0.558</v>
      </c>
      <c r="N24" s="1">
        <f t="shared" si="11"/>
        <v>4.247</v>
      </c>
      <c r="O24" s="10"/>
      <c r="P24" s="60">
        <f t="shared" si="12"/>
        <v>-0.0030559086775716945</v>
      </c>
      <c r="Q24" s="60">
        <f t="shared" si="13"/>
        <v>-0.0265456495912608</v>
      </c>
      <c r="R24" s="60">
        <f t="shared" si="13"/>
        <v>-1.0196270246250003</v>
      </c>
      <c r="S24" s="60">
        <f t="shared" si="13"/>
        <v>-2.8133265499353657</v>
      </c>
      <c r="T24" s="60">
        <f t="shared" si="13"/>
        <v>-0.029802089837334986</v>
      </c>
      <c r="U24" s="60">
        <f t="shared" si="13"/>
        <v>-0.11061858674561902</v>
      </c>
      <c r="V24" s="60">
        <f t="shared" si="13"/>
        <v>-0.02468127520482476</v>
      </c>
      <c r="W24" s="60">
        <f t="shared" si="13"/>
        <v>-0.022859803194071462</v>
      </c>
      <c r="X24" s="60">
        <f t="shared" si="13"/>
        <v>-0.01866640283756256</v>
      </c>
      <c r="Y24" s="60">
        <f t="shared" si="13"/>
        <v>-0.007614070088472928</v>
      </c>
      <c r="Z24" s="60">
        <f t="shared" si="13"/>
        <v>-0.0039012626511720503</v>
      </c>
      <c r="AA24" s="60">
        <f t="shared" si="13"/>
        <v>0.005387693964041877</v>
      </c>
      <c r="AB24" s="60">
        <f t="shared" si="13"/>
        <v>-101.89789952116513</v>
      </c>
    </row>
    <row r="25" spans="1:28" ht="12.75">
      <c r="A25" s="12" t="s">
        <v>73</v>
      </c>
      <c r="B25" s="1">
        <f>'DATOS MENSUALES'!E570</f>
        <v>1.56</v>
      </c>
      <c r="C25" s="1">
        <f>'DATOS MENSUALES'!E571</f>
        <v>0.392</v>
      </c>
      <c r="D25" s="1">
        <f>'DATOS MENSUALES'!E572</f>
        <v>1.135</v>
      </c>
      <c r="E25" s="1">
        <f>'DATOS MENSUALES'!E573</f>
        <v>4.56</v>
      </c>
      <c r="F25" s="1">
        <f>'DATOS MENSUALES'!E574</f>
        <v>0.988</v>
      </c>
      <c r="G25" s="1">
        <f>'DATOS MENSUALES'!E575</f>
        <v>0.727</v>
      </c>
      <c r="H25" s="1">
        <f>'DATOS MENSUALES'!E576</f>
        <v>1.097</v>
      </c>
      <c r="I25" s="1">
        <f>'DATOS MENSUALES'!E577</f>
        <v>1.443</v>
      </c>
      <c r="J25" s="1">
        <f>'DATOS MENSUALES'!E578</f>
        <v>1.963</v>
      </c>
      <c r="K25" s="1">
        <f>'DATOS MENSUALES'!E579</f>
        <v>1.2</v>
      </c>
      <c r="L25" s="1">
        <f>'DATOS MENSUALES'!E580</f>
        <v>1.004</v>
      </c>
      <c r="M25" s="1">
        <f>'DATOS MENSUALES'!E581</f>
        <v>0.825</v>
      </c>
      <c r="N25" s="1">
        <f t="shared" si="11"/>
        <v>16.894</v>
      </c>
      <c r="O25" s="10"/>
      <c r="P25" s="60">
        <f t="shared" si="12"/>
        <v>1.4309957679733154</v>
      </c>
      <c r="Q25" s="60">
        <f t="shared" si="13"/>
        <v>-0.005115805188893943</v>
      </c>
      <c r="R25" s="60">
        <f t="shared" si="13"/>
        <v>-0.0008174003750000036</v>
      </c>
      <c r="S25" s="60">
        <f t="shared" si="13"/>
        <v>22.744752854591255</v>
      </c>
      <c r="T25" s="60">
        <f t="shared" si="13"/>
        <v>0.00021558488159990948</v>
      </c>
      <c r="U25" s="60">
        <f t="shared" si="13"/>
        <v>-0.0019549284394060084</v>
      </c>
      <c r="V25" s="60">
        <f t="shared" si="13"/>
        <v>0.05699824079517524</v>
      </c>
      <c r="W25" s="60">
        <f t="shared" si="13"/>
        <v>0.5047239720130293</v>
      </c>
      <c r="X25" s="60">
        <f t="shared" si="13"/>
        <v>2.684058759936107</v>
      </c>
      <c r="Y25" s="60">
        <f t="shared" si="13"/>
        <v>0.3926561081201068</v>
      </c>
      <c r="Z25" s="60">
        <f t="shared" si="13"/>
        <v>0.21770755687989307</v>
      </c>
      <c r="AA25" s="60">
        <f t="shared" si="13"/>
        <v>0.08653134956759212</v>
      </c>
      <c r="AB25" s="60">
        <f t="shared" si="13"/>
        <v>507.44985369520754</v>
      </c>
    </row>
    <row r="26" spans="1:28" ht="12.75">
      <c r="A26" s="12" t="s">
        <v>74</v>
      </c>
      <c r="B26" s="1">
        <f>'DATOS MENSUALES'!E582</f>
        <v>0.745</v>
      </c>
      <c r="C26" s="1">
        <f>'DATOS MENSUALES'!E583</f>
        <v>0.581</v>
      </c>
      <c r="D26" s="1">
        <f>'DATOS MENSUALES'!E584</f>
        <v>0.475</v>
      </c>
      <c r="E26" s="1">
        <f>'DATOS MENSUALES'!E585</f>
        <v>0.392</v>
      </c>
      <c r="F26" s="1">
        <f>'DATOS MENSUALES'!E586</f>
        <v>0.363</v>
      </c>
      <c r="G26" s="1">
        <f>'DATOS MENSUALES'!E587</f>
        <v>0.329</v>
      </c>
      <c r="H26" s="1">
        <f>'DATOS MENSUALES'!E588</f>
        <v>0.367</v>
      </c>
      <c r="I26" s="1">
        <f>'DATOS MENSUALES'!E589</f>
        <v>0.41</v>
      </c>
      <c r="J26" s="1">
        <f>'DATOS MENSUALES'!E590</f>
        <v>0.322</v>
      </c>
      <c r="K26" s="1">
        <f>'DATOS MENSUALES'!E591</f>
        <v>0.277</v>
      </c>
      <c r="L26" s="1">
        <f>'DATOS MENSUALES'!E592</f>
        <v>0.247</v>
      </c>
      <c r="M26" s="1">
        <f>'DATOS MENSUALES'!E593</f>
        <v>0.222</v>
      </c>
      <c r="N26" s="1">
        <f t="shared" si="11"/>
        <v>4.73</v>
      </c>
      <c r="O26" s="10"/>
      <c r="P26" s="60">
        <f t="shared" si="12"/>
        <v>0.030337644460002255</v>
      </c>
      <c r="Q26" s="60">
        <f t="shared" si="13"/>
        <v>4.651030040964936E-06</v>
      </c>
      <c r="R26" s="60">
        <f t="shared" si="13"/>
        <v>-0.4278088553750003</v>
      </c>
      <c r="S26" s="60">
        <f t="shared" si="13"/>
        <v>-2.377625623373236</v>
      </c>
      <c r="T26" s="60">
        <f t="shared" si="13"/>
        <v>-0.18039896116129944</v>
      </c>
      <c r="U26" s="60">
        <f t="shared" si="13"/>
        <v>-0.1430872303595244</v>
      </c>
      <c r="V26" s="60">
        <f t="shared" si="13"/>
        <v>-0.041118584116067364</v>
      </c>
      <c r="W26" s="60">
        <f t="shared" si="13"/>
        <v>-0.013279674094959039</v>
      </c>
      <c r="X26" s="60">
        <f t="shared" si="13"/>
        <v>-0.01586419102395309</v>
      </c>
      <c r="Y26" s="60">
        <f t="shared" si="13"/>
        <v>-0.006938447091431507</v>
      </c>
      <c r="Z26" s="60">
        <f t="shared" si="13"/>
        <v>-0.003754451577207553</v>
      </c>
      <c r="AA26" s="60">
        <f t="shared" si="13"/>
        <v>-0.0041493996217569435</v>
      </c>
      <c r="AB26" s="60">
        <f t="shared" si="13"/>
        <v>-73.44263071830714</v>
      </c>
    </row>
    <row r="27" spans="1:28" ht="12.75">
      <c r="A27" s="12" t="s">
        <v>75</v>
      </c>
      <c r="B27" s="1">
        <f>'DATOS MENSUALES'!E594</f>
        <v>0.197</v>
      </c>
      <c r="C27" s="1">
        <f>'DATOS MENSUALES'!E595</f>
        <v>1.228</v>
      </c>
      <c r="D27" s="1">
        <f>'DATOS MENSUALES'!E596</f>
        <v>9.621</v>
      </c>
      <c r="E27" s="1">
        <f>'DATOS MENSUALES'!E597</f>
        <v>1.819</v>
      </c>
      <c r="F27" s="1">
        <f>'DATOS MENSUALES'!E598</f>
        <v>1.263</v>
      </c>
      <c r="G27" s="1">
        <f>'DATOS MENSUALES'!E599</f>
        <v>1.055</v>
      </c>
      <c r="H27" s="1">
        <f>'DATOS MENSUALES'!E600</f>
        <v>0.907</v>
      </c>
      <c r="I27" s="1">
        <f>'DATOS MENSUALES'!E601</f>
        <v>0.809</v>
      </c>
      <c r="J27" s="1">
        <f>'DATOS MENSUALES'!E602</f>
        <v>0.714</v>
      </c>
      <c r="K27" s="1">
        <f>'DATOS MENSUALES'!E603</f>
        <v>0.603</v>
      </c>
      <c r="L27" s="1">
        <f>'DATOS MENSUALES'!E604</f>
        <v>0.505</v>
      </c>
      <c r="M27" s="1">
        <f>'DATOS MENSUALES'!E605</f>
        <v>0.422</v>
      </c>
      <c r="N27" s="1">
        <f t="shared" si="11"/>
        <v>19.143000000000004</v>
      </c>
      <c r="O27" s="10"/>
      <c r="P27" s="60">
        <f t="shared" si="12"/>
        <v>-0.013163544812187082</v>
      </c>
      <c r="Q27" s="60">
        <f t="shared" si="13"/>
        <v>0.2923481516395084</v>
      </c>
      <c r="R27" s="60">
        <f t="shared" si="13"/>
        <v>591.117817078125</v>
      </c>
      <c r="S27" s="60">
        <f t="shared" si="13"/>
        <v>0.0007865270823850736</v>
      </c>
      <c r="T27" s="60">
        <f t="shared" si="13"/>
        <v>0.03758242744816794</v>
      </c>
      <c r="U27" s="60">
        <f t="shared" si="13"/>
        <v>0.008360673016215289</v>
      </c>
      <c r="V27" s="60">
        <f t="shared" si="13"/>
        <v>0.007397338842512521</v>
      </c>
      <c r="W27" s="60">
        <f t="shared" si="13"/>
        <v>0.004266686749715525</v>
      </c>
      <c r="X27" s="60">
        <f t="shared" si="13"/>
        <v>0.0027871939109581304</v>
      </c>
      <c r="Y27" s="60">
        <f t="shared" si="13"/>
        <v>0.002475124568331809</v>
      </c>
      <c r="Z27" s="60">
        <f t="shared" si="13"/>
        <v>0.001079316964212564</v>
      </c>
      <c r="AA27" s="60">
        <f t="shared" si="13"/>
        <v>6.0734106053709405E-05</v>
      </c>
      <c r="AB27" s="60">
        <f t="shared" si="13"/>
        <v>1069.102523460517</v>
      </c>
    </row>
    <row r="28" spans="1:28" ht="12.75">
      <c r="A28" s="12" t="s">
        <v>76</v>
      </c>
      <c r="B28" s="1">
        <f>'DATOS MENSUALES'!E606</f>
        <v>0.439</v>
      </c>
      <c r="C28" s="1">
        <f>'DATOS MENSUALES'!E607</f>
        <v>0.403</v>
      </c>
      <c r="D28" s="1">
        <f>'DATOS MENSUALES'!E608</f>
        <v>0.325</v>
      </c>
      <c r="E28" s="1">
        <f>'DATOS MENSUALES'!E609</f>
        <v>0.406</v>
      </c>
      <c r="F28" s="1">
        <f>'DATOS MENSUALES'!E610</f>
        <v>0.362</v>
      </c>
      <c r="G28" s="1">
        <f>'DATOS MENSUALES'!E611</f>
        <v>1.623</v>
      </c>
      <c r="H28" s="1">
        <f>'DATOS MENSUALES'!E612</f>
        <v>0.521</v>
      </c>
      <c r="I28" s="1">
        <f>'DATOS MENSUALES'!E613</f>
        <v>0.469</v>
      </c>
      <c r="J28" s="1">
        <f>'DATOS MENSUALES'!E614</f>
        <v>0.399</v>
      </c>
      <c r="K28" s="1">
        <f>'DATOS MENSUALES'!E615</f>
        <v>0.335</v>
      </c>
      <c r="L28" s="1">
        <f>'DATOS MENSUALES'!E616</f>
        <v>0.289</v>
      </c>
      <c r="M28" s="1">
        <f>'DATOS MENSUALES'!E617</f>
        <v>0.26</v>
      </c>
      <c r="N28" s="1">
        <f t="shared" si="11"/>
        <v>5.8309999999999995</v>
      </c>
      <c r="O28" s="10"/>
      <c r="P28" s="60">
        <f t="shared" si="12"/>
        <v>2.037765703231614E-07</v>
      </c>
      <c r="Q28" s="60">
        <f t="shared" si="13"/>
        <v>-0.004197253833864357</v>
      </c>
      <c r="R28" s="60">
        <f t="shared" si="13"/>
        <v>-0.7375381178750005</v>
      </c>
      <c r="S28" s="60">
        <f t="shared" si="13"/>
        <v>-2.303588729089211</v>
      </c>
      <c r="T28" s="60">
        <f t="shared" si="13"/>
        <v>-0.18135846266573732</v>
      </c>
      <c r="U28" s="60">
        <f t="shared" si="13"/>
        <v>0.4582454250753869</v>
      </c>
      <c r="V28" s="60">
        <f t="shared" si="13"/>
        <v>-0.006984721950386887</v>
      </c>
      <c r="W28" s="60">
        <f t="shared" si="13"/>
        <v>-0.005621492510639511</v>
      </c>
      <c r="X28" s="60">
        <f t="shared" si="13"/>
        <v>-0.005292515549101034</v>
      </c>
      <c r="Y28" s="60">
        <f t="shared" si="13"/>
        <v>-0.0023383786328516204</v>
      </c>
      <c r="Z28" s="60">
        <f t="shared" si="13"/>
        <v>-0.0014591645624146556</v>
      </c>
      <c r="AA28" s="60">
        <f t="shared" si="13"/>
        <v>-0.0018469366750113799</v>
      </c>
      <c r="AB28" s="60">
        <f t="shared" si="13"/>
        <v>-29.411182602253955</v>
      </c>
    </row>
    <row r="29" spans="1:28" ht="12.75">
      <c r="A29" s="12" t="s">
        <v>77</v>
      </c>
      <c r="B29" s="1">
        <f>'DATOS MENSUALES'!E618</f>
        <v>0.234</v>
      </c>
      <c r="C29" s="1">
        <f>'DATOS MENSUALES'!E619</f>
        <v>0.226</v>
      </c>
      <c r="D29" s="1">
        <f>'DATOS MENSUALES'!E620</f>
        <v>0.196</v>
      </c>
      <c r="E29" s="1">
        <f>'DATOS MENSUALES'!E621</f>
        <v>0.175</v>
      </c>
      <c r="F29" s="1">
        <f>'DATOS MENSUALES'!E622</f>
        <v>0.155</v>
      </c>
      <c r="G29" s="1">
        <f>'DATOS MENSUALES'!E623</f>
        <v>0.164</v>
      </c>
      <c r="H29" s="1">
        <f>'DATOS MENSUALES'!E624</f>
        <v>0.183</v>
      </c>
      <c r="I29" s="1">
        <f>'DATOS MENSUALES'!E625</f>
        <v>0.183</v>
      </c>
      <c r="J29" s="1">
        <f>'DATOS MENSUALES'!E626</f>
        <v>0.216</v>
      </c>
      <c r="K29" s="1">
        <f>'DATOS MENSUALES'!E627</f>
        <v>0.193</v>
      </c>
      <c r="L29" s="1">
        <f>'DATOS MENSUALES'!E628</f>
        <v>0.191</v>
      </c>
      <c r="M29" s="1">
        <f>'DATOS MENSUALES'!E629</f>
        <v>0.162</v>
      </c>
      <c r="N29" s="1">
        <f t="shared" si="11"/>
        <v>2.278</v>
      </c>
      <c r="O29" s="10"/>
      <c r="P29" s="60">
        <f t="shared" si="12"/>
        <v>-0.007894314988222583</v>
      </c>
      <c r="Q29" s="60">
        <f t="shared" si="13"/>
        <v>-0.038720024029130634</v>
      </c>
      <c r="R29" s="60">
        <f t="shared" si="13"/>
        <v>-1.1007030781250007</v>
      </c>
      <c r="S29" s="60">
        <f t="shared" si="13"/>
        <v>-3.736085629698678</v>
      </c>
      <c r="T29" s="60">
        <f t="shared" si="13"/>
        <v>-0.4619588660843763</v>
      </c>
      <c r="U29" s="60">
        <f t="shared" si="13"/>
        <v>-0.3257152916686959</v>
      </c>
      <c r="V29" s="60">
        <f t="shared" si="13"/>
        <v>-0.14816508395038683</v>
      </c>
      <c r="W29" s="60">
        <f t="shared" si="13"/>
        <v>-0.09977318624140874</v>
      </c>
      <c r="X29" s="60">
        <f t="shared" si="13"/>
        <v>-0.04560231022809509</v>
      </c>
      <c r="Y29" s="60">
        <f t="shared" si="13"/>
        <v>-0.020735853050011403</v>
      </c>
      <c r="Z29" s="60">
        <f t="shared" si="13"/>
        <v>-0.009450551802059622</v>
      </c>
      <c r="AA29" s="60">
        <f t="shared" si="13"/>
        <v>-0.010748839740100139</v>
      </c>
      <c r="AB29" s="60">
        <f t="shared" si="13"/>
        <v>-292.7244214915851</v>
      </c>
    </row>
    <row r="30" spans="1:28" ht="12.75">
      <c r="A30" s="12" t="s">
        <v>78</v>
      </c>
      <c r="B30" s="1">
        <f>'DATOS MENSUALES'!E630</f>
        <v>0.207</v>
      </c>
      <c r="C30" s="1">
        <f>'DATOS MENSUALES'!E631</f>
        <v>0.179</v>
      </c>
      <c r="D30" s="1">
        <f>'DATOS MENSUALES'!E632</f>
        <v>0.285</v>
      </c>
      <c r="E30" s="1">
        <f>'DATOS MENSUALES'!E633</f>
        <v>0.198</v>
      </c>
      <c r="F30" s="1">
        <f>'DATOS MENSUALES'!E634</f>
        <v>0.189</v>
      </c>
      <c r="G30" s="1">
        <f>'DATOS MENSUALES'!E635</f>
        <v>0.186</v>
      </c>
      <c r="H30" s="1">
        <f>'DATOS MENSUALES'!E636</f>
        <v>0.194</v>
      </c>
      <c r="I30" s="1">
        <f>'DATOS MENSUALES'!E637</f>
        <v>0.49</v>
      </c>
      <c r="J30" s="1">
        <f>'DATOS MENSUALES'!E638</f>
        <v>0.316</v>
      </c>
      <c r="K30" s="1">
        <f>'DATOS MENSUALES'!E639</f>
        <v>0.285</v>
      </c>
      <c r="L30" s="1">
        <f>'DATOS MENSUALES'!E640</f>
        <v>0.245</v>
      </c>
      <c r="M30" s="1">
        <f>'DATOS MENSUALES'!E641</f>
        <v>0.274</v>
      </c>
      <c r="N30" s="1">
        <f t="shared" si="11"/>
        <v>3.048</v>
      </c>
      <c r="O30" s="10"/>
      <c r="P30" s="60">
        <f t="shared" si="12"/>
        <v>-0.01156086518200957</v>
      </c>
      <c r="Q30" s="60">
        <f t="shared" si="13"/>
        <v>-0.05720355745516613</v>
      </c>
      <c r="R30" s="60">
        <f t="shared" si="13"/>
        <v>-0.8398963878750006</v>
      </c>
      <c r="S30" s="60">
        <f t="shared" si="13"/>
        <v>-3.572401316166135</v>
      </c>
      <c r="T30" s="60">
        <f t="shared" si="13"/>
        <v>-0.40364643624118113</v>
      </c>
      <c r="U30" s="60">
        <f t="shared" si="13"/>
        <v>-0.2954594784941398</v>
      </c>
      <c r="V30" s="60">
        <f t="shared" si="13"/>
        <v>-0.1391157106308603</v>
      </c>
      <c r="W30" s="60">
        <f t="shared" si="13"/>
        <v>-0.003855689834604006</v>
      </c>
      <c r="X30" s="60">
        <f t="shared" si="13"/>
        <v>-0.017027996174840666</v>
      </c>
      <c r="Y30" s="60">
        <f t="shared" si="13"/>
        <v>-0.006101477967171155</v>
      </c>
      <c r="Z30" s="60">
        <f t="shared" si="13"/>
        <v>-0.0039012626511720503</v>
      </c>
      <c r="AA30" s="60">
        <f t="shared" si="13"/>
        <v>-0.0012840928525261724</v>
      </c>
      <c r="AB30" s="60">
        <f t="shared" si="13"/>
        <v>-202.2381491608751</v>
      </c>
    </row>
    <row r="31" spans="1:28" ht="12.75">
      <c r="A31" s="12" t="s">
        <v>79</v>
      </c>
      <c r="B31" s="1">
        <f>'DATOS MENSUALES'!E642</f>
        <v>0.489</v>
      </c>
      <c r="C31" s="1">
        <f>'DATOS MENSUALES'!E643</f>
        <v>0.38</v>
      </c>
      <c r="D31" s="1">
        <f>'DATOS MENSUALES'!E644</f>
        <v>0.335</v>
      </c>
      <c r="E31" s="1">
        <f>'DATOS MENSUALES'!E645</f>
        <v>0.422</v>
      </c>
      <c r="F31" s="1">
        <f>'DATOS MENSUALES'!E646</f>
        <v>0.474</v>
      </c>
      <c r="G31" s="1">
        <f>'DATOS MENSUALES'!E647</f>
        <v>0.436</v>
      </c>
      <c r="H31" s="1">
        <f>'DATOS MENSUALES'!E648</f>
        <v>0.37</v>
      </c>
      <c r="I31" s="1">
        <f>'DATOS MENSUALES'!E649</f>
        <v>0.517</v>
      </c>
      <c r="J31" s="1">
        <f>'DATOS MENSUALES'!E650</f>
        <v>0.426</v>
      </c>
      <c r="K31" s="1">
        <f>'DATOS MENSUALES'!E651</f>
        <v>0.367</v>
      </c>
      <c r="L31" s="1">
        <f>'DATOS MENSUALES'!E652</f>
        <v>0.323</v>
      </c>
      <c r="M31" s="1">
        <f>'DATOS MENSUALES'!E653</f>
        <v>0.279</v>
      </c>
      <c r="N31" s="1">
        <f t="shared" si="11"/>
        <v>4.818</v>
      </c>
      <c r="O31" s="10"/>
      <c r="P31" s="60">
        <f t="shared" si="12"/>
        <v>0.00017453269668866566</v>
      </c>
      <c r="Q31" s="60">
        <f t="shared" si="13"/>
        <v>-0.0062608079817933525</v>
      </c>
      <c r="R31" s="60">
        <f t="shared" si="13"/>
        <v>-0.7133188003750005</v>
      </c>
      <c r="S31" s="60">
        <f t="shared" si="13"/>
        <v>-2.2208759725448335</v>
      </c>
      <c r="T31" s="60">
        <f t="shared" si="13"/>
        <v>-0.09360044863023438</v>
      </c>
      <c r="U31" s="60">
        <f t="shared" si="13"/>
        <v>-0.07201126584621073</v>
      </c>
      <c r="V31" s="60">
        <f t="shared" si="13"/>
        <v>-0.04005569567228037</v>
      </c>
      <c r="W31" s="60">
        <f t="shared" si="13"/>
        <v>-0.0021872644159649517</v>
      </c>
      <c r="X31" s="60">
        <f t="shared" si="13"/>
        <v>-0.003194008408568495</v>
      </c>
      <c r="Y31" s="60">
        <f t="shared" si="13"/>
        <v>-0.0010220836742717376</v>
      </c>
      <c r="Z31" s="60">
        <f t="shared" si="13"/>
        <v>-0.0005010027665566673</v>
      </c>
      <c r="AA31" s="60">
        <f t="shared" si="13"/>
        <v>-0.0011149095093309059</v>
      </c>
      <c r="AB31" s="60">
        <f t="shared" si="13"/>
        <v>-68.90936296270955</v>
      </c>
    </row>
    <row r="32" spans="1:28" ht="12.75">
      <c r="A32" s="12" t="s">
        <v>80</v>
      </c>
      <c r="B32" s="1">
        <f>'DATOS MENSUALES'!E654</f>
        <v>0.255</v>
      </c>
      <c r="C32" s="1">
        <f>'DATOS MENSUALES'!E655</f>
        <v>0.279</v>
      </c>
      <c r="D32" s="1">
        <f>'DATOS MENSUALES'!E656</f>
        <v>0.279</v>
      </c>
      <c r="E32" s="1">
        <f>'DATOS MENSUALES'!E657</f>
        <v>0.289</v>
      </c>
      <c r="F32" s="1">
        <f>'DATOS MENSUALES'!E658</f>
        <v>0.307</v>
      </c>
      <c r="G32" s="1">
        <f>'DATOS MENSUALES'!E659</f>
        <v>0.296</v>
      </c>
      <c r="H32" s="1">
        <f>'DATOS MENSUALES'!E660</f>
        <v>0.259</v>
      </c>
      <c r="I32" s="1">
        <f>'DATOS MENSUALES'!E661</f>
        <v>0.233</v>
      </c>
      <c r="J32" s="1">
        <f>'DATOS MENSUALES'!E662</f>
        <v>0.209</v>
      </c>
      <c r="K32" s="1">
        <f>'DATOS MENSUALES'!E663</f>
        <v>0.193</v>
      </c>
      <c r="L32" s="1">
        <f>'DATOS MENSUALES'!E664</f>
        <v>0.179</v>
      </c>
      <c r="M32" s="1">
        <f>'DATOS MENSUALES'!E665</f>
        <v>0.158</v>
      </c>
      <c r="N32" s="1">
        <f t="shared" si="11"/>
        <v>2.936</v>
      </c>
      <c r="O32" s="10"/>
      <c r="P32" s="60">
        <f t="shared" si="12"/>
        <v>-0.005650726649465186</v>
      </c>
      <c r="Q32" s="60">
        <f t="shared" si="13"/>
        <v>-0.023224182898953106</v>
      </c>
      <c r="R32" s="60">
        <f t="shared" si="13"/>
        <v>-0.8560219623750003</v>
      </c>
      <c r="S32" s="60">
        <f t="shared" si="13"/>
        <v>-2.971651301319981</v>
      </c>
      <c r="T32" s="60">
        <f t="shared" si="13"/>
        <v>-0.23952756079443546</v>
      </c>
      <c r="U32" s="60">
        <f t="shared" si="13"/>
        <v>-0.171915288005974</v>
      </c>
      <c r="V32" s="60">
        <f t="shared" si="13"/>
        <v>-0.09305442101547563</v>
      </c>
      <c r="W32" s="60">
        <f t="shared" si="13"/>
        <v>-0.07085910761714839</v>
      </c>
      <c r="X32" s="60">
        <f t="shared" si="13"/>
        <v>-0.04833563917336137</v>
      </c>
      <c r="Y32" s="60">
        <f t="shared" si="13"/>
        <v>-0.020735853050011403</v>
      </c>
      <c r="Z32" s="60">
        <f t="shared" si="13"/>
        <v>-0.011152804399692759</v>
      </c>
      <c r="AA32" s="60">
        <f t="shared" si="13"/>
        <v>-0.011343958106964046</v>
      </c>
      <c r="AB32" s="60">
        <f t="shared" si="13"/>
        <v>-214.03705336092247</v>
      </c>
    </row>
    <row r="33" spans="1:28" ht="12.75">
      <c r="A33" s="12" t="s">
        <v>81</v>
      </c>
      <c r="B33" s="1">
        <f>'DATOS MENSUALES'!E666</f>
        <v>0.146</v>
      </c>
      <c r="C33" s="1">
        <f>'DATOS MENSUALES'!E667</f>
        <v>0.605</v>
      </c>
      <c r="D33" s="1">
        <f>'DATOS MENSUALES'!E668</f>
        <v>4.616</v>
      </c>
      <c r="E33" s="1">
        <f>'DATOS MENSUALES'!E669</f>
        <v>18.055</v>
      </c>
      <c r="F33" s="1">
        <f>'DATOS MENSUALES'!E670</f>
        <v>1.936</v>
      </c>
      <c r="G33" s="1">
        <f>'DATOS MENSUALES'!E671</f>
        <v>2.482</v>
      </c>
      <c r="H33" s="1">
        <f>'DATOS MENSUALES'!E672</f>
        <v>1.708</v>
      </c>
      <c r="I33" s="1">
        <f>'DATOS MENSUALES'!E673</f>
        <v>1.59</v>
      </c>
      <c r="J33" s="1">
        <f>'DATOS MENSUALES'!E674</f>
        <v>1.303</v>
      </c>
      <c r="K33" s="1">
        <f>'DATOS MENSUALES'!E675</f>
        <v>1.064</v>
      </c>
      <c r="L33" s="1">
        <f>'DATOS MENSUALES'!E676</f>
        <v>0.904</v>
      </c>
      <c r="M33" s="1">
        <f>'DATOS MENSUALES'!E677</f>
        <v>0.719</v>
      </c>
      <c r="N33" s="1">
        <f t="shared" si="11"/>
        <v>35.128</v>
      </c>
      <c r="O33" s="10"/>
      <c r="P33" s="60">
        <f t="shared" si="12"/>
        <v>-0.023668426810707795</v>
      </c>
      <c r="Q33" s="60">
        <f t="shared" si="13"/>
        <v>6.738092353208922E-05</v>
      </c>
      <c r="R33" s="60">
        <f t="shared" si="13"/>
        <v>38.872091796874976</v>
      </c>
      <c r="S33" s="60">
        <f t="shared" si="13"/>
        <v>4353.349419805568</v>
      </c>
      <c r="T33" s="60">
        <f t="shared" si="13"/>
        <v>1.0240752783194695</v>
      </c>
      <c r="U33" s="60">
        <f t="shared" si="13"/>
        <v>4.330440441849057</v>
      </c>
      <c r="V33" s="60">
        <f t="shared" si="13"/>
        <v>0.9875901531797906</v>
      </c>
      <c r="W33" s="60">
        <f t="shared" si="13"/>
        <v>0.8390749398991241</v>
      </c>
      <c r="X33" s="60">
        <f t="shared" si="13"/>
        <v>0.38858673949231914</v>
      </c>
      <c r="Y33" s="60">
        <f t="shared" si="13"/>
        <v>0.21199577085383478</v>
      </c>
      <c r="Z33" s="60">
        <f t="shared" si="13"/>
        <v>0.1261864262585913</v>
      </c>
      <c r="AA33" s="60">
        <f t="shared" si="13"/>
        <v>0.03803736315339097</v>
      </c>
      <c r="AB33" s="60">
        <f t="shared" si="13"/>
        <v>18005.804655718177</v>
      </c>
    </row>
    <row r="34" spans="1:28" s="24" customFormat="1" ht="12.75">
      <c r="A34" s="21" t="s">
        <v>82</v>
      </c>
      <c r="B34" s="22">
        <f>'DATOS MENSUALES'!E678</f>
        <v>0.589</v>
      </c>
      <c r="C34" s="22">
        <f>'DATOS MENSUALES'!E679</f>
        <v>0.497</v>
      </c>
      <c r="D34" s="22">
        <f>'DATOS MENSUALES'!E680</f>
        <v>1</v>
      </c>
      <c r="E34" s="22">
        <f>'DATOS MENSUALES'!E681</f>
        <v>2.114</v>
      </c>
      <c r="F34" s="22">
        <f>'DATOS MENSUALES'!E682</f>
        <v>0.824</v>
      </c>
      <c r="G34" s="22">
        <f>'DATOS MENSUALES'!E683</f>
        <v>0.683</v>
      </c>
      <c r="H34" s="22">
        <f>'DATOS MENSUALES'!E684</f>
        <v>0.567</v>
      </c>
      <c r="I34" s="22">
        <f>'DATOS MENSUALES'!E685</f>
        <v>0.576</v>
      </c>
      <c r="J34" s="22">
        <f>'DATOS MENSUALES'!E686</f>
        <v>0.516</v>
      </c>
      <c r="K34" s="22">
        <f>'DATOS MENSUALES'!E687</f>
        <v>0.479</v>
      </c>
      <c r="L34" s="22">
        <f>'DATOS MENSUALES'!E688</f>
        <v>0.433</v>
      </c>
      <c r="M34" s="22">
        <f>'DATOS MENSUALES'!E689</f>
        <v>0.358</v>
      </c>
      <c r="N34" s="22">
        <f t="shared" si="11"/>
        <v>8.636</v>
      </c>
      <c r="O34" s="23"/>
      <c r="P34" s="60">
        <f t="shared" si="12"/>
        <v>0.003787998229233038</v>
      </c>
      <c r="Q34" s="60">
        <f aca="true" t="shared" si="14" ref="Q34:Q43">(C34-C$6)^3</f>
        <v>-0.0003049257510241236</v>
      </c>
      <c r="R34" s="60">
        <f aca="true" t="shared" si="15" ref="R34:R43">(D34-D$6)^3</f>
        <v>-0.011930499125000023</v>
      </c>
      <c r="S34" s="60">
        <f aca="true" t="shared" si="16" ref="S34:S43">(E34-E$6)^3</f>
        <v>0.05809896125398272</v>
      </c>
      <c r="T34" s="60">
        <f aca="true" t="shared" si="17" ref="T34:T43">(F34-F$6)^3</f>
        <v>-0.0011261124615953568</v>
      </c>
      <c r="U34" s="60">
        <f aca="true" t="shared" si="18" ref="U34:U43">(G34-G$6)^3</f>
        <v>-0.0048301052500568905</v>
      </c>
      <c r="V34" s="60">
        <f aca="true" t="shared" si="19" ref="V34:V43">(H34-H$6)^3</f>
        <v>-0.0030583391456531655</v>
      </c>
      <c r="W34" s="60">
        <f aca="true" t="shared" si="20" ref="W34:W43">(I34-I$6)^3</f>
        <v>-0.00035501060087619543</v>
      </c>
      <c r="X34" s="60">
        <f aca="true" t="shared" si="21" ref="X34:X43">(J34-J$6)^3</f>
        <v>-0.00018782960679335317</v>
      </c>
      <c r="Y34" s="60">
        <f aca="true" t="shared" si="22" ref="Y34:Y43">(K34-K$6)^3</f>
        <v>1.431142296313106E-06</v>
      </c>
      <c r="Z34" s="60">
        <f aca="true" t="shared" si="23" ref="Z34:Z43">(L34-L$6)^3</f>
        <v>2.8587839952207654E-05</v>
      </c>
      <c r="AA34" s="60">
        <f aca="true" t="shared" si="24" ref="AA34:AA43">(M34-M$6)^3</f>
        <v>-1.5055148384160298E-05</v>
      </c>
      <c r="AB34" s="60">
        <f aca="true" t="shared" si="25" ref="AB34:AB43">(N34-N$6)^3</f>
        <v>-0.022370757964041716</v>
      </c>
    </row>
    <row r="35" spans="1:28" s="24" customFormat="1" ht="12.75">
      <c r="A35" s="21" t="s">
        <v>83</v>
      </c>
      <c r="B35" s="22">
        <f>'DATOS MENSUALES'!E690</f>
        <v>0.412</v>
      </c>
      <c r="C35" s="22">
        <f>'DATOS MENSUALES'!E691</f>
        <v>1.094</v>
      </c>
      <c r="D35" s="22">
        <f>'DATOS MENSUALES'!E692</f>
        <v>1.163</v>
      </c>
      <c r="E35" s="22">
        <f>'DATOS MENSUALES'!E693</f>
        <v>1.461</v>
      </c>
      <c r="F35" s="22">
        <f>'DATOS MENSUALES'!E694</f>
        <v>0.996</v>
      </c>
      <c r="G35" s="22">
        <f>'DATOS MENSUALES'!E695</f>
        <v>0.847</v>
      </c>
      <c r="H35" s="22">
        <f>'DATOS MENSUALES'!E696</f>
        <v>0.916</v>
      </c>
      <c r="I35" s="22">
        <f>'DATOS MENSUALES'!E697</f>
        <v>1.026</v>
      </c>
      <c r="J35" s="22">
        <f>'DATOS MENSUALES'!E698</f>
        <v>0.802</v>
      </c>
      <c r="K35" s="22">
        <f>'DATOS MENSUALES'!E699</f>
        <v>0.665</v>
      </c>
      <c r="L35" s="22">
        <f>'DATOS MENSUALES'!E700</f>
        <v>0.553</v>
      </c>
      <c r="M35" s="22">
        <f>'DATOS MENSUALES'!E701</f>
        <v>0.471</v>
      </c>
      <c r="N35" s="22">
        <f t="shared" si="11"/>
        <v>10.405999999999999</v>
      </c>
      <c r="O35" s="23"/>
      <c r="P35" s="60">
        <f t="shared" si="12"/>
        <v>-9.414494139736121E-06</v>
      </c>
      <c r="Q35" s="60">
        <f t="shared" si="14"/>
        <v>0.14861785819572151</v>
      </c>
      <c r="R35" s="60">
        <f t="shared" si="15"/>
        <v>-0.00028101137500000144</v>
      </c>
      <c r="S35" s="60">
        <f t="shared" si="16"/>
        <v>-0.018755858290395944</v>
      </c>
      <c r="T35" s="60">
        <f t="shared" si="17"/>
        <v>0.00031389876325671446</v>
      </c>
      <c r="U35" s="60">
        <f t="shared" si="18"/>
        <v>-1.2790686162949544E-07</v>
      </c>
      <c r="V35" s="60">
        <f t="shared" si="19"/>
        <v>0.008470471096950392</v>
      </c>
      <c r="W35" s="60">
        <f t="shared" si="20"/>
        <v>0.05452285086362085</v>
      </c>
      <c r="X35" s="60">
        <f t="shared" si="21"/>
        <v>0.011966682585514364</v>
      </c>
      <c r="Y35" s="60">
        <f t="shared" si="22"/>
        <v>0.007676761589041866</v>
      </c>
      <c r="Z35" s="60">
        <f t="shared" si="23"/>
        <v>0.0034140922778220363</v>
      </c>
      <c r="AA35" s="60">
        <f t="shared" si="24"/>
        <v>0.0006886453309057793</v>
      </c>
      <c r="AB35" s="60">
        <f t="shared" si="25"/>
        <v>3.296179378663179</v>
      </c>
    </row>
    <row r="36" spans="1:28" s="24" customFormat="1" ht="12.75">
      <c r="A36" s="21" t="s">
        <v>84</v>
      </c>
      <c r="B36" s="22">
        <f>'DATOS MENSUALES'!E702</f>
        <v>0.393</v>
      </c>
      <c r="C36" s="22">
        <f>'DATOS MENSUALES'!E703</f>
        <v>0.329</v>
      </c>
      <c r="D36" s="22">
        <f>'DATOS MENSUALES'!E704</f>
        <v>0.28</v>
      </c>
      <c r="E36" s="22">
        <f>'DATOS MENSUALES'!E705</f>
        <v>0.267</v>
      </c>
      <c r="F36" s="22">
        <f>'DATOS MENSUALES'!E706</f>
        <v>0.22</v>
      </c>
      <c r="G36" s="22">
        <f>'DATOS MENSUALES'!E707</f>
        <v>0.205</v>
      </c>
      <c r="H36" s="22">
        <f>'DATOS MENSUALES'!E708</f>
        <v>0.211</v>
      </c>
      <c r="I36" s="22">
        <f>'DATOS MENSUALES'!E709</f>
        <v>0.209</v>
      </c>
      <c r="J36" s="22">
        <f>'DATOS MENSUALES'!E710</f>
        <v>0.186</v>
      </c>
      <c r="K36" s="22">
        <f>'DATOS MENSUALES'!E711</f>
        <v>0.169</v>
      </c>
      <c r="L36" s="22">
        <f>'DATOS MENSUALES'!E712</f>
        <v>0.154</v>
      </c>
      <c r="M36" s="22">
        <f>'DATOS MENSUALES'!E713</f>
        <v>0.222</v>
      </c>
      <c r="N36" s="22">
        <f t="shared" si="11"/>
        <v>2.845</v>
      </c>
      <c r="O36" s="23"/>
      <c r="P36" s="60">
        <f t="shared" si="12"/>
        <v>-6.455544532316819E-05</v>
      </c>
      <c r="Q36" s="60">
        <f t="shared" si="14"/>
        <v>-0.01302891869776968</v>
      </c>
      <c r="R36" s="60">
        <f t="shared" si="15"/>
        <v>-0.8533201591250004</v>
      </c>
      <c r="S36" s="60">
        <f t="shared" si="16"/>
        <v>-3.1101687838761944</v>
      </c>
      <c r="T36" s="60">
        <f t="shared" si="17"/>
        <v>-0.3549527532959148</v>
      </c>
      <c r="U36" s="60">
        <f t="shared" si="18"/>
        <v>-0.27088832690982023</v>
      </c>
      <c r="V36" s="60">
        <f t="shared" si="19"/>
        <v>-0.12586738319299046</v>
      </c>
      <c r="W36" s="60">
        <f t="shared" si="20"/>
        <v>-0.08391704135679338</v>
      </c>
      <c r="X36" s="60">
        <f t="shared" si="21"/>
        <v>-0.05808165444407141</v>
      </c>
      <c r="Y36" s="60">
        <f t="shared" si="22"/>
        <v>-0.026658755499715553</v>
      </c>
      <c r="Z36" s="60">
        <f t="shared" si="23"/>
        <v>-0.015331188016556661</v>
      </c>
      <c r="AA36" s="60">
        <f t="shared" si="24"/>
        <v>-0.0041493996217569435</v>
      </c>
      <c r="AB36" s="60">
        <f t="shared" si="25"/>
        <v>-223.95477875946085</v>
      </c>
    </row>
    <row r="37" spans="1:28" s="24" customFormat="1" ht="12.75">
      <c r="A37" s="21" t="s">
        <v>85</v>
      </c>
      <c r="B37" s="22">
        <f>'DATOS MENSUALES'!E714</f>
        <v>0.396</v>
      </c>
      <c r="C37" s="22">
        <f>'DATOS MENSUALES'!E715</f>
        <v>0.282</v>
      </c>
      <c r="D37" s="22">
        <f>'DATOS MENSUALES'!E716</f>
        <v>0.273</v>
      </c>
      <c r="E37" s="22">
        <f>'DATOS MENSUALES'!E717</f>
        <v>0.253</v>
      </c>
      <c r="F37" s="22">
        <f>'DATOS MENSUALES'!E718</f>
        <v>0.224</v>
      </c>
      <c r="G37" s="22">
        <f>'DATOS MENSUALES'!E719</f>
        <v>0.209</v>
      </c>
      <c r="H37" s="22">
        <f>'DATOS MENSUALES'!E720</f>
        <v>0.781</v>
      </c>
      <c r="I37" s="22">
        <f>'DATOS MENSUALES'!E721</f>
        <v>0.615</v>
      </c>
      <c r="J37" s="22">
        <f>'DATOS MENSUALES'!E722</f>
        <v>0.478</v>
      </c>
      <c r="K37" s="22">
        <f>'DATOS MENSUALES'!E723</f>
        <v>0.399</v>
      </c>
      <c r="L37" s="22">
        <f>'DATOS MENSUALES'!E724</f>
        <v>0.336</v>
      </c>
      <c r="M37" s="22">
        <f>'DATOS MENSUALES'!E725</f>
        <v>0.289</v>
      </c>
      <c r="N37" s="22">
        <f t="shared" si="11"/>
        <v>4.535</v>
      </c>
      <c r="O37" s="23"/>
      <c r="P37" s="60">
        <f t="shared" si="12"/>
        <v>-5.11283639622214E-05</v>
      </c>
      <c r="Q37" s="60">
        <f t="shared" si="14"/>
        <v>-0.02249925489303596</v>
      </c>
      <c r="R37" s="60">
        <f t="shared" si="15"/>
        <v>-0.8723526288750004</v>
      </c>
      <c r="S37" s="60">
        <f t="shared" si="16"/>
        <v>-3.200519295544832</v>
      </c>
      <c r="T37" s="60">
        <f t="shared" si="17"/>
        <v>-0.34897085358585567</v>
      </c>
      <c r="U37" s="60">
        <f t="shared" si="18"/>
        <v>-0.2658954155074534</v>
      </c>
      <c r="V37" s="60">
        <f t="shared" si="19"/>
        <v>0.000326316511151571</v>
      </c>
      <c r="W37" s="60">
        <f t="shared" si="20"/>
        <v>-3.218077395311791E-05</v>
      </c>
      <c r="X37" s="60">
        <f t="shared" si="21"/>
        <v>-0.0008646851008761919</v>
      </c>
      <c r="Y37" s="60">
        <f t="shared" si="22"/>
        <v>-0.0003246785618456999</v>
      </c>
      <c r="Z37" s="60">
        <f t="shared" si="23"/>
        <v>-0.0002930602857874366</v>
      </c>
      <c r="AA37" s="60">
        <f t="shared" si="24"/>
        <v>-0.000822454361401913</v>
      </c>
      <c r="AB37" s="60">
        <f t="shared" si="25"/>
        <v>-84.187150879461</v>
      </c>
    </row>
    <row r="38" spans="1:28" s="24" customFormat="1" ht="12.75">
      <c r="A38" s="21" t="s">
        <v>86</v>
      </c>
      <c r="B38" s="22">
        <f>'DATOS MENSUALES'!E726</f>
        <v>0.255</v>
      </c>
      <c r="C38" s="22">
        <f>'DATOS MENSUALES'!E727</f>
        <v>1.114</v>
      </c>
      <c r="D38" s="22">
        <f>'DATOS MENSUALES'!E728</f>
        <v>4.668</v>
      </c>
      <c r="E38" s="22">
        <f>'DATOS MENSUALES'!E729</f>
        <v>7.09</v>
      </c>
      <c r="F38" s="22">
        <f>'DATOS MENSUALES'!E730</f>
        <v>2.786</v>
      </c>
      <c r="G38" s="22">
        <f>'DATOS MENSUALES'!E731</f>
        <v>6.135</v>
      </c>
      <c r="H38" s="22">
        <f>'DATOS MENSUALES'!E732</f>
        <v>2.148</v>
      </c>
      <c r="I38" s="22">
        <f>'DATOS MENSUALES'!E733</f>
        <v>1.769</v>
      </c>
      <c r="J38" s="22">
        <f>'DATOS MENSUALES'!E734</f>
        <v>1.454</v>
      </c>
      <c r="K38" s="22">
        <f>'DATOS MENSUALES'!E735</f>
        <v>1.185</v>
      </c>
      <c r="L38" s="22">
        <f>'DATOS MENSUALES'!E736</f>
        <v>0.975</v>
      </c>
      <c r="M38" s="22">
        <f>'DATOS MENSUALES'!E737</f>
        <v>0.8</v>
      </c>
      <c r="N38" s="22">
        <f t="shared" si="11"/>
        <v>30.379</v>
      </c>
      <c r="O38" s="23"/>
      <c r="P38" s="60">
        <f t="shared" si="12"/>
        <v>-0.005650726649465186</v>
      </c>
      <c r="Q38" s="60">
        <f t="shared" si="14"/>
        <v>0.16609592541465645</v>
      </c>
      <c r="R38" s="60">
        <f t="shared" si="15"/>
        <v>40.689836179874995</v>
      </c>
      <c r="S38" s="60">
        <f t="shared" si="16"/>
        <v>154.27591799547886</v>
      </c>
      <c r="T38" s="60">
        <f t="shared" si="17"/>
        <v>6.41372239363012</v>
      </c>
      <c r="U38" s="60">
        <f t="shared" si="18"/>
        <v>147.44577981556063</v>
      </c>
      <c r="V38" s="60">
        <f t="shared" si="19"/>
        <v>2.960218221345472</v>
      </c>
      <c r="W38" s="60">
        <f t="shared" si="20"/>
        <v>1.4131942517201297</v>
      </c>
      <c r="X38" s="60">
        <f t="shared" si="21"/>
        <v>0.6831711332896565</v>
      </c>
      <c r="Y38" s="60">
        <f t="shared" si="22"/>
        <v>0.36901719466596494</v>
      </c>
      <c r="Z38" s="60">
        <f t="shared" si="23"/>
        <v>0.18771609934586939</v>
      </c>
      <c r="AA38" s="60">
        <f t="shared" si="24"/>
        <v>0.07267234439007739</v>
      </c>
      <c r="AB38" s="60">
        <f t="shared" si="25"/>
        <v>9884.708657893469</v>
      </c>
    </row>
    <row r="39" spans="1:28" s="24" customFormat="1" ht="12.75">
      <c r="A39" s="21" t="s">
        <v>87</v>
      </c>
      <c r="B39" s="22">
        <f>'DATOS MENSUALES'!E738</f>
        <v>0.669</v>
      </c>
      <c r="C39" s="22">
        <f>'DATOS MENSUALES'!E739</f>
        <v>0.555</v>
      </c>
      <c r="D39" s="22">
        <f>'DATOS MENSUALES'!E740</f>
        <v>0.462</v>
      </c>
      <c r="E39" s="22">
        <f>'DATOS MENSUALES'!E741</f>
        <v>0.435</v>
      </c>
      <c r="F39" s="22">
        <f>'DATOS MENSUALES'!E742</f>
        <v>0.353</v>
      </c>
      <c r="G39" s="22">
        <f>'DATOS MENSUALES'!E743</f>
        <v>0.351</v>
      </c>
      <c r="H39" s="22">
        <f>'DATOS MENSUALES'!E744</f>
        <v>0.309</v>
      </c>
      <c r="I39" s="22">
        <f>'DATOS MENSUALES'!E745</f>
        <v>0.303</v>
      </c>
      <c r="J39" s="22">
        <f>'DATOS MENSUALES'!E746</f>
        <v>0.245</v>
      </c>
      <c r="K39" s="22">
        <f>'DATOS MENSUALES'!E747</f>
        <v>0.217</v>
      </c>
      <c r="L39" s="22">
        <f>'DATOS MENSUALES'!E748</f>
        <v>0.196</v>
      </c>
      <c r="M39" s="22">
        <f>'DATOS MENSUALES'!E749</f>
        <v>0.27</v>
      </c>
      <c r="N39" s="22">
        <f t="shared" si="11"/>
        <v>4.365</v>
      </c>
      <c r="O39" s="23"/>
      <c r="P39" s="60">
        <f t="shared" si="12"/>
        <v>0.013124986039883928</v>
      </c>
      <c r="Q39" s="60">
        <f t="shared" si="14"/>
        <v>-8.063545744196453E-07</v>
      </c>
      <c r="R39" s="60">
        <f t="shared" si="15"/>
        <v>-0.4503358046250003</v>
      </c>
      <c r="S39" s="60">
        <f t="shared" si="16"/>
        <v>-2.155148595852525</v>
      </c>
      <c r="T39" s="60">
        <f t="shared" si="17"/>
        <v>-0.19014752659029355</v>
      </c>
      <c r="U39" s="60">
        <f t="shared" si="18"/>
        <v>-0.12578046487727582</v>
      </c>
      <c r="V39" s="60">
        <f t="shared" si="19"/>
        <v>-0.06552581361902593</v>
      </c>
      <c r="W39" s="60">
        <f t="shared" si="20"/>
        <v>-0.04063935138933773</v>
      </c>
      <c r="X39" s="60">
        <f t="shared" si="21"/>
        <v>-0.03537451811418976</v>
      </c>
      <c r="Y39" s="60">
        <f t="shared" si="22"/>
        <v>-0.01576242013876879</v>
      </c>
      <c r="Z39" s="60">
        <f t="shared" si="23"/>
        <v>-0.008795787770994531</v>
      </c>
      <c r="AA39" s="60">
        <f t="shared" si="24"/>
        <v>-0.0014311422963131546</v>
      </c>
      <c r="AB39" s="60">
        <f t="shared" si="25"/>
        <v>-94.3684696981592</v>
      </c>
    </row>
    <row r="40" spans="1:28" s="24" customFormat="1" ht="12.75">
      <c r="A40" s="21" t="s">
        <v>88</v>
      </c>
      <c r="B40" s="22">
        <f>'DATOS MENSUALES'!E750</f>
        <v>0.241</v>
      </c>
      <c r="C40" s="22">
        <f>'DATOS MENSUALES'!E751</f>
        <v>0.274</v>
      </c>
      <c r="D40" s="22">
        <f>'DATOS MENSUALES'!E752</f>
        <v>1.952</v>
      </c>
      <c r="E40" s="22">
        <f>'DATOS MENSUALES'!E753</f>
        <v>1.785</v>
      </c>
      <c r="F40" s="22">
        <f>'DATOS MENSUALES'!E754</f>
        <v>2.2</v>
      </c>
      <c r="G40" s="22">
        <f>'DATOS MENSUALES'!E755</f>
        <v>1.582</v>
      </c>
      <c r="H40" s="22">
        <f>'DATOS MENSUALES'!E756</f>
        <v>1.875</v>
      </c>
      <c r="I40" s="22">
        <f>'DATOS MENSUALES'!E757</f>
        <v>1.321</v>
      </c>
      <c r="J40" s="22">
        <f>'DATOS MENSUALES'!E758</f>
        <v>1.088</v>
      </c>
      <c r="K40" s="22">
        <f>'DATOS MENSUALES'!E759</f>
        <v>0.897</v>
      </c>
      <c r="L40" s="22">
        <f>'DATOS MENSUALES'!E760</f>
        <v>0.745</v>
      </c>
      <c r="M40" s="22">
        <f>'DATOS MENSUALES'!E761</f>
        <v>0.617</v>
      </c>
      <c r="N40" s="22">
        <f t="shared" si="11"/>
        <v>14.577000000000002</v>
      </c>
      <c r="O40" s="23"/>
      <c r="P40" s="60">
        <f t="shared" si="12"/>
        <v>-0.007090656285559862</v>
      </c>
      <c r="Q40" s="60">
        <f t="shared" si="14"/>
        <v>-0.0244667131652253</v>
      </c>
      <c r="R40" s="60">
        <f t="shared" si="15"/>
        <v>0.37871770287499973</v>
      </c>
      <c r="S40" s="60">
        <f t="shared" si="16"/>
        <v>0.0001982337332726454</v>
      </c>
      <c r="T40" s="60">
        <f t="shared" si="17"/>
        <v>2.0578889631833754</v>
      </c>
      <c r="U40" s="60">
        <f t="shared" si="18"/>
        <v>0.38895551477804974</v>
      </c>
      <c r="V40" s="60">
        <f t="shared" si="19"/>
        <v>1.5724135669608557</v>
      </c>
      <c r="W40" s="60">
        <f t="shared" si="20"/>
        <v>0.3064441810929107</v>
      </c>
      <c r="X40" s="60">
        <f t="shared" si="21"/>
        <v>0.13637676677782218</v>
      </c>
      <c r="Y40" s="60">
        <f t="shared" si="22"/>
        <v>0.07910233080797674</v>
      </c>
      <c r="Z40" s="60">
        <f t="shared" si="23"/>
        <v>0.04020446737841376</v>
      </c>
      <c r="AA40" s="60">
        <f t="shared" si="24"/>
        <v>0.012863514490669088</v>
      </c>
      <c r="AB40" s="60">
        <f t="shared" si="25"/>
        <v>181.2475777391901</v>
      </c>
    </row>
    <row r="41" spans="1:28" s="24" customFormat="1" ht="12.75">
      <c r="A41" s="21" t="s">
        <v>89</v>
      </c>
      <c r="B41" s="22">
        <f>'DATOS MENSUALES'!E762</f>
        <v>0.916</v>
      </c>
      <c r="C41" s="22">
        <f>'DATOS MENSUALES'!E763</f>
        <v>0.828</v>
      </c>
      <c r="D41" s="22">
        <f>'DATOS MENSUALES'!E764</f>
        <v>0.736</v>
      </c>
      <c r="E41" s="22">
        <f>'DATOS MENSUALES'!E765</f>
        <v>0.673</v>
      </c>
      <c r="F41" s="22">
        <f>'DATOS MENSUALES'!E766</f>
        <v>0.618</v>
      </c>
      <c r="G41" s="22">
        <f>'DATOS MENSUALES'!E767</f>
        <v>0.643</v>
      </c>
      <c r="H41" s="22">
        <f>'DATOS MENSUALES'!E768</f>
        <v>0.593</v>
      </c>
      <c r="I41" s="22">
        <f>'DATOS MENSUALES'!E769</f>
        <v>0.516</v>
      </c>
      <c r="J41" s="22">
        <f>'DATOS MENSUALES'!E770</f>
        <v>0.436</v>
      </c>
      <c r="K41" s="22">
        <f>'DATOS MENSUALES'!E771</f>
        <v>0.369</v>
      </c>
      <c r="L41" s="22">
        <f>'DATOS MENSUALES'!E772</f>
        <v>0.324</v>
      </c>
      <c r="M41" s="22">
        <f>'DATOS MENSUALES'!E773</f>
        <v>0.278</v>
      </c>
      <c r="N41" s="22">
        <f t="shared" si="11"/>
        <v>6.93</v>
      </c>
      <c r="O41" s="23"/>
      <c r="P41" s="60">
        <f t="shared" si="12"/>
        <v>0.11259785240526853</v>
      </c>
      <c r="Q41" s="60">
        <f t="shared" si="14"/>
        <v>0.018335484183887113</v>
      </c>
      <c r="R41" s="60">
        <f t="shared" si="15"/>
        <v>-0.11945895312500013</v>
      </c>
      <c r="S41" s="60">
        <f t="shared" si="16"/>
        <v>-1.1698803024087383</v>
      </c>
      <c r="T41" s="60">
        <f t="shared" si="17"/>
        <v>-0.029802089837334986</v>
      </c>
      <c r="U41" s="60">
        <f t="shared" si="18"/>
        <v>-0.0091343700429563</v>
      </c>
      <c r="V41" s="60">
        <f t="shared" si="19"/>
        <v>-0.0016917032994993178</v>
      </c>
      <c r="W41" s="60">
        <f t="shared" si="20"/>
        <v>-0.00223820494998862</v>
      </c>
      <c r="X41" s="60">
        <f t="shared" si="21"/>
        <v>-0.0025865423878584366</v>
      </c>
      <c r="Y41" s="60">
        <f t="shared" si="22"/>
        <v>-0.0009624043162835719</v>
      </c>
      <c r="Z41" s="60">
        <f t="shared" si="23"/>
        <v>-0.0004823159603436495</v>
      </c>
      <c r="AA41" s="60">
        <f t="shared" si="24"/>
        <v>-0.0011474778702776514</v>
      </c>
      <c r="AB41" s="60">
        <f t="shared" si="25"/>
        <v>-7.854126489904856</v>
      </c>
    </row>
    <row r="42" spans="1:28" s="24" customFormat="1" ht="12.75">
      <c r="A42" s="21" t="s">
        <v>90</v>
      </c>
      <c r="B42" s="22">
        <f>'DATOS MENSUALES'!E774</f>
        <v>0.314</v>
      </c>
      <c r="C42" s="22">
        <f>'DATOS MENSUALES'!E775</f>
        <v>0.244</v>
      </c>
      <c r="D42" s="22">
        <f>'DATOS MENSUALES'!E776</f>
        <v>0.283</v>
      </c>
      <c r="E42" s="22">
        <f>'DATOS MENSUALES'!E777</f>
        <v>0.223</v>
      </c>
      <c r="F42" s="22">
        <f>'DATOS MENSUALES'!E778</f>
        <v>0.201</v>
      </c>
      <c r="G42" s="22">
        <f>'DATOS MENSUALES'!E779</f>
        <v>0.196</v>
      </c>
      <c r="H42" s="22">
        <f>'DATOS MENSUALES'!E780</f>
        <v>0.242</v>
      </c>
      <c r="I42" s="22">
        <f>'DATOS MENSUALES'!E781</f>
        <v>0.213</v>
      </c>
      <c r="J42" s="22">
        <f>'DATOS MENSUALES'!E782</f>
        <v>0.19</v>
      </c>
      <c r="K42" s="22">
        <f>'DATOS MENSUALES'!E783</f>
        <v>0.174</v>
      </c>
      <c r="L42" s="22">
        <f>'DATOS MENSUALES'!E784</f>
        <v>0.156</v>
      </c>
      <c r="M42" s="22">
        <f>'DATOS MENSUALES'!E785</f>
        <v>0.139</v>
      </c>
      <c r="N42" s="22">
        <f>SUM(B42:M42)</f>
        <v>2.575</v>
      </c>
      <c r="O42" s="23"/>
      <c r="P42" s="60">
        <f t="shared" si="12"/>
        <v>-0.001690065639110153</v>
      </c>
      <c r="Q42" s="60">
        <f t="shared" si="14"/>
        <v>-0.03286261399362767</v>
      </c>
      <c r="R42" s="60">
        <f t="shared" si="15"/>
        <v>-0.8452488713750006</v>
      </c>
      <c r="S42" s="60">
        <f t="shared" si="16"/>
        <v>-3.399984476373234</v>
      </c>
      <c r="T42" s="60">
        <f t="shared" si="17"/>
        <v>-0.3843015703417728</v>
      </c>
      <c r="U42" s="60">
        <f t="shared" si="18"/>
        <v>-0.2823500730651457</v>
      </c>
      <c r="V42" s="60">
        <f t="shared" si="19"/>
        <v>-0.10392498722257623</v>
      </c>
      <c r="W42" s="60">
        <f t="shared" si="20"/>
        <v>-0.0816378852206987</v>
      </c>
      <c r="X42" s="60">
        <f t="shared" si="21"/>
        <v>-0.05630044988194123</v>
      </c>
      <c r="Y42" s="60">
        <f t="shared" si="22"/>
        <v>-0.02534243422012975</v>
      </c>
      <c r="Z42" s="60">
        <f t="shared" si="23"/>
        <v>-0.014963876942592163</v>
      </c>
      <c r="AA42" s="60">
        <f t="shared" si="24"/>
        <v>-0.01447189696495221</v>
      </c>
      <c r="AB42" s="60">
        <f t="shared" si="25"/>
        <v>-255.1741825556739</v>
      </c>
    </row>
    <row r="43" spans="1:28" s="24" customFormat="1" ht="12.75">
      <c r="A43" s="21" t="s">
        <v>91</v>
      </c>
      <c r="B43" s="22">
        <f>'DATOS MENSUALES'!E786</f>
        <v>0.459</v>
      </c>
      <c r="C43" s="22">
        <f>'DATOS MENSUALES'!E787</f>
        <v>0.326</v>
      </c>
      <c r="D43" s="22">
        <f>'DATOS MENSUALES'!E788</f>
        <v>0.295</v>
      </c>
      <c r="E43" s="22">
        <f>'DATOS MENSUALES'!E789</f>
        <v>0.273</v>
      </c>
      <c r="F43" s="22">
        <f>'DATOS MENSUALES'!E790</f>
        <v>0.276</v>
      </c>
      <c r="G43" s="22">
        <f>'DATOS MENSUALES'!E791</f>
        <v>0.382</v>
      </c>
      <c r="H43" s="22">
        <f>'DATOS MENSUALES'!E792</f>
        <v>0.394</v>
      </c>
      <c r="I43" s="22">
        <f>'DATOS MENSUALES'!E793</f>
        <v>0.354</v>
      </c>
      <c r="J43" s="22">
        <f>'DATOS MENSUALES'!E794</f>
        <v>0.304</v>
      </c>
      <c r="K43" s="22">
        <f>'DATOS MENSUALES'!E795</f>
        <v>0.271</v>
      </c>
      <c r="L43" s="22">
        <f>'DATOS MENSUALES'!E796</f>
        <v>0.24</v>
      </c>
      <c r="M43" s="22">
        <f>'DATOS MENSUALES'!E797</f>
        <v>0.221</v>
      </c>
      <c r="N43" s="22">
        <f>SUM(B43:M43)</f>
        <v>3.795</v>
      </c>
      <c r="O43" s="23"/>
      <c r="P43" s="60">
        <f t="shared" si="12"/>
        <v>1.7343036925352665E-05</v>
      </c>
      <c r="Q43" s="60">
        <f t="shared" si="14"/>
        <v>-0.013533626395994532</v>
      </c>
      <c r="R43" s="60">
        <f t="shared" si="15"/>
        <v>-0.8134726703750006</v>
      </c>
      <c r="S43" s="60">
        <f t="shared" si="16"/>
        <v>-3.0719735852489736</v>
      </c>
      <c r="T43" s="60">
        <f t="shared" si="17"/>
        <v>-0.2772168613550864</v>
      </c>
      <c r="U43" s="60">
        <f t="shared" si="18"/>
        <v>-0.10384849054739416</v>
      </c>
      <c r="V43" s="60">
        <f t="shared" si="19"/>
        <v>-0.03220412719890759</v>
      </c>
      <c r="W43" s="60">
        <f t="shared" si="20"/>
        <v>-0.025104261231053714</v>
      </c>
      <c r="X43" s="60">
        <f t="shared" si="21"/>
        <v>-0.019523612938154276</v>
      </c>
      <c r="Y43" s="60">
        <f t="shared" si="22"/>
        <v>-0.007614070088472928</v>
      </c>
      <c r="Z43" s="60">
        <f t="shared" si="23"/>
        <v>-0.004284924759160216</v>
      </c>
      <c r="AA43" s="60">
        <f t="shared" si="24"/>
        <v>-0.004227348751934458</v>
      </c>
      <c r="AB43" s="60">
        <f t="shared" si="25"/>
        <v>-134.43562698076275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1.4894599822721883</v>
      </c>
      <c r="Q44" s="61">
        <f aca="true" t="shared" si="26" ref="Q44:AB44">SUM(Q18:Q43)</f>
        <v>9.35159127074556</v>
      </c>
      <c r="R44" s="61">
        <f t="shared" si="26"/>
        <v>659.084378757</v>
      </c>
      <c r="S44" s="61">
        <f t="shared" si="26"/>
        <v>4481.08210193787</v>
      </c>
      <c r="T44" s="61">
        <f t="shared" si="26"/>
        <v>175.0519353682721</v>
      </c>
      <c r="U44" s="61">
        <f t="shared" si="26"/>
        <v>149.91260823896457</v>
      </c>
      <c r="V44" s="61">
        <f t="shared" si="26"/>
        <v>8.662622999573966</v>
      </c>
      <c r="W44" s="61">
        <f t="shared" si="26"/>
        <v>3.061374854591716</v>
      </c>
      <c r="X44" s="61">
        <f t="shared" si="26"/>
        <v>3.7576640483609487</v>
      </c>
      <c r="Y44" s="61">
        <f t="shared" si="26"/>
        <v>1.0277324249467448</v>
      </c>
      <c r="Z44" s="61">
        <f t="shared" si="26"/>
        <v>0.5542278642071007</v>
      </c>
      <c r="AA44" s="61">
        <f t="shared" si="26"/>
        <v>0.19346876417751468</v>
      </c>
      <c r="AB44" s="61">
        <f t="shared" si="26"/>
        <v>29122.84669859107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2009-04-14T09:51:54Z</dcterms:modified>
  <cp:category/>
  <cp:version/>
  <cp:contentType/>
  <cp:contentStatus/>
</cp:coreProperties>
</file>