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<sst xmlns="http://schemas.openxmlformats.org/spreadsheetml/2006/main" count="1362" uniqueCount="135">
  <si>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</si>
  <si>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</si>
  <si>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</si>
  <si>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</si>
  <si>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</si>
  <si>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</si>
  <si>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</si>
  <si>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</si>
  <si>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</si>
  <si>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</si>
  <si>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</si>
  <si>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</si>
  <si>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</si>
  <si>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</si>
  <si>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</si>
  <si>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</si>
  <si>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</si>
  <si>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</si>
  <si>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</si>
  <si>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</si>
  <si>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</si>
  <si>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</si>
  <si>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</si>
  <si>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</si>
  <si>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</si>
  <si>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</si>
  <si>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</si>
  <si>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</si>
  <si>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</si>
  <si>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</si>
  <si>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</si>
  <si>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</si>
  <si>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</si>
  <si>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</si>
  <si>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</si>
  <si>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</si>
  <si>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</si>
  <si>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</si>
  <si>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</si>
  <si>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</si>
  <si>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</si>
  <si>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</si>
  <si>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</si>
  <si>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</si>
  <si>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</si>
  <si>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</si>
  <si>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</si>
  <si>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</si>
  <si>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</si>
  <si>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</si>
  <si>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</si>
  <si>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</si>
  <si>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</si>
  <si>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</si>
  <si>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</si>
  <si>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</si>
  <si>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</si>
  <si>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</si>
  <si>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</si>
  <si>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</si>
  <si>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</si>
  <si>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</si>
  <si>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</si>
  <si>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</si>
  <si>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</si>
  <si>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</si>
  <si>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</si>
  <si>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</si>
  <si>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</si>
  <si>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</si>
  <si>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</si>
  <si>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</si>
  <si>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</si>
  <si>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</si>
  <si>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</si>
  <si>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</si>
  <si>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</si>
  <si>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</si>
  <si>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</si>
  <si>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</si>
  <si>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</si>
  <si>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</si>
  <si>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</si>
  <si>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</si>
  <si>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</si>
  <si>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</si>
  <si>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</si>
  <si>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</si>
  <si>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</si>
  <si>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</si>
  <si>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</si>
  <si>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</si>
  <si>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</si>
  <si>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</si>
  <si>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</si>
  <si>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</si>
  <si>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</si>
  <si>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</si>
  <si>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</si>
  <si>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</si>
  <si>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</si>
  <si>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</si>
  <si>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</si>
  <si>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</si>
  <si>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</si>
  <si>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</si>
  <si>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</si>
  <si>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</si>
  <si>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</si>
  <si>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</si>
  <si>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</si>
  <si>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</si>
  <si>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</si>
  <si>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</si>
  <si>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</si>
  <si>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</si>
  <si>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</si>
  <si>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</si>
  <si>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</si>
  <si>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</si>
  <si>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</si>
  <si>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</si>
  <si>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</si>
  <si>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</si>
  <si>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</si>
  <si>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</si>
  <si>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</si>
  <si>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</si>
  <si>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</si>
  <si>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</si>
  <si>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</si>
  <si>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</si>
  <si>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</si>
  <si>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117</t>
  </si>
  <si>
    <t xml:space="preserve"> Río Arlanzón desde confluencia con arroyo Hortal hasta confluencia con río Hormazuela, y arroyo Hortal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</si>
</sst>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4755831"/>
        <c:axId val="65693616"/>
      </c:lineChart>
      <c:dateAx>
        <c:axId val="14755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93616"/>
        <c:crosses val="autoZero"/>
        <c:auto val="0"/>
        <c:majorUnit val="1"/>
        <c:majorTimeUnit val="years"/>
        <c:noMultiLvlLbl val="0"/>
      </c:dateAx>
      <c:valAx>
        <c:axId val="65693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55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4857857"/>
        <c:axId val="45285258"/>
      </c:lineChart>
      <c:catAx>
        <c:axId val="3485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5258"/>
        <c:crosses val="autoZero"/>
        <c:auto val="1"/>
        <c:lblOffset val="100"/>
        <c:noMultiLvlLbl val="0"/>
      </c:catAx>
      <c:valAx>
        <c:axId val="452852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8578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914139"/>
        <c:axId val="44227252"/>
      </c:lineChart>
      <c:catAx>
        <c:axId val="4914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27252"/>
        <c:crosses val="autoZero"/>
        <c:auto val="1"/>
        <c:lblOffset val="100"/>
        <c:noMultiLvlLbl val="0"/>
      </c:catAx>
      <c:valAx>
        <c:axId val="442272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141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371633"/>
        <c:axId val="19582650"/>
      </c:lineChart>
      <c:catAx>
        <c:axId val="5437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2650"/>
        <c:crosses val="autoZero"/>
        <c:auto val="1"/>
        <c:lblOffset val="100"/>
        <c:noMultiLvlLbl val="0"/>
      </c:catAx>
      <c:valAx>
        <c:axId val="1958265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7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2026123"/>
        <c:axId val="42690788"/>
      </c:lineChart>
      <c:dateAx>
        <c:axId val="4202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90788"/>
        <c:crosses val="autoZero"/>
        <c:auto val="0"/>
        <c:majorUnit val="1"/>
        <c:majorTimeUnit val="years"/>
        <c:noMultiLvlLbl val="0"/>
      </c:dateAx>
      <c:valAx>
        <c:axId val="4269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26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8672773"/>
        <c:axId val="35401774"/>
      </c:barChart>
      <c:catAx>
        <c:axId val="4867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01774"/>
        <c:crosses val="autoZero"/>
        <c:auto val="1"/>
        <c:lblOffset val="100"/>
        <c:tickLblSkip val="1"/>
        <c:noMultiLvlLbl val="0"/>
      </c:catAx>
      <c:valAx>
        <c:axId val="35401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67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0180511"/>
        <c:axId val="48971416"/>
      </c:barChart>
      <c:catAx>
        <c:axId val="5018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71416"/>
        <c:crosses val="autoZero"/>
        <c:auto val="1"/>
        <c:lblOffset val="100"/>
        <c:tickLblSkip val="1"/>
        <c:noMultiLvlLbl val="0"/>
      </c:catAx>
      <c:valAx>
        <c:axId val="48971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180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089561"/>
        <c:axId val="7261730"/>
      </c:barChart>
      <c:catAx>
        <c:axId val="3808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61730"/>
        <c:crosses val="autoZero"/>
        <c:auto val="1"/>
        <c:lblOffset val="100"/>
        <c:tickLblSkip val="1"/>
        <c:noMultiLvlLbl val="0"/>
      </c:catAx>
      <c:valAx>
        <c:axId val="7261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089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355571"/>
        <c:axId val="51329228"/>
      </c:barChart>
      <c:catAx>
        <c:axId val="65355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29228"/>
        <c:crosses val="autoZero"/>
        <c:auto val="1"/>
        <c:lblOffset val="100"/>
        <c:tickLblSkip val="1"/>
        <c:noMultiLvlLbl val="0"/>
      </c:catAx>
      <c:valAx>
        <c:axId val="51329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355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9309869"/>
        <c:axId val="64026774"/>
      </c:lineChart>
      <c:catAx>
        <c:axId val="5930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26774"/>
        <c:crosses val="autoZero"/>
        <c:auto val="1"/>
        <c:lblOffset val="100"/>
        <c:noMultiLvlLbl val="0"/>
      </c:catAx>
      <c:valAx>
        <c:axId val="640267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3098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370055"/>
        <c:axId val="18786176"/>
      </c:lineChart>
      <c:catAx>
        <c:axId val="39370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86176"/>
        <c:crosses val="autoZero"/>
        <c:auto val="1"/>
        <c:lblOffset val="100"/>
        <c:noMultiLvlLbl val="0"/>
      </c:catAx>
      <c:valAx>
        <c:axId val="187861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370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17</v>
      </c>
      <c r="C2" s="5">
        <v>1940</v>
      </c>
      <c r="D2" s="5">
        <v>10</v>
      </c>
      <c r="E2" s="28">
        <v>0.3127884</v>
      </c>
      <c r="F2" s="28">
        <v>28.270788399999997</v>
      </c>
      <c r="H2" t="s">
        <v>128</v>
      </c>
      <c r="I2" t="s">
        <v>131</v>
      </c>
    </row>
    <row r="3" spans="1:9" ht="12.75">
      <c r="A3" s="30" t="s">
        <v>133</v>
      </c>
      <c r="B3" s="30">
        <v>17</v>
      </c>
      <c r="C3" s="5">
        <v>1940</v>
      </c>
      <c r="D3" s="5">
        <v>11</v>
      </c>
      <c r="E3" s="28">
        <v>0.3808995</v>
      </c>
      <c r="F3" s="28">
        <v>29.6451265</v>
      </c>
      <c r="H3" t="s">
        <v>129</v>
      </c>
      <c r="I3" t="s">
        <v>130</v>
      </c>
    </row>
    <row r="4" spans="1:14" ht="12.75">
      <c r="A4" s="30" t="s">
        <v>133</v>
      </c>
      <c r="B4" s="30">
        <v>17</v>
      </c>
      <c r="C4" s="5">
        <v>1940</v>
      </c>
      <c r="D4" s="5">
        <v>12</v>
      </c>
      <c r="E4" s="28">
        <v>0.2903796</v>
      </c>
      <c r="F4" s="28">
        <v>14.3432986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17</v>
      </c>
      <c r="C5" s="5">
        <v>1941</v>
      </c>
      <c r="D5" s="5">
        <v>1</v>
      </c>
      <c r="E5" s="28">
        <v>1.4459551</v>
      </c>
      <c r="F5" s="28">
        <v>42.83911710000001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17</v>
      </c>
      <c r="C6" s="5">
        <v>1941</v>
      </c>
      <c r="D6" s="5">
        <v>2</v>
      </c>
      <c r="E6" s="28">
        <v>1.3016556</v>
      </c>
      <c r="F6" s="28">
        <v>93.9244776</v>
      </c>
      <c r="I6" s="26"/>
      <c r="J6" s="36">
        <f>AVERAGE(E2:E793)*12</f>
        <v>5.498954545454552</v>
      </c>
      <c r="K6" s="36">
        <f>AVERAGE(F2:F793)*12</f>
        <v>318.2545930757579</v>
      </c>
      <c r="L6" t="s">
        <v>102</v>
      </c>
    </row>
    <row r="7" spans="1:12" ht="12.75">
      <c r="A7" s="30" t="s">
        <v>133</v>
      </c>
      <c r="B7" s="30">
        <v>17</v>
      </c>
      <c r="C7" s="5">
        <v>1941</v>
      </c>
      <c r="D7" s="5">
        <v>3</v>
      </c>
      <c r="E7" s="28">
        <v>1.3842</v>
      </c>
      <c r="F7" s="28">
        <v>83.48599200000001</v>
      </c>
      <c r="J7" s="36">
        <f>AVERAGE(E482:E793)*12</f>
        <v>4.694808692307693</v>
      </c>
      <c r="K7" s="36">
        <f>AVERAGE(F482:F793)*12</f>
        <v>286.55466284615375</v>
      </c>
      <c r="L7" t="s">
        <v>103</v>
      </c>
    </row>
    <row r="8" spans="1:6" ht="12.75">
      <c r="A8" s="30" t="s">
        <v>133</v>
      </c>
      <c r="B8" s="30">
        <v>17</v>
      </c>
      <c r="C8" s="5">
        <v>1941</v>
      </c>
      <c r="D8" s="5">
        <v>4</v>
      </c>
      <c r="E8" s="28">
        <v>1.6473768</v>
      </c>
      <c r="F8" s="28">
        <v>75.8988178</v>
      </c>
    </row>
    <row r="9" spans="1:6" ht="12.75">
      <c r="A9" s="30" t="s">
        <v>133</v>
      </c>
      <c r="B9" s="30">
        <v>17</v>
      </c>
      <c r="C9" s="5">
        <v>1941</v>
      </c>
      <c r="D9" s="5">
        <v>5</v>
      </c>
      <c r="E9" s="28">
        <v>3.7021972</v>
      </c>
      <c r="F9" s="28">
        <v>149.3878252</v>
      </c>
    </row>
    <row r="10" spans="1:6" ht="12.75">
      <c r="A10" s="30" t="s">
        <v>133</v>
      </c>
      <c r="B10" s="30">
        <v>17</v>
      </c>
      <c r="C10" s="5">
        <v>1941</v>
      </c>
      <c r="D10" s="5">
        <v>6</v>
      </c>
      <c r="E10" s="28">
        <v>2.5457796</v>
      </c>
      <c r="F10" s="28">
        <v>65.8754966</v>
      </c>
    </row>
    <row r="11" spans="1:11" ht="12.75">
      <c r="A11" s="30" t="s">
        <v>133</v>
      </c>
      <c r="B11" s="30">
        <v>17</v>
      </c>
      <c r="C11" s="5">
        <v>1941</v>
      </c>
      <c r="D11" s="5">
        <v>7</v>
      </c>
      <c r="E11" s="28">
        <v>0.6857514</v>
      </c>
      <c r="F11" s="28">
        <v>20.962751400000002</v>
      </c>
      <c r="K11" s="34"/>
    </row>
    <row r="12" spans="1:6" ht="12.75">
      <c r="A12" s="30" t="s">
        <v>133</v>
      </c>
      <c r="B12" s="30">
        <v>17</v>
      </c>
      <c r="C12" s="5">
        <v>1941</v>
      </c>
      <c r="D12" s="5">
        <v>8</v>
      </c>
      <c r="E12" s="28">
        <v>0.1543895</v>
      </c>
      <c r="F12" s="28">
        <v>9.978744500000001</v>
      </c>
    </row>
    <row r="13" spans="1:6" ht="12.75">
      <c r="A13" s="30" t="s">
        <v>133</v>
      </c>
      <c r="B13" s="30">
        <v>17</v>
      </c>
      <c r="C13" s="5">
        <v>1941</v>
      </c>
      <c r="D13" s="5">
        <v>9</v>
      </c>
      <c r="E13" s="28">
        <v>0.1188016</v>
      </c>
      <c r="F13" s="28">
        <v>6.7858016</v>
      </c>
    </row>
    <row r="14" spans="1:6" ht="12.75">
      <c r="A14" s="30" t="s">
        <v>133</v>
      </c>
      <c r="B14" s="30">
        <v>17</v>
      </c>
      <c r="C14" s="5">
        <v>1941</v>
      </c>
      <c r="D14" s="5">
        <v>10</v>
      </c>
      <c r="E14" s="28">
        <v>0.0843465</v>
      </c>
      <c r="F14" s="28">
        <v>4.6534865</v>
      </c>
    </row>
    <row r="15" spans="1:6" ht="12.75">
      <c r="A15" s="30" t="s">
        <v>133</v>
      </c>
      <c r="B15" s="30">
        <v>17</v>
      </c>
      <c r="C15" s="5">
        <v>1941</v>
      </c>
      <c r="D15" s="5">
        <v>11</v>
      </c>
      <c r="E15" s="28">
        <v>0.438306</v>
      </c>
      <c r="F15" s="28">
        <v>28.448728000000003</v>
      </c>
    </row>
    <row r="16" spans="1:6" ht="12.75">
      <c r="A16" s="30" t="s">
        <v>133</v>
      </c>
      <c r="B16" s="30">
        <v>17</v>
      </c>
      <c r="C16" s="5">
        <v>1941</v>
      </c>
      <c r="D16" s="5">
        <v>12</v>
      </c>
      <c r="E16" s="28">
        <v>0.242408</v>
      </c>
      <c r="F16" s="28">
        <v>8.458408</v>
      </c>
    </row>
    <row r="17" spans="1:6" ht="12.75">
      <c r="A17" s="30" t="s">
        <v>133</v>
      </c>
      <c r="B17" s="30">
        <v>17</v>
      </c>
      <c r="C17" s="5">
        <v>1942</v>
      </c>
      <c r="D17" s="5">
        <v>1</v>
      </c>
      <c r="E17" s="28">
        <v>0.3651634</v>
      </c>
      <c r="F17" s="28">
        <v>20.268674400000002</v>
      </c>
    </row>
    <row r="18" spans="1:6" ht="12.75">
      <c r="A18" s="30" t="s">
        <v>133</v>
      </c>
      <c r="B18" s="30">
        <v>17</v>
      </c>
      <c r="C18" s="5">
        <v>1942</v>
      </c>
      <c r="D18" s="5">
        <v>2</v>
      </c>
      <c r="E18" s="28">
        <v>0.256953</v>
      </c>
      <c r="F18" s="28">
        <v>7.285553</v>
      </c>
    </row>
    <row r="19" spans="1:6" ht="12.75">
      <c r="A19" s="30" t="s">
        <v>133</v>
      </c>
      <c r="B19" s="30">
        <v>17</v>
      </c>
      <c r="C19" s="5">
        <v>1942</v>
      </c>
      <c r="D19" s="5">
        <v>3</v>
      </c>
      <c r="E19" s="28">
        <v>0.3920059</v>
      </c>
      <c r="F19" s="28">
        <v>37.5011279</v>
      </c>
    </row>
    <row r="20" spans="1:6" ht="12.75">
      <c r="A20" s="30" t="s">
        <v>133</v>
      </c>
      <c r="B20" s="30">
        <v>17</v>
      </c>
      <c r="C20" s="5">
        <v>1942</v>
      </c>
      <c r="D20" s="5">
        <v>4</v>
      </c>
      <c r="E20" s="28">
        <v>0.969241</v>
      </c>
      <c r="F20" s="28">
        <v>62.53383699999999</v>
      </c>
    </row>
    <row r="21" spans="1:6" ht="12.75">
      <c r="A21" s="30" t="s">
        <v>133</v>
      </c>
      <c r="B21" s="30">
        <v>17</v>
      </c>
      <c r="C21" s="5">
        <v>1942</v>
      </c>
      <c r="D21" s="5">
        <v>5</v>
      </c>
      <c r="E21" s="28">
        <v>0.525819</v>
      </c>
      <c r="F21" s="28">
        <v>30.597819</v>
      </c>
    </row>
    <row r="22" spans="1:6" ht="12.75">
      <c r="A22" s="30" t="s">
        <v>133</v>
      </c>
      <c r="B22" s="30">
        <v>17</v>
      </c>
      <c r="C22" s="5">
        <v>1942</v>
      </c>
      <c r="D22" s="5">
        <v>6</v>
      </c>
      <c r="E22" s="28">
        <v>0.4603168</v>
      </c>
      <c r="F22" s="28">
        <v>28.998108799999997</v>
      </c>
    </row>
    <row r="23" spans="1:6" ht="12.75">
      <c r="A23" s="30" t="s">
        <v>133</v>
      </c>
      <c r="B23" s="30">
        <v>17</v>
      </c>
      <c r="C23" s="5">
        <v>1942</v>
      </c>
      <c r="D23" s="5">
        <v>7</v>
      </c>
      <c r="E23" s="28">
        <v>0.2182752</v>
      </c>
      <c r="F23" s="28">
        <v>6.6912382</v>
      </c>
    </row>
    <row r="24" spans="1:6" ht="12.75">
      <c r="A24" s="30" t="s">
        <v>133</v>
      </c>
      <c r="B24" s="30">
        <v>17</v>
      </c>
      <c r="C24" s="5">
        <v>1942</v>
      </c>
      <c r="D24" s="5">
        <v>8</v>
      </c>
      <c r="E24" s="28">
        <v>0.1566786</v>
      </c>
      <c r="F24" s="28">
        <v>6.916418600000001</v>
      </c>
    </row>
    <row r="25" spans="1:6" ht="12.75">
      <c r="A25" s="30" t="s">
        <v>133</v>
      </c>
      <c r="B25" s="30">
        <v>17</v>
      </c>
      <c r="C25" s="5">
        <v>1942</v>
      </c>
      <c r="D25" s="5">
        <v>9</v>
      </c>
      <c r="E25" s="28">
        <v>0.126272</v>
      </c>
      <c r="F25" s="28">
        <v>5.653952</v>
      </c>
    </row>
    <row r="26" spans="1:6" ht="12.75">
      <c r="A26" s="30" t="s">
        <v>133</v>
      </c>
      <c r="B26" s="30">
        <v>17</v>
      </c>
      <c r="C26" s="5">
        <v>1942</v>
      </c>
      <c r="D26" s="5">
        <v>10</v>
      </c>
      <c r="E26" s="28">
        <v>0.133488</v>
      </c>
      <c r="F26" s="28">
        <v>13.006469999999998</v>
      </c>
    </row>
    <row r="27" spans="1:6" ht="12.75">
      <c r="A27" s="30" t="s">
        <v>133</v>
      </c>
      <c r="B27" s="30">
        <v>17</v>
      </c>
      <c r="C27" s="5">
        <v>1942</v>
      </c>
      <c r="D27" s="5">
        <v>11</v>
      </c>
      <c r="E27" s="28">
        <v>0.1213822</v>
      </c>
      <c r="F27" s="28">
        <v>6.9926802</v>
      </c>
    </row>
    <row r="28" spans="1:6" ht="12.75">
      <c r="A28" s="30" t="s">
        <v>133</v>
      </c>
      <c r="B28" s="30">
        <v>17</v>
      </c>
      <c r="C28" s="5">
        <v>1942</v>
      </c>
      <c r="D28" s="5">
        <v>12</v>
      </c>
      <c r="E28" s="28">
        <v>0.2395744</v>
      </c>
      <c r="F28" s="28">
        <v>27.420693399999998</v>
      </c>
    </row>
    <row r="29" spans="1:6" ht="12.75">
      <c r="A29" s="30" t="s">
        <v>133</v>
      </c>
      <c r="B29" s="30">
        <v>17</v>
      </c>
      <c r="C29" s="5">
        <v>1943</v>
      </c>
      <c r="D29" s="5">
        <v>1</v>
      </c>
      <c r="E29" s="28">
        <v>0.717315</v>
      </c>
      <c r="F29" s="28">
        <v>57.125142999999994</v>
      </c>
    </row>
    <row r="30" spans="1:6" ht="12.75">
      <c r="A30" s="30" t="s">
        <v>133</v>
      </c>
      <c r="B30" s="30">
        <v>17</v>
      </c>
      <c r="C30" s="5">
        <v>1943</v>
      </c>
      <c r="D30" s="5">
        <v>2</v>
      </c>
      <c r="E30" s="28">
        <v>0.4202847</v>
      </c>
      <c r="F30" s="28">
        <v>20.259284700000002</v>
      </c>
    </row>
    <row r="31" spans="1:6" ht="12.75">
      <c r="A31" s="30" t="s">
        <v>133</v>
      </c>
      <c r="B31" s="30">
        <v>17</v>
      </c>
      <c r="C31" s="5">
        <v>1943</v>
      </c>
      <c r="D31" s="5">
        <v>3</v>
      </c>
      <c r="E31" s="28">
        <v>0.2166004</v>
      </c>
      <c r="F31" s="28">
        <v>16.164190400000003</v>
      </c>
    </row>
    <row r="32" spans="1:6" ht="12.75">
      <c r="A32" s="30" t="s">
        <v>133</v>
      </c>
      <c r="B32" s="30">
        <v>17</v>
      </c>
      <c r="C32" s="5">
        <v>1943</v>
      </c>
      <c r="D32" s="5">
        <v>4</v>
      </c>
      <c r="E32" s="28">
        <v>0.41881</v>
      </c>
      <c r="F32" s="28">
        <v>25.694141000000002</v>
      </c>
    </row>
    <row r="33" spans="1:6" ht="12.75">
      <c r="A33" s="30" t="s">
        <v>133</v>
      </c>
      <c r="B33" s="30">
        <v>17</v>
      </c>
      <c r="C33" s="5">
        <v>1943</v>
      </c>
      <c r="D33" s="5">
        <v>5</v>
      </c>
      <c r="E33" s="28">
        <v>0.218601</v>
      </c>
      <c r="F33" s="28">
        <v>12.423553000000002</v>
      </c>
    </row>
    <row r="34" spans="1:6" ht="12.75">
      <c r="A34" s="30" t="s">
        <v>133</v>
      </c>
      <c r="B34" s="30">
        <v>17</v>
      </c>
      <c r="C34" s="5">
        <v>1943</v>
      </c>
      <c r="D34" s="5">
        <v>6</v>
      </c>
      <c r="E34" s="28">
        <v>0.086765</v>
      </c>
      <c r="F34" s="28">
        <v>4.770403999999998</v>
      </c>
    </row>
    <row r="35" spans="1:6" ht="12.75">
      <c r="A35" s="30" t="s">
        <v>133</v>
      </c>
      <c r="B35" s="30">
        <v>17</v>
      </c>
      <c r="C35" s="5">
        <v>1943</v>
      </c>
      <c r="D35" s="5">
        <v>7</v>
      </c>
      <c r="E35" s="28">
        <v>0.0748818</v>
      </c>
      <c r="F35" s="28">
        <v>4.891657799999999</v>
      </c>
    </row>
    <row r="36" spans="1:6" ht="12.75">
      <c r="A36" s="30" t="s">
        <v>133</v>
      </c>
      <c r="B36" s="30">
        <v>17</v>
      </c>
      <c r="C36" s="5">
        <v>1943</v>
      </c>
      <c r="D36" s="5">
        <v>8</v>
      </c>
      <c r="E36" s="28">
        <v>0.1168608</v>
      </c>
      <c r="F36" s="28">
        <v>3.6623668000000005</v>
      </c>
    </row>
    <row r="37" spans="1:6" ht="12.75">
      <c r="A37" s="30" t="s">
        <v>133</v>
      </c>
      <c r="B37" s="30">
        <v>17</v>
      </c>
      <c r="C37" s="5">
        <v>1943</v>
      </c>
      <c r="D37" s="5">
        <v>9</v>
      </c>
      <c r="E37" s="28">
        <v>0.1402485</v>
      </c>
      <c r="F37" s="28">
        <v>8.959476500000001</v>
      </c>
    </row>
    <row r="38" spans="1:6" ht="12.75">
      <c r="A38" s="30" t="s">
        <v>133</v>
      </c>
      <c r="B38" s="30">
        <v>17</v>
      </c>
      <c r="C38" s="5">
        <v>1943</v>
      </c>
      <c r="D38" s="5">
        <v>10</v>
      </c>
      <c r="E38" s="28">
        <v>0.1705612</v>
      </c>
      <c r="F38" s="28">
        <v>12.687820199999999</v>
      </c>
    </row>
    <row r="39" spans="1:6" ht="12.75">
      <c r="A39" s="30" t="s">
        <v>133</v>
      </c>
      <c r="B39" s="30">
        <v>17</v>
      </c>
      <c r="C39" s="5">
        <v>1943</v>
      </c>
      <c r="D39" s="5">
        <v>11</v>
      </c>
      <c r="E39" s="28">
        <v>0.146957</v>
      </c>
      <c r="F39" s="28">
        <v>12.546992999999999</v>
      </c>
    </row>
    <row r="40" spans="1:6" ht="12.75">
      <c r="A40" s="30" t="s">
        <v>133</v>
      </c>
      <c r="B40" s="30">
        <v>17</v>
      </c>
      <c r="C40" s="5">
        <v>1943</v>
      </c>
      <c r="D40" s="5">
        <v>12</v>
      </c>
      <c r="E40" s="28">
        <v>0.2459031</v>
      </c>
      <c r="F40" s="28">
        <v>18.2579031</v>
      </c>
    </row>
    <row r="41" spans="1:6" ht="12.75">
      <c r="A41" s="30" t="s">
        <v>133</v>
      </c>
      <c r="B41" s="30">
        <v>17</v>
      </c>
      <c r="C41" s="5">
        <v>1944</v>
      </c>
      <c r="D41" s="5">
        <v>1</v>
      </c>
      <c r="E41" s="28">
        <v>0.1537694</v>
      </c>
      <c r="F41" s="28">
        <v>6.210056400000001</v>
      </c>
    </row>
    <row r="42" spans="1:6" ht="12.75">
      <c r="A42" s="30" t="s">
        <v>133</v>
      </c>
      <c r="B42" s="30">
        <v>17</v>
      </c>
      <c r="C42" s="5">
        <v>1944</v>
      </c>
      <c r="D42" s="5">
        <v>2</v>
      </c>
      <c r="E42" s="28">
        <v>0.133463</v>
      </c>
      <c r="F42" s="28">
        <v>4.751283</v>
      </c>
    </row>
    <row r="43" spans="1:6" ht="12.75">
      <c r="A43" s="30" t="s">
        <v>133</v>
      </c>
      <c r="B43" s="30">
        <v>17</v>
      </c>
      <c r="C43" s="5">
        <v>1944</v>
      </c>
      <c r="D43" s="5">
        <v>3</v>
      </c>
      <c r="E43" s="28">
        <v>0.1854705</v>
      </c>
      <c r="F43" s="28">
        <v>15.5055485</v>
      </c>
    </row>
    <row r="44" spans="1:6" ht="12.75">
      <c r="A44" s="30" t="s">
        <v>133</v>
      </c>
      <c r="B44" s="30">
        <v>17</v>
      </c>
      <c r="C44" s="5">
        <v>1944</v>
      </c>
      <c r="D44" s="5">
        <v>4</v>
      </c>
      <c r="E44" s="28">
        <v>0.3061554</v>
      </c>
      <c r="F44" s="28">
        <v>24.7591254</v>
      </c>
    </row>
    <row r="45" spans="1:6" ht="12.75">
      <c r="A45" s="30" t="s">
        <v>133</v>
      </c>
      <c r="B45" s="30">
        <v>17</v>
      </c>
      <c r="C45" s="5">
        <v>1944</v>
      </c>
      <c r="D45" s="5">
        <v>5</v>
      </c>
      <c r="E45" s="28">
        <v>0.2646878</v>
      </c>
      <c r="F45" s="28">
        <v>16.8957458</v>
      </c>
    </row>
    <row r="46" spans="1:6" ht="12.75">
      <c r="A46" s="30" t="s">
        <v>133</v>
      </c>
      <c r="B46" s="30">
        <v>17</v>
      </c>
      <c r="C46" s="5">
        <v>1944</v>
      </c>
      <c r="D46" s="5">
        <v>6</v>
      </c>
      <c r="E46" s="28">
        <v>0.1542832</v>
      </c>
      <c r="F46" s="28">
        <v>10.933894199999997</v>
      </c>
    </row>
    <row r="47" spans="1:6" ht="12.75">
      <c r="A47" s="30" t="s">
        <v>133</v>
      </c>
      <c r="B47" s="30">
        <v>17</v>
      </c>
      <c r="C47" s="5">
        <v>1944</v>
      </c>
      <c r="D47" s="5">
        <v>7</v>
      </c>
      <c r="E47" s="28">
        <v>0.0886875</v>
      </c>
      <c r="F47" s="28">
        <v>4.7846875</v>
      </c>
    </row>
    <row r="48" spans="1:6" ht="12.75">
      <c r="A48" s="30" t="s">
        <v>133</v>
      </c>
      <c r="B48" s="30">
        <v>17</v>
      </c>
      <c r="C48" s="5">
        <v>1944</v>
      </c>
      <c r="D48" s="5">
        <v>8</v>
      </c>
      <c r="E48" s="28">
        <v>0.1076032</v>
      </c>
      <c r="F48" s="28">
        <v>4.1936032</v>
      </c>
    </row>
    <row r="49" spans="1:6" ht="12.75">
      <c r="A49" s="30" t="s">
        <v>133</v>
      </c>
      <c r="B49" s="30">
        <v>17</v>
      </c>
      <c r="C49" s="5">
        <v>1944</v>
      </c>
      <c r="D49" s="5">
        <v>9</v>
      </c>
      <c r="E49" s="28">
        <v>0.114589</v>
      </c>
      <c r="F49" s="28">
        <v>8.594990000000001</v>
      </c>
    </row>
    <row r="50" spans="1:6" ht="12.75">
      <c r="A50" s="30" t="s">
        <v>133</v>
      </c>
      <c r="B50" s="30">
        <v>17</v>
      </c>
      <c r="C50" s="5">
        <v>1944</v>
      </c>
      <c r="D50" s="5">
        <v>10</v>
      </c>
      <c r="E50" s="28">
        <v>0.108992</v>
      </c>
      <c r="F50" s="28">
        <v>11.200716</v>
      </c>
    </row>
    <row r="51" spans="1:6" ht="12.75">
      <c r="A51" s="30" t="s">
        <v>133</v>
      </c>
      <c r="B51" s="30">
        <v>17</v>
      </c>
      <c r="C51" s="5">
        <v>1944</v>
      </c>
      <c r="D51" s="5">
        <v>11</v>
      </c>
      <c r="E51" s="28">
        <v>0.128731</v>
      </c>
      <c r="F51" s="28">
        <v>13.876413000000001</v>
      </c>
    </row>
    <row r="52" spans="1:6" ht="12.75">
      <c r="A52" s="30" t="s">
        <v>133</v>
      </c>
      <c r="B52" s="30">
        <v>17</v>
      </c>
      <c r="C52" s="5">
        <v>1944</v>
      </c>
      <c r="D52" s="5">
        <v>12</v>
      </c>
      <c r="E52" s="28">
        <v>0.2111895</v>
      </c>
      <c r="F52" s="28">
        <v>20.883102500000003</v>
      </c>
    </row>
    <row r="53" spans="1:6" ht="12.75">
      <c r="A53" s="30" t="s">
        <v>133</v>
      </c>
      <c r="B53" s="30">
        <v>17</v>
      </c>
      <c r="C53" s="5">
        <v>1945</v>
      </c>
      <c r="D53" s="5">
        <v>1</v>
      </c>
      <c r="E53" s="28">
        <v>0.1735146</v>
      </c>
      <c r="F53" s="28">
        <v>4.4255146</v>
      </c>
    </row>
    <row r="54" spans="1:6" ht="12.75">
      <c r="A54" s="30" t="s">
        <v>133</v>
      </c>
      <c r="B54" s="30">
        <v>17</v>
      </c>
      <c r="C54" s="5">
        <v>1945</v>
      </c>
      <c r="D54" s="5">
        <v>2</v>
      </c>
      <c r="E54" s="28">
        <v>0.20683</v>
      </c>
      <c r="F54" s="28">
        <v>21.023155000000003</v>
      </c>
    </row>
    <row r="55" spans="1:6" ht="12.75">
      <c r="A55" s="30" t="s">
        <v>133</v>
      </c>
      <c r="B55" s="30">
        <v>17</v>
      </c>
      <c r="C55" s="5">
        <v>1945</v>
      </c>
      <c r="D55" s="5">
        <v>3</v>
      </c>
      <c r="E55" s="28">
        <v>0.2689852</v>
      </c>
      <c r="F55" s="28">
        <v>22.7424472</v>
      </c>
    </row>
    <row r="56" spans="1:6" ht="12.75">
      <c r="A56" s="30" t="s">
        <v>133</v>
      </c>
      <c r="B56" s="30">
        <v>17</v>
      </c>
      <c r="C56" s="5">
        <v>1945</v>
      </c>
      <c r="D56" s="5">
        <v>4</v>
      </c>
      <c r="E56" s="28">
        <v>0.1817964</v>
      </c>
      <c r="F56" s="28">
        <v>12.014990399999999</v>
      </c>
    </row>
    <row r="57" spans="1:6" ht="12.75">
      <c r="A57" s="30" t="s">
        <v>133</v>
      </c>
      <c r="B57" s="30">
        <v>17</v>
      </c>
      <c r="C57" s="5">
        <v>1945</v>
      </c>
      <c r="D57" s="5">
        <v>5</v>
      </c>
      <c r="E57" s="28">
        <v>0.1296544</v>
      </c>
      <c r="F57" s="28">
        <v>12.1309794</v>
      </c>
    </row>
    <row r="58" spans="1:6" ht="12.75">
      <c r="A58" s="30" t="s">
        <v>133</v>
      </c>
      <c r="B58" s="30">
        <v>17</v>
      </c>
      <c r="C58" s="5">
        <v>1945</v>
      </c>
      <c r="D58" s="5">
        <v>6</v>
      </c>
      <c r="E58" s="28">
        <v>0.1044465</v>
      </c>
      <c r="F58" s="28">
        <v>6.158735500000001</v>
      </c>
    </row>
    <row r="59" spans="1:6" ht="12.75">
      <c r="A59" s="30" t="s">
        <v>133</v>
      </c>
      <c r="B59" s="30">
        <v>17</v>
      </c>
      <c r="C59" s="5">
        <v>1945</v>
      </c>
      <c r="D59" s="5">
        <v>7</v>
      </c>
      <c r="E59" s="28">
        <v>0.0841918</v>
      </c>
      <c r="F59" s="28">
        <v>3.6588927999999994</v>
      </c>
    </row>
    <row r="60" spans="1:6" ht="12.75">
      <c r="A60" s="30" t="s">
        <v>133</v>
      </c>
      <c r="B60" s="30">
        <v>17</v>
      </c>
      <c r="C60" s="5">
        <v>1945</v>
      </c>
      <c r="D60" s="5">
        <v>8</v>
      </c>
      <c r="E60" s="28">
        <v>0.087021</v>
      </c>
      <c r="F60" s="28">
        <v>10.724743</v>
      </c>
    </row>
    <row r="61" spans="1:6" ht="12.75">
      <c r="A61" s="30" t="s">
        <v>133</v>
      </c>
      <c r="B61" s="30">
        <v>17</v>
      </c>
      <c r="C61" s="5">
        <v>1945</v>
      </c>
      <c r="D61" s="5">
        <v>9</v>
      </c>
      <c r="E61" s="28">
        <v>0.069597</v>
      </c>
      <c r="F61" s="28">
        <v>2.315849</v>
      </c>
    </row>
    <row r="62" spans="1:6" ht="12.75">
      <c r="A62" s="30" t="s">
        <v>133</v>
      </c>
      <c r="B62" s="30">
        <v>17</v>
      </c>
      <c r="C62" s="5">
        <v>1945</v>
      </c>
      <c r="D62" s="5">
        <v>10</v>
      </c>
      <c r="E62" s="28">
        <v>0.0511104</v>
      </c>
      <c r="F62" s="28">
        <v>7.4218374</v>
      </c>
    </row>
    <row r="63" spans="1:6" ht="12.75">
      <c r="A63" s="30" t="s">
        <v>133</v>
      </c>
      <c r="B63" s="30">
        <v>17</v>
      </c>
      <c r="C63" s="5">
        <v>1945</v>
      </c>
      <c r="D63" s="5">
        <v>11</v>
      </c>
      <c r="E63" s="28">
        <v>0.1477953</v>
      </c>
      <c r="F63" s="28">
        <v>12.7106753</v>
      </c>
    </row>
    <row r="64" spans="1:6" ht="12.75">
      <c r="A64" s="30" t="s">
        <v>133</v>
      </c>
      <c r="B64" s="30">
        <v>17</v>
      </c>
      <c r="C64" s="5">
        <v>1945</v>
      </c>
      <c r="D64" s="5">
        <v>12</v>
      </c>
      <c r="E64" s="28">
        <v>0.5892608</v>
      </c>
      <c r="F64" s="28">
        <v>49.5748578</v>
      </c>
    </row>
    <row r="65" spans="1:6" ht="12.75">
      <c r="A65" s="30" t="s">
        <v>133</v>
      </c>
      <c r="B65" s="30">
        <v>17</v>
      </c>
      <c r="C65" s="5">
        <v>1946</v>
      </c>
      <c r="D65" s="5">
        <v>1</v>
      </c>
      <c r="E65" s="28">
        <v>0.3591604</v>
      </c>
      <c r="F65" s="28">
        <v>10.4323214</v>
      </c>
    </row>
    <row r="66" spans="1:6" ht="12.75">
      <c r="A66" s="30" t="s">
        <v>133</v>
      </c>
      <c r="B66" s="30">
        <v>17</v>
      </c>
      <c r="C66" s="5">
        <v>1946</v>
      </c>
      <c r="D66" s="5">
        <v>2</v>
      </c>
      <c r="E66" s="28">
        <v>0.136422</v>
      </c>
      <c r="F66" s="28">
        <v>9.21649</v>
      </c>
    </row>
    <row r="67" spans="1:6" ht="12.75">
      <c r="A67" s="30" t="s">
        <v>133</v>
      </c>
      <c r="B67" s="30">
        <v>17</v>
      </c>
      <c r="C67" s="5">
        <v>1946</v>
      </c>
      <c r="D67" s="5">
        <v>3</v>
      </c>
      <c r="E67" s="28">
        <v>0.3224844</v>
      </c>
      <c r="F67" s="28">
        <v>24.632484399999996</v>
      </c>
    </row>
    <row r="68" spans="1:6" ht="12.75">
      <c r="A68" s="30" t="s">
        <v>133</v>
      </c>
      <c r="B68" s="30">
        <v>17</v>
      </c>
      <c r="C68" s="5">
        <v>1946</v>
      </c>
      <c r="D68" s="5">
        <v>4</v>
      </c>
      <c r="E68" s="28">
        <v>1.6780345</v>
      </c>
      <c r="F68" s="28">
        <v>74.7858385</v>
      </c>
    </row>
    <row r="69" spans="1:6" ht="12.75">
      <c r="A69" s="30" t="s">
        <v>133</v>
      </c>
      <c r="B69" s="30">
        <v>17</v>
      </c>
      <c r="C69" s="5">
        <v>1946</v>
      </c>
      <c r="D69" s="5">
        <v>5</v>
      </c>
      <c r="E69" s="28">
        <v>1.906092</v>
      </c>
      <c r="F69" s="28">
        <v>81.83331299999999</v>
      </c>
    </row>
    <row r="70" spans="1:6" ht="12.75">
      <c r="A70" s="30" t="s">
        <v>133</v>
      </c>
      <c r="B70" s="30">
        <v>17</v>
      </c>
      <c r="C70" s="5">
        <v>1946</v>
      </c>
      <c r="D70" s="5">
        <v>6</v>
      </c>
      <c r="E70" s="28">
        <v>0.6248301</v>
      </c>
      <c r="F70" s="28">
        <v>19.7089791</v>
      </c>
    </row>
    <row r="71" spans="1:6" ht="12.75">
      <c r="A71" s="30" t="s">
        <v>133</v>
      </c>
      <c r="B71" s="30">
        <v>17</v>
      </c>
      <c r="C71" s="5">
        <v>1946</v>
      </c>
      <c r="D71" s="5">
        <v>7</v>
      </c>
      <c r="E71" s="28">
        <v>0.1282158</v>
      </c>
      <c r="F71" s="28">
        <v>6.7805758</v>
      </c>
    </row>
    <row r="72" spans="1:6" ht="12.75">
      <c r="A72" s="30" t="s">
        <v>133</v>
      </c>
      <c r="B72" s="30">
        <v>17</v>
      </c>
      <c r="C72" s="5">
        <v>1946</v>
      </c>
      <c r="D72" s="5">
        <v>8</v>
      </c>
      <c r="E72" s="28">
        <v>0.1075814</v>
      </c>
      <c r="F72" s="28">
        <v>5.209503400000001</v>
      </c>
    </row>
    <row r="73" spans="1:6" ht="12.75">
      <c r="A73" s="30" t="s">
        <v>133</v>
      </c>
      <c r="B73" s="30">
        <v>17</v>
      </c>
      <c r="C73" s="5">
        <v>1946</v>
      </c>
      <c r="D73" s="5">
        <v>9</v>
      </c>
      <c r="E73" s="28">
        <v>0.0671832</v>
      </c>
      <c r="F73" s="28">
        <v>4.114183199999999</v>
      </c>
    </row>
    <row r="74" spans="1:6" ht="12.75">
      <c r="A74" s="30" t="s">
        <v>133</v>
      </c>
      <c r="B74" s="30">
        <v>17</v>
      </c>
      <c r="C74" s="5">
        <v>1946</v>
      </c>
      <c r="D74" s="5">
        <v>10</v>
      </c>
      <c r="E74" s="28">
        <v>0.0544077</v>
      </c>
      <c r="F74" s="28">
        <v>3.7305467000000005</v>
      </c>
    </row>
    <row r="75" spans="1:6" ht="12.75">
      <c r="A75" s="30" t="s">
        <v>133</v>
      </c>
      <c r="B75" s="30">
        <v>17</v>
      </c>
      <c r="C75" s="5">
        <v>1946</v>
      </c>
      <c r="D75" s="5">
        <v>11</v>
      </c>
      <c r="E75" s="28">
        <v>0.0599628</v>
      </c>
      <c r="F75" s="28">
        <v>5.858467800000001</v>
      </c>
    </row>
    <row r="76" spans="1:6" ht="12.75">
      <c r="A76" s="30" t="s">
        <v>133</v>
      </c>
      <c r="B76" s="30">
        <v>17</v>
      </c>
      <c r="C76" s="5">
        <v>1946</v>
      </c>
      <c r="D76" s="5">
        <v>12</v>
      </c>
      <c r="E76" s="28">
        <v>0.15893</v>
      </c>
      <c r="F76" s="28">
        <v>13.33068</v>
      </c>
    </row>
    <row r="77" spans="1:6" ht="12.75">
      <c r="A77" s="30" t="s">
        <v>133</v>
      </c>
      <c r="B77" s="30">
        <v>17</v>
      </c>
      <c r="C77" s="5">
        <v>1947</v>
      </c>
      <c r="D77" s="5">
        <v>1</v>
      </c>
      <c r="E77" s="28">
        <v>0.206661</v>
      </c>
      <c r="F77" s="28">
        <v>12.810661000000003</v>
      </c>
    </row>
    <row r="78" spans="1:6" ht="12.75">
      <c r="A78" s="30" t="s">
        <v>133</v>
      </c>
      <c r="B78" s="30">
        <v>17</v>
      </c>
      <c r="C78" s="5">
        <v>1947</v>
      </c>
      <c r="D78" s="5">
        <v>2</v>
      </c>
      <c r="E78" s="28">
        <v>2.1569328</v>
      </c>
      <c r="F78" s="28">
        <v>81.45054279999998</v>
      </c>
    </row>
    <row r="79" spans="1:6" ht="12.75">
      <c r="A79" s="30" t="s">
        <v>133</v>
      </c>
      <c r="B79" s="30">
        <v>17</v>
      </c>
      <c r="C79" s="5">
        <v>1947</v>
      </c>
      <c r="D79" s="5">
        <v>3</v>
      </c>
      <c r="E79" s="28">
        <v>3.575529</v>
      </c>
      <c r="F79" s="28">
        <v>159.555839</v>
      </c>
    </row>
    <row r="80" spans="1:6" ht="12.75">
      <c r="A80" s="30" t="s">
        <v>133</v>
      </c>
      <c r="B80" s="30">
        <v>17</v>
      </c>
      <c r="C80" s="5">
        <v>1947</v>
      </c>
      <c r="D80" s="5">
        <v>4</v>
      </c>
      <c r="E80" s="28">
        <v>1.0768196</v>
      </c>
      <c r="F80" s="28">
        <v>39.39359159999999</v>
      </c>
    </row>
    <row r="81" spans="1:6" ht="12.75">
      <c r="A81" s="30" t="s">
        <v>133</v>
      </c>
      <c r="B81" s="30">
        <v>17</v>
      </c>
      <c r="C81" s="5">
        <v>1947</v>
      </c>
      <c r="D81" s="5">
        <v>5</v>
      </c>
      <c r="E81" s="28">
        <v>0.5817448</v>
      </c>
      <c r="F81" s="28">
        <v>36.7508478</v>
      </c>
    </row>
    <row r="82" spans="1:6" ht="12.75">
      <c r="A82" s="30" t="s">
        <v>133</v>
      </c>
      <c r="B82" s="30">
        <v>17</v>
      </c>
      <c r="C82" s="5">
        <v>1947</v>
      </c>
      <c r="D82" s="5">
        <v>6</v>
      </c>
      <c r="E82" s="28">
        <v>0.377435</v>
      </c>
      <c r="F82" s="28">
        <v>19.449986</v>
      </c>
    </row>
    <row r="83" spans="1:6" ht="12.75">
      <c r="A83" s="30" t="s">
        <v>133</v>
      </c>
      <c r="B83" s="30">
        <v>17</v>
      </c>
      <c r="C83" s="5">
        <v>1947</v>
      </c>
      <c r="D83" s="5">
        <v>7</v>
      </c>
      <c r="E83" s="28">
        <v>0.1380355</v>
      </c>
      <c r="F83" s="28">
        <v>7.3440355</v>
      </c>
    </row>
    <row r="84" spans="1:6" ht="12.75">
      <c r="A84" s="30" t="s">
        <v>133</v>
      </c>
      <c r="B84" s="30">
        <v>17</v>
      </c>
      <c r="C84" s="5">
        <v>1947</v>
      </c>
      <c r="D84" s="5">
        <v>8</v>
      </c>
      <c r="E84" s="28">
        <v>0.101386</v>
      </c>
      <c r="F84" s="28">
        <v>8.192667</v>
      </c>
    </row>
    <row r="85" spans="1:6" ht="12.75">
      <c r="A85" s="30" t="s">
        <v>133</v>
      </c>
      <c r="B85" s="30">
        <v>17</v>
      </c>
      <c r="C85" s="5">
        <v>1947</v>
      </c>
      <c r="D85" s="5">
        <v>9</v>
      </c>
      <c r="E85" s="28">
        <v>0.1103892</v>
      </c>
      <c r="F85" s="28">
        <v>10.344449200000001</v>
      </c>
    </row>
    <row r="86" spans="1:6" ht="12.75">
      <c r="A86" s="30" t="s">
        <v>133</v>
      </c>
      <c r="B86" s="30">
        <v>17</v>
      </c>
      <c r="C86" s="5">
        <v>1947</v>
      </c>
      <c r="D86" s="5">
        <v>10</v>
      </c>
      <c r="E86" s="28">
        <v>0.1064575</v>
      </c>
      <c r="F86" s="28">
        <v>8.6954575</v>
      </c>
    </row>
    <row r="87" spans="1:6" ht="12.75">
      <c r="A87" s="30" t="s">
        <v>133</v>
      </c>
      <c r="B87" s="30">
        <v>17</v>
      </c>
      <c r="C87" s="5">
        <v>1947</v>
      </c>
      <c r="D87" s="5">
        <v>11</v>
      </c>
      <c r="E87" s="28">
        <v>0.1190056</v>
      </c>
      <c r="F87" s="28">
        <v>12.0918376</v>
      </c>
    </row>
    <row r="88" spans="1:6" ht="12.75">
      <c r="A88" s="30" t="s">
        <v>133</v>
      </c>
      <c r="B88" s="30">
        <v>17</v>
      </c>
      <c r="C88" s="5">
        <v>1947</v>
      </c>
      <c r="D88" s="5">
        <v>12</v>
      </c>
      <c r="E88" s="28">
        <v>0.3783567</v>
      </c>
      <c r="F88" s="28">
        <v>29.235356700000004</v>
      </c>
    </row>
    <row r="89" spans="1:6" ht="12.75">
      <c r="A89" s="30" t="s">
        <v>133</v>
      </c>
      <c r="B89" s="30">
        <v>17</v>
      </c>
      <c r="C89" s="5">
        <v>1948</v>
      </c>
      <c r="D89" s="5">
        <v>1</v>
      </c>
      <c r="E89" s="28">
        <v>2.372646</v>
      </c>
      <c r="F89" s="28">
        <v>151.068646</v>
      </c>
    </row>
    <row r="90" spans="1:6" ht="12.75">
      <c r="A90" s="30" t="s">
        <v>133</v>
      </c>
      <c r="B90" s="30">
        <v>17</v>
      </c>
      <c r="C90" s="5">
        <v>1948</v>
      </c>
      <c r="D90" s="5">
        <v>2</v>
      </c>
      <c r="E90" s="28">
        <v>0.9388992</v>
      </c>
      <c r="F90" s="28">
        <v>31.4345922</v>
      </c>
    </row>
    <row r="91" spans="1:6" ht="12.75">
      <c r="A91" s="30" t="s">
        <v>133</v>
      </c>
      <c r="B91" s="30">
        <v>17</v>
      </c>
      <c r="C91" s="5">
        <v>1948</v>
      </c>
      <c r="D91" s="5">
        <v>3</v>
      </c>
      <c r="E91" s="28">
        <v>0.335654</v>
      </c>
      <c r="F91" s="28">
        <v>24.400020000000005</v>
      </c>
    </row>
    <row r="92" spans="1:6" ht="12.75">
      <c r="A92" s="30" t="s">
        <v>133</v>
      </c>
      <c r="B92" s="30">
        <v>17</v>
      </c>
      <c r="C92" s="5">
        <v>1948</v>
      </c>
      <c r="D92" s="5">
        <v>4</v>
      </c>
      <c r="E92" s="28">
        <v>0.863736</v>
      </c>
      <c r="F92" s="28">
        <v>36.04373600000001</v>
      </c>
    </row>
    <row r="93" spans="1:6" ht="12.75">
      <c r="A93" s="30" t="s">
        <v>133</v>
      </c>
      <c r="B93" s="30">
        <v>17</v>
      </c>
      <c r="C93" s="5">
        <v>1948</v>
      </c>
      <c r="D93" s="5">
        <v>5</v>
      </c>
      <c r="E93" s="28">
        <v>1.00062</v>
      </c>
      <c r="F93" s="28">
        <v>43.914049</v>
      </c>
    </row>
    <row r="94" spans="1:6" ht="12.75">
      <c r="A94" s="30" t="s">
        <v>133</v>
      </c>
      <c r="B94" s="30">
        <v>17</v>
      </c>
      <c r="C94" s="5">
        <v>1948</v>
      </c>
      <c r="D94" s="5">
        <v>6</v>
      </c>
      <c r="E94" s="28">
        <v>0.3375768</v>
      </c>
      <c r="F94" s="28">
        <v>10.5705768</v>
      </c>
    </row>
    <row r="95" spans="1:6" ht="12.75">
      <c r="A95" s="30" t="s">
        <v>133</v>
      </c>
      <c r="B95" s="30">
        <v>17</v>
      </c>
      <c r="C95" s="5">
        <v>1948</v>
      </c>
      <c r="D95" s="5">
        <v>7</v>
      </c>
      <c r="E95" s="28">
        <v>0.0751229</v>
      </c>
      <c r="F95" s="28">
        <v>5.2800728999999995</v>
      </c>
    </row>
    <row r="96" spans="1:6" ht="12.75">
      <c r="A96" s="30" t="s">
        <v>133</v>
      </c>
      <c r="B96" s="30">
        <v>17</v>
      </c>
      <c r="C96" s="5">
        <v>1948</v>
      </c>
      <c r="D96" s="5">
        <v>8</v>
      </c>
      <c r="E96" s="28">
        <v>0.0952956</v>
      </c>
      <c r="F96" s="28">
        <v>4.0482956</v>
      </c>
    </row>
    <row r="97" spans="1:6" ht="12.75">
      <c r="A97" s="30" t="s">
        <v>133</v>
      </c>
      <c r="B97" s="30">
        <v>17</v>
      </c>
      <c r="C97" s="5">
        <v>1948</v>
      </c>
      <c r="D97" s="5">
        <v>9</v>
      </c>
      <c r="E97" s="28">
        <v>0.0633654</v>
      </c>
      <c r="F97" s="28">
        <v>3.0723084</v>
      </c>
    </row>
    <row r="98" spans="1:6" ht="12.75">
      <c r="A98" s="30" t="s">
        <v>133</v>
      </c>
      <c r="B98" s="30">
        <v>17</v>
      </c>
      <c r="C98" s="5">
        <v>1948</v>
      </c>
      <c r="D98" s="5">
        <v>10</v>
      </c>
      <c r="E98" s="28">
        <v>0.070312</v>
      </c>
      <c r="F98" s="28">
        <v>6.520312000000001</v>
      </c>
    </row>
    <row r="99" spans="1:6" ht="12.75">
      <c r="A99" s="30" t="s">
        <v>133</v>
      </c>
      <c r="B99" s="30">
        <v>17</v>
      </c>
      <c r="C99" s="5">
        <v>1948</v>
      </c>
      <c r="D99" s="5">
        <v>11</v>
      </c>
      <c r="E99" s="28">
        <v>0.0659124</v>
      </c>
      <c r="F99" s="28">
        <v>5.0431604000000005</v>
      </c>
    </row>
    <row r="100" spans="1:6" ht="12.75">
      <c r="A100" s="30" t="s">
        <v>133</v>
      </c>
      <c r="B100" s="30">
        <v>17</v>
      </c>
      <c r="C100" s="5">
        <v>1948</v>
      </c>
      <c r="D100" s="5">
        <v>12</v>
      </c>
      <c r="E100" s="28">
        <v>0.1423744</v>
      </c>
      <c r="F100" s="28">
        <v>20.060374400000004</v>
      </c>
    </row>
    <row r="101" spans="1:6" ht="12.75">
      <c r="A101" s="30" t="s">
        <v>133</v>
      </c>
      <c r="B101" s="30">
        <v>17</v>
      </c>
      <c r="C101" s="5">
        <v>1949</v>
      </c>
      <c r="D101" s="5">
        <v>1</v>
      </c>
      <c r="E101" s="28">
        <v>0.1225196</v>
      </c>
      <c r="F101" s="28">
        <v>8.033666600000002</v>
      </c>
    </row>
    <row r="102" spans="1:6" ht="12.75">
      <c r="A102" s="30" t="s">
        <v>133</v>
      </c>
      <c r="B102" s="30">
        <v>17</v>
      </c>
      <c r="C102" s="5">
        <v>1949</v>
      </c>
      <c r="D102" s="5">
        <v>2</v>
      </c>
      <c r="E102" s="28">
        <v>0.0943256</v>
      </c>
      <c r="F102" s="28">
        <v>6.5963776</v>
      </c>
    </row>
    <row r="103" spans="1:6" ht="12.75">
      <c r="A103" s="30" t="s">
        <v>133</v>
      </c>
      <c r="B103" s="30">
        <v>17</v>
      </c>
      <c r="C103" s="5">
        <v>1949</v>
      </c>
      <c r="D103" s="5">
        <v>3</v>
      </c>
      <c r="E103" s="28">
        <v>0.1511948</v>
      </c>
      <c r="F103" s="28">
        <v>19.2982948</v>
      </c>
    </row>
    <row r="104" spans="1:6" ht="12.75">
      <c r="A104" s="30" t="s">
        <v>133</v>
      </c>
      <c r="B104" s="30">
        <v>17</v>
      </c>
      <c r="C104" s="5">
        <v>1949</v>
      </c>
      <c r="D104" s="5">
        <v>4</v>
      </c>
      <c r="E104" s="28">
        <v>0.1208232</v>
      </c>
      <c r="F104" s="28">
        <v>8.692478200000002</v>
      </c>
    </row>
    <row r="105" spans="1:6" ht="12.75">
      <c r="A105" s="30" t="s">
        <v>133</v>
      </c>
      <c r="B105" s="30">
        <v>17</v>
      </c>
      <c r="C105" s="5">
        <v>1949</v>
      </c>
      <c r="D105" s="5">
        <v>5</v>
      </c>
      <c r="E105" s="28">
        <v>0.1008898</v>
      </c>
      <c r="F105" s="28">
        <v>8.7591518</v>
      </c>
    </row>
    <row r="106" spans="1:6" ht="12.75">
      <c r="A106" s="30" t="s">
        <v>133</v>
      </c>
      <c r="B106" s="30">
        <v>17</v>
      </c>
      <c r="C106" s="5">
        <v>1949</v>
      </c>
      <c r="D106" s="5">
        <v>6</v>
      </c>
      <c r="E106" s="28">
        <v>0.090111</v>
      </c>
      <c r="F106" s="28">
        <v>5.797111000000001</v>
      </c>
    </row>
    <row r="107" spans="1:6" ht="12.75">
      <c r="A107" s="30" t="s">
        <v>133</v>
      </c>
      <c r="B107" s="30">
        <v>17</v>
      </c>
      <c r="C107" s="5">
        <v>1949</v>
      </c>
      <c r="D107" s="5">
        <v>7</v>
      </c>
      <c r="E107" s="28">
        <v>0.0951039</v>
      </c>
      <c r="F107" s="28">
        <v>3.5241339</v>
      </c>
    </row>
    <row r="108" spans="1:6" ht="12.75">
      <c r="A108" s="30" t="s">
        <v>133</v>
      </c>
      <c r="B108" s="30">
        <v>17</v>
      </c>
      <c r="C108" s="5">
        <v>1949</v>
      </c>
      <c r="D108" s="5">
        <v>8</v>
      </c>
      <c r="E108" s="28">
        <v>0.0881108</v>
      </c>
      <c r="F108" s="28">
        <v>2.9161108</v>
      </c>
    </row>
    <row r="109" spans="1:6" ht="12.75">
      <c r="A109" s="30" t="s">
        <v>133</v>
      </c>
      <c r="B109" s="30">
        <v>17</v>
      </c>
      <c r="C109" s="5">
        <v>1949</v>
      </c>
      <c r="D109" s="5">
        <v>9</v>
      </c>
      <c r="E109" s="28">
        <v>0.5264948</v>
      </c>
      <c r="F109" s="28">
        <v>24.788345799999995</v>
      </c>
    </row>
    <row r="110" spans="1:6" ht="12.75">
      <c r="A110" s="30" t="s">
        <v>133</v>
      </c>
      <c r="B110" s="30">
        <v>17</v>
      </c>
      <c r="C110" s="5">
        <v>1949</v>
      </c>
      <c r="D110" s="5">
        <v>10</v>
      </c>
      <c r="E110" s="28">
        <v>0.2304855</v>
      </c>
      <c r="F110" s="28">
        <v>8.150322500000001</v>
      </c>
    </row>
    <row r="111" spans="1:6" ht="12.75">
      <c r="A111" s="30" t="s">
        <v>133</v>
      </c>
      <c r="B111" s="30">
        <v>17</v>
      </c>
      <c r="C111" s="5">
        <v>1949</v>
      </c>
      <c r="D111" s="5">
        <v>11</v>
      </c>
      <c r="E111" s="28">
        <v>0.15606</v>
      </c>
      <c r="F111" s="28">
        <v>17.150895000000002</v>
      </c>
    </row>
    <row r="112" spans="1:6" ht="12.75">
      <c r="A112" s="30" t="s">
        <v>133</v>
      </c>
      <c r="B112" s="30">
        <v>17</v>
      </c>
      <c r="C112" s="5">
        <v>1949</v>
      </c>
      <c r="D112" s="5">
        <v>12</v>
      </c>
      <c r="E112" s="28">
        <v>0.161205</v>
      </c>
      <c r="F112" s="28">
        <v>13.795799000000002</v>
      </c>
    </row>
    <row r="113" spans="1:6" ht="12.75">
      <c r="A113" s="30" t="s">
        <v>133</v>
      </c>
      <c r="B113" s="30">
        <v>17</v>
      </c>
      <c r="C113" s="5">
        <v>1950</v>
      </c>
      <c r="D113" s="5">
        <v>1</v>
      </c>
      <c r="E113" s="28">
        <v>0.1062864</v>
      </c>
      <c r="F113" s="28">
        <v>5.7322864</v>
      </c>
    </row>
    <row r="114" spans="1:6" ht="12.75">
      <c r="A114" s="30" t="s">
        <v>133</v>
      </c>
      <c r="B114" s="30">
        <v>17</v>
      </c>
      <c r="C114" s="5">
        <v>1950</v>
      </c>
      <c r="D114" s="5">
        <v>2</v>
      </c>
      <c r="E114" s="28">
        <v>0.2003616</v>
      </c>
      <c r="F114" s="28">
        <v>22.287173600000003</v>
      </c>
    </row>
    <row r="115" spans="1:6" ht="12.75">
      <c r="A115" s="30" t="s">
        <v>133</v>
      </c>
      <c r="B115" s="30">
        <v>17</v>
      </c>
      <c r="C115" s="5">
        <v>1950</v>
      </c>
      <c r="D115" s="5">
        <v>3</v>
      </c>
      <c r="E115" s="28">
        <v>0.197067</v>
      </c>
      <c r="F115" s="28">
        <v>15.418067</v>
      </c>
    </row>
    <row r="116" spans="1:6" ht="12.75">
      <c r="A116" s="30" t="s">
        <v>133</v>
      </c>
      <c r="B116" s="30">
        <v>17</v>
      </c>
      <c r="C116" s="5">
        <v>1950</v>
      </c>
      <c r="D116" s="5">
        <v>4</v>
      </c>
      <c r="E116" s="28">
        <v>0.1694875</v>
      </c>
      <c r="F116" s="28">
        <v>10.8405365</v>
      </c>
    </row>
    <row r="117" spans="1:6" ht="12.75">
      <c r="A117" s="30" t="s">
        <v>133</v>
      </c>
      <c r="B117" s="30">
        <v>17</v>
      </c>
      <c r="C117" s="5">
        <v>1950</v>
      </c>
      <c r="D117" s="5">
        <v>5</v>
      </c>
      <c r="E117" s="28">
        <v>0.4114626</v>
      </c>
      <c r="F117" s="28">
        <v>30.2612336</v>
      </c>
    </row>
    <row r="118" spans="1:6" ht="12.75">
      <c r="A118" s="30" t="s">
        <v>133</v>
      </c>
      <c r="B118" s="30">
        <v>17</v>
      </c>
      <c r="C118" s="5">
        <v>1950</v>
      </c>
      <c r="D118" s="5">
        <v>6</v>
      </c>
      <c r="E118" s="28">
        <v>0.4858386</v>
      </c>
      <c r="F118" s="28">
        <v>19.209674600000003</v>
      </c>
    </row>
    <row r="119" spans="1:6" ht="12.75">
      <c r="A119" s="30" t="s">
        <v>133</v>
      </c>
      <c r="B119" s="30">
        <v>17</v>
      </c>
      <c r="C119" s="5">
        <v>1950</v>
      </c>
      <c r="D119" s="5">
        <v>7</v>
      </c>
      <c r="E119" s="28">
        <v>0.2008688</v>
      </c>
      <c r="F119" s="28">
        <v>5.1560128</v>
      </c>
    </row>
    <row r="120" spans="1:6" ht="12.75">
      <c r="A120" s="30" t="s">
        <v>133</v>
      </c>
      <c r="B120" s="30">
        <v>17</v>
      </c>
      <c r="C120" s="5">
        <v>1950</v>
      </c>
      <c r="D120" s="5">
        <v>8</v>
      </c>
      <c r="E120" s="28">
        <v>0.0802184</v>
      </c>
      <c r="F120" s="28">
        <v>3.0885624000000007</v>
      </c>
    </row>
    <row r="121" spans="1:6" ht="12.75">
      <c r="A121" s="30" t="s">
        <v>133</v>
      </c>
      <c r="B121" s="30">
        <v>17</v>
      </c>
      <c r="C121" s="5">
        <v>1950</v>
      </c>
      <c r="D121" s="5">
        <v>9</v>
      </c>
      <c r="E121" s="28">
        <v>0.0506848</v>
      </c>
      <c r="F121" s="28">
        <v>2.3395388000000006</v>
      </c>
    </row>
    <row r="122" spans="1:6" ht="12.75">
      <c r="A122" s="30" t="s">
        <v>133</v>
      </c>
      <c r="B122" s="30">
        <v>17</v>
      </c>
      <c r="C122" s="5">
        <v>1950</v>
      </c>
      <c r="D122" s="5">
        <v>10</v>
      </c>
      <c r="E122" s="28">
        <v>0.0710167</v>
      </c>
      <c r="F122" s="28">
        <v>5.3800167000000005</v>
      </c>
    </row>
    <row r="123" spans="1:6" ht="12.75">
      <c r="A123" s="30" t="s">
        <v>133</v>
      </c>
      <c r="B123" s="30">
        <v>17</v>
      </c>
      <c r="C123" s="5">
        <v>1950</v>
      </c>
      <c r="D123" s="5">
        <v>11</v>
      </c>
      <c r="E123" s="28">
        <v>0.1055628</v>
      </c>
      <c r="F123" s="28">
        <v>12.5345118</v>
      </c>
    </row>
    <row r="124" spans="1:6" ht="12.75">
      <c r="A124" s="30" t="s">
        <v>133</v>
      </c>
      <c r="B124" s="30">
        <v>17</v>
      </c>
      <c r="C124" s="5">
        <v>1950</v>
      </c>
      <c r="D124" s="5">
        <v>12</v>
      </c>
      <c r="E124" s="28">
        <v>0.1813713</v>
      </c>
      <c r="F124" s="28">
        <v>22.7787863</v>
      </c>
    </row>
    <row r="125" spans="1:6" ht="12.75">
      <c r="A125" s="30" t="s">
        <v>133</v>
      </c>
      <c r="B125" s="30">
        <v>17</v>
      </c>
      <c r="C125" s="5">
        <v>1951</v>
      </c>
      <c r="D125" s="5">
        <v>1</v>
      </c>
      <c r="E125" s="28">
        <v>0.4871777</v>
      </c>
      <c r="F125" s="28">
        <v>32.7982827</v>
      </c>
    </row>
    <row r="126" spans="1:6" ht="12.75">
      <c r="A126" s="30" t="s">
        <v>133</v>
      </c>
      <c r="B126" s="30">
        <v>17</v>
      </c>
      <c r="C126" s="5">
        <v>1951</v>
      </c>
      <c r="D126" s="5">
        <v>2</v>
      </c>
      <c r="E126" s="28">
        <v>1.069884</v>
      </c>
      <c r="F126" s="28">
        <v>55.058870000000006</v>
      </c>
    </row>
    <row r="127" spans="1:6" ht="12.75">
      <c r="A127" s="30" t="s">
        <v>133</v>
      </c>
      <c r="B127" s="30">
        <v>17</v>
      </c>
      <c r="C127" s="5">
        <v>1951</v>
      </c>
      <c r="D127" s="5">
        <v>3</v>
      </c>
      <c r="E127" s="28">
        <v>1.560208</v>
      </c>
      <c r="F127" s="28">
        <v>80.42348399999999</v>
      </c>
    </row>
    <row r="128" spans="1:6" ht="12.75">
      <c r="A128" s="30" t="s">
        <v>133</v>
      </c>
      <c r="B128" s="30">
        <v>17</v>
      </c>
      <c r="C128" s="5">
        <v>1951</v>
      </c>
      <c r="D128" s="5">
        <v>4</v>
      </c>
      <c r="E128" s="28">
        <v>0.8470696</v>
      </c>
      <c r="F128" s="28">
        <v>40.6970326</v>
      </c>
    </row>
    <row r="129" spans="1:6" ht="12.75">
      <c r="A129" s="30" t="s">
        <v>133</v>
      </c>
      <c r="B129" s="30">
        <v>17</v>
      </c>
      <c r="C129" s="5">
        <v>1951</v>
      </c>
      <c r="D129" s="5">
        <v>5</v>
      </c>
      <c r="E129" s="28">
        <v>0.7470534</v>
      </c>
      <c r="F129" s="28">
        <v>44.8697174</v>
      </c>
    </row>
    <row r="130" spans="1:6" ht="12.75">
      <c r="A130" s="30" t="s">
        <v>133</v>
      </c>
      <c r="B130" s="30">
        <v>17</v>
      </c>
      <c r="C130" s="5">
        <v>1951</v>
      </c>
      <c r="D130" s="5">
        <v>6</v>
      </c>
      <c r="E130" s="28">
        <v>0.7294146</v>
      </c>
      <c r="F130" s="28">
        <v>34.826907600000006</v>
      </c>
    </row>
    <row r="131" spans="1:6" ht="12.75">
      <c r="A131" s="30" t="s">
        <v>133</v>
      </c>
      <c r="B131" s="30">
        <v>17</v>
      </c>
      <c r="C131" s="5">
        <v>1951</v>
      </c>
      <c r="D131" s="5">
        <v>7</v>
      </c>
      <c r="E131" s="28">
        <v>0.2859192</v>
      </c>
      <c r="F131" s="28">
        <v>9.8924432</v>
      </c>
    </row>
    <row r="132" spans="1:6" ht="12.75">
      <c r="A132" s="30" t="s">
        <v>133</v>
      </c>
      <c r="B132" s="30">
        <v>17</v>
      </c>
      <c r="C132" s="5">
        <v>1951</v>
      </c>
      <c r="D132" s="5">
        <v>8</v>
      </c>
      <c r="E132" s="28">
        <v>0.0775042</v>
      </c>
      <c r="F132" s="28">
        <v>5.988096200000001</v>
      </c>
    </row>
    <row r="133" spans="1:6" ht="12.75">
      <c r="A133" s="30" t="s">
        <v>133</v>
      </c>
      <c r="B133" s="30">
        <v>17</v>
      </c>
      <c r="C133" s="5">
        <v>1951</v>
      </c>
      <c r="D133" s="5">
        <v>9</v>
      </c>
      <c r="E133" s="28">
        <v>0.067752</v>
      </c>
      <c r="F133" s="28">
        <v>4.308047</v>
      </c>
    </row>
    <row r="134" spans="1:6" ht="12.75">
      <c r="A134" s="30" t="s">
        <v>133</v>
      </c>
      <c r="B134" s="30">
        <v>17</v>
      </c>
      <c r="C134" s="5">
        <v>1951</v>
      </c>
      <c r="D134" s="5">
        <v>10</v>
      </c>
      <c r="E134" s="28">
        <v>0.0773766</v>
      </c>
      <c r="F134" s="28">
        <v>8.905696599999999</v>
      </c>
    </row>
    <row r="135" spans="1:6" ht="12.75">
      <c r="A135" s="30" t="s">
        <v>133</v>
      </c>
      <c r="B135" s="30">
        <v>17</v>
      </c>
      <c r="C135" s="5">
        <v>1951</v>
      </c>
      <c r="D135" s="5">
        <v>11</v>
      </c>
      <c r="E135" s="28">
        <v>0.5209512</v>
      </c>
      <c r="F135" s="28">
        <v>63.6899512</v>
      </c>
    </row>
    <row r="136" spans="1:6" ht="12.75">
      <c r="A136" s="30" t="s">
        <v>133</v>
      </c>
      <c r="B136" s="30">
        <v>17</v>
      </c>
      <c r="C136" s="5">
        <v>1951</v>
      </c>
      <c r="D136" s="5">
        <v>12</v>
      </c>
      <c r="E136" s="28">
        <v>0.3808755</v>
      </c>
      <c r="F136" s="28">
        <v>27.2159925</v>
      </c>
    </row>
    <row r="137" spans="1:6" ht="12.75">
      <c r="A137" s="30" t="s">
        <v>133</v>
      </c>
      <c r="B137" s="30">
        <v>17</v>
      </c>
      <c r="C137" s="5">
        <v>1952</v>
      </c>
      <c r="D137" s="5">
        <v>1</v>
      </c>
      <c r="E137" s="28">
        <v>0.302208</v>
      </c>
      <c r="F137" s="28">
        <v>14.628060000000001</v>
      </c>
    </row>
    <row r="138" spans="1:6" ht="12.75">
      <c r="A138" s="30" t="s">
        <v>133</v>
      </c>
      <c r="B138" s="30">
        <v>17</v>
      </c>
      <c r="C138" s="5">
        <v>1952</v>
      </c>
      <c r="D138" s="5">
        <v>2</v>
      </c>
      <c r="E138" s="28">
        <v>0.2539072</v>
      </c>
      <c r="F138" s="28">
        <v>18.198469199999998</v>
      </c>
    </row>
    <row r="139" spans="1:6" ht="12.75">
      <c r="A139" s="30" t="s">
        <v>133</v>
      </c>
      <c r="B139" s="30">
        <v>17</v>
      </c>
      <c r="C139" s="5">
        <v>1952</v>
      </c>
      <c r="D139" s="5">
        <v>3</v>
      </c>
      <c r="E139" s="28">
        <v>1.2043191</v>
      </c>
      <c r="F139" s="28">
        <v>90.96623910000001</v>
      </c>
    </row>
    <row r="140" spans="1:6" ht="12.75">
      <c r="A140" s="30" t="s">
        <v>133</v>
      </c>
      <c r="B140" s="30">
        <v>17</v>
      </c>
      <c r="C140" s="5">
        <v>1952</v>
      </c>
      <c r="D140" s="5">
        <v>4</v>
      </c>
      <c r="E140" s="28">
        <v>0.92064</v>
      </c>
      <c r="F140" s="28">
        <v>46.555556</v>
      </c>
    </row>
    <row r="141" spans="1:6" ht="12.75">
      <c r="A141" s="30" t="s">
        <v>133</v>
      </c>
      <c r="B141" s="30">
        <v>17</v>
      </c>
      <c r="C141" s="5">
        <v>1952</v>
      </c>
      <c r="D141" s="5">
        <v>5</v>
      </c>
      <c r="E141" s="28">
        <v>0.6730512</v>
      </c>
      <c r="F141" s="28">
        <v>38.6245392</v>
      </c>
    </row>
    <row r="142" spans="1:6" ht="12.75">
      <c r="A142" s="30" t="s">
        <v>133</v>
      </c>
      <c r="B142" s="30">
        <v>17</v>
      </c>
      <c r="C142" s="5">
        <v>1952</v>
      </c>
      <c r="D142" s="5">
        <v>6</v>
      </c>
      <c r="E142" s="28">
        <v>0.374509</v>
      </c>
      <c r="F142" s="28">
        <v>14.957508999999998</v>
      </c>
    </row>
    <row r="143" spans="1:6" ht="12.75">
      <c r="A143" s="30" t="s">
        <v>133</v>
      </c>
      <c r="B143" s="30">
        <v>17</v>
      </c>
      <c r="C143" s="5">
        <v>1952</v>
      </c>
      <c r="D143" s="5">
        <v>7</v>
      </c>
      <c r="E143" s="28">
        <v>0.4840557</v>
      </c>
      <c r="F143" s="28">
        <v>32.5391107</v>
      </c>
    </row>
    <row r="144" spans="1:6" ht="12.75">
      <c r="A144" s="30" t="s">
        <v>133</v>
      </c>
      <c r="B144" s="30">
        <v>17</v>
      </c>
      <c r="C144" s="5">
        <v>1952</v>
      </c>
      <c r="D144" s="5">
        <v>8</v>
      </c>
      <c r="E144" s="28">
        <v>0.2706165</v>
      </c>
      <c r="F144" s="28">
        <v>10.5053995</v>
      </c>
    </row>
    <row r="145" spans="1:6" ht="12.75">
      <c r="A145" s="30" t="s">
        <v>133</v>
      </c>
      <c r="B145" s="30">
        <v>17</v>
      </c>
      <c r="C145" s="5">
        <v>1952</v>
      </c>
      <c r="D145" s="5">
        <v>9</v>
      </c>
      <c r="E145" s="28">
        <v>0.086184</v>
      </c>
      <c r="F145" s="28">
        <v>5.840655000000001</v>
      </c>
    </row>
    <row r="146" spans="1:6" ht="12.75">
      <c r="A146" s="30" t="s">
        <v>133</v>
      </c>
      <c r="B146" s="30">
        <v>17</v>
      </c>
      <c r="C146" s="5">
        <v>1952</v>
      </c>
      <c r="D146" s="5">
        <v>10</v>
      </c>
      <c r="E146" s="28">
        <v>0.1319535</v>
      </c>
      <c r="F146" s="28">
        <v>11.1363735</v>
      </c>
    </row>
    <row r="147" spans="1:6" ht="12.75">
      <c r="A147" s="30" t="s">
        <v>133</v>
      </c>
      <c r="B147" s="30">
        <v>17</v>
      </c>
      <c r="C147" s="5">
        <v>1952</v>
      </c>
      <c r="D147" s="5">
        <v>11</v>
      </c>
      <c r="E147" s="28">
        <v>0.19608</v>
      </c>
      <c r="F147" s="28">
        <v>17.340737999999998</v>
      </c>
    </row>
    <row r="148" spans="1:6" ht="12.75">
      <c r="A148" s="30" t="s">
        <v>133</v>
      </c>
      <c r="B148" s="30">
        <v>17</v>
      </c>
      <c r="C148" s="5">
        <v>1952</v>
      </c>
      <c r="D148" s="5">
        <v>12</v>
      </c>
      <c r="E148" s="28">
        <v>0.3355402</v>
      </c>
      <c r="F148" s="28">
        <v>33.933645199999994</v>
      </c>
    </row>
    <row r="149" spans="1:6" ht="12.75">
      <c r="A149" s="30" t="s">
        <v>133</v>
      </c>
      <c r="B149" s="30">
        <v>17</v>
      </c>
      <c r="C149" s="5">
        <v>1953</v>
      </c>
      <c r="D149" s="5">
        <v>1</v>
      </c>
      <c r="E149" s="28">
        <v>0.2749692</v>
      </c>
      <c r="F149" s="28">
        <v>8.1729692</v>
      </c>
    </row>
    <row r="150" spans="1:6" ht="12.75">
      <c r="A150" s="30" t="s">
        <v>133</v>
      </c>
      <c r="B150" s="30">
        <v>17</v>
      </c>
      <c r="C150" s="5">
        <v>1953</v>
      </c>
      <c r="D150" s="5">
        <v>2</v>
      </c>
      <c r="E150" s="28">
        <v>0.3417368</v>
      </c>
      <c r="F150" s="28">
        <v>16.4023808</v>
      </c>
    </row>
    <row r="151" spans="1:6" ht="12.75">
      <c r="A151" s="30" t="s">
        <v>133</v>
      </c>
      <c r="B151" s="30">
        <v>17</v>
      </c>
      <c r="C151" s="5">
        <v>1953</v>
      </c>
      <c r="D151" s="5">
        <v>3</v>
      </c>
      <c r="E151" s="28">
        <v>0.2291088</v>
      </c>
      <c r="F151" s="28">
        <v>14.4801818</v>
      </c>
    </row>
    <row r="152" spans="1:6" ht="12.75">
      <c r="A152" s="30" t="s">
        <v>133</v>
      </c>
      <c r="B152" s="30">
        <v>17</v>
      </c>
      <c r="C152" s="5">
        <v>1953</v>
      </c>
      <c r="D152" s="5">
        <v>4</v>
      </c>
      <c r="E152" s="28">
        <v>0.3578432</v>
      </c>
      <c r="F152" s="28">
        <v>26.8770212</v>
      </c>
    </row>
    <row r="153" spans="1:6" ht="12.75">
      <c r="A153" s="30" t="s">
        <v>133</v>
      </c>
      <c r="B153" s="30">
        <v>17</v>
      </c>
      <c r="C153" s="5">
        <v>1953</v>
      </c>
      <c r="D153" s="5">
        <v>5</v>
      </c>
      <c r="E153" s="28">
        <v>0.2109666</v>
      </c>
      <c r="F153" s="28">
        <v>12.7369666</v>
      </c>
    </row>
    <row r="154" spans="1:6" ht="12.75">
      <c r="A154" s="30" t="s">
        <v>133</v>
      </c>
      <c r="B154" s="30">
        <v>17</v>
      </c>
      <c r="C154" s="5">
        <v>1953</v>
      </c>
      <c r="D154" s="5">
        <v>6</v>
      </c>
      <c r="E154" s="28">
        <v>0.3989339</v>
      </c>
      <c r="F154" s="28">
        <v>26.2789339</v>
      </c>
    </row>
    <row r="155" spans="1:6" ht="12.75">
      <c r="A155" s="30" t="s">
        <v>133</v>
      </c>
      <c r="B155" s="30">
        <v>17</v>
      </c>
      <c r="C155" s="5">
        <v>1953</v>
      </c>
      <c r="D155" s="5">
        <v>7</v>
      </c>
      <c r="E155" s="28">
        <v>0.2241976</v>
      </c>
      <c r="F155" s="28">
        <v>6.4121976</v>
      </c>
    </row>
    <row r="156" spans="1:6" ht="12.75">
      <c r="A156" s="30" t="s">
        <v>133</v>
      </c>
      <c r="B156" s="30">
        <v>17</v>
      </c>
      <c r="C156" s="5">
        <v>1953</v>
      </c>
      <c r="D156" s="5">
        <v>8</v>
      </c>
      <c r="E156" s="28">
        <v>0.100686</v>
      </c>
      <c r="F156" s="28">
        <v>3.6314289999999994</v>
      </c>
    </row>
    <row r="157" spans="1:6" ht="12.75">
      <c r="A157" s="30" t="s">
        <v>133</v>
      </c>
      <c r="B157" s="30">
        <v>17</v>
      </c>
      <c r="C157" s="5">
        <v>1953</v>
      </c>
      <c r="D157" s="5">
        <v>9</v>
      </c>
      <c r="E157" s="28">
        <v>0.0746059</v>
      </c>
      <c r="F157" s="28">
        <v>4.6616059</v>
      </c>
    </row>
    <row r="158" spans="1:6" ht="12.75">
      <c r="A158" s="30" t="s">
        <v>133</v>
      </c>
      <c r="B158" s="30">
        <v>17</v>
      </c>
      <c r="C158" s="5">
        <v>1953</v>
      </c>
      <c r="D158" s="5">
        <v>10</v>
      </c>
      <c r="E158" s="28">
        <v>0.325704</v>
      </c>
      <c r="F158" s="28">
        <v>22.942103999999997</v>
      </c>
    </row>
    <row r="159" spans="1:6" ht="12.75">
      <c r="A159" s="30" t="s">
        <v>133</v>
      </c>
      <c r="B159" s="30">
        <v>17</v>
      </c>
      <c r="C159" s="5">
        <v>1953</v>
      </c>
      <c r="D159" s="5">
        <v>11</v>
      </c>
      <c r="E159" s="28">
        <v>0.179168</v>
      </c>
      <c r="F159" s="28">
        <v>6.443293</v>
      </c>
    </row>
    <row r="160" spans="1:6" ht="12.75">
      <c r="A160" s="30" t="s">
        <v>133</v>
      </c>
      <c r="B160" s="30">
        <v>17</v>
      </c>
      <c r="C160" s="5">
        <v>1953</v>
      </c>
      <c r="D160" s="5">
        <v>12</v>
      </c>
      <c r="E160" s="28">
        <v>0.1489488</v>
      </c>
      <c r="F160" s="28">
        <v>12.320818799999996</v>
      </c>
    </row>
    <row r="161" spans="1:6" ht="12.75">
      <c r="A161" s="30" t="s">
        <v>133</v>
      </c>
      <c r="B161" s="30">
        <v>17</v>
      </c>
      <c r="C161" s="5">
        <v>1954</v>
      </c>
      <c r="D161" s="5">
        <v>1</v>
      </c>
      <c r="E161" s="28">
        <v>0.451485</v>
      </c>
      <c r="F161" s="28">
        <v>10.079992</v>
      </c>
    </row>
    <row r="162" spans="1:6" ht="12.75">
      <c r="A162" s="30" t="s">
        <v>133</v>
      </c>
      <c r="B162" s="30">
        <v>17</v>
      </c>
      <c r="C162" s="5">
        <v>1954</v>
      </c>
      <c r="D162" s="5">
        <v>2</v>
      </c>
      <c r="E162" s="28">
        <v>0.5991106</v>
      </c>
      <c r="F162" s="28">
        <v>20.001110599999997</v>
      </c>
    </row>
    <row r="163" spans="1:6" ht="12.75">
      <c r="A163" s="30" t="s">
        <v>133</v>
      </c>
      <c r="B163" s="30">
        <v>17</v>
      </c>
      <c r="C163" s="5">
        <v>1954</v>
      </c>
      <c r="D163" s="5">
        <v>3</v>
      </c>
      <c r="E163" s="28">
        <v>0.637315</v>
      </c>
      <c r="F163" s="28">
        <v>40.399372</v>
      </c>
    </row>
    <row r="164" spans="1:6" ht="12.75">
      <c r="A164" s="30" t="s">
        <v>133</v>
      </c>
      <c r="B164" s="30">
        <v>17</v>
      </c>
      <c r="C164" s="5">
        <v>1954</v>
      </c>
      <c r="D164" s="5">
        <v>4</v>
      </c>
      <c r="E164" s="28">
        <v>0.3909136</v>
      </c>
      <c r="F164" s="28">
        <v>18.713373600000004</v>
      </c>
    </row>
    <row r="165" spans="1:6" ht="12.75">
      <c r="A165" s="30" t="s">
        <v>133</v>
      </c>
      <c r="B165" s="30">
        <v>17</v>
      </c>
      <c r="C165" s="5">
        <v>1954</v>
      </c>
      <c r="D165" s="5">
        <v>5</v>
      </c>
      <c r="E165" s="28">
        <v>0.4756247</v>
      </c>
      <c r="F165" s="28">
        <v>27.9556247</v>
      </c>
    </row>
    <row r="166" spans="1:6" ht="12.75">
      <c r="A166" s="30" t="s">
        <v>133</v>
      </c>
      <c r="B166" s="30">
        <v>17</v>
      </c>
      <c r="C166" s="5">
        <v>1954</v>
      </c>
      <c r="D166" s="5">
        <v>6</v>
      </c>
      <c r="E166" s="28">
        <v>0.3240978</v>
      </c>
      <c r="F166" s="28">
        <v>16.8180978</v>
      </c>
    </row>
    <row r="167" spans="1:6" ht="12.75">
      <c r="A167" s="30" t="s">
        <v>133</v>
      </c>
      <c r="B167" s="30">
        <v>17</v>
      </c>
      <c r="C167" s="5">
        <v>1954</v>
      </c>
      <c r="D167" s="5">
        <v>7</v>
      </c>
      <c r="E167" s="28">
        <v>0.1157932</v>
      </c>
      <c r="F167" s="28">
        <v>5.323740199999998</v>
      </c>
    </row>
    <row r="168" spans="1:6" ht="12.75">
      <c r="A168" s="30" t="s">
        <v>133</v>
      </c>
      <c r="B168" s="30">
        <v>17</v>
      </c>
      <c r="C168" s="5">
        <v>1954</v>
      </c>
      <c r="D168" s="5">
        <v>8</v>
      </c>
      <c r="E168" s="28">
        <v>0.0701925</v>
      </c>
      <c r="F168" s="28">
        <v>5.3540805</v>
      </c>
    </row>
    <row r="169" spans="1:6" ht="12.75">
      <c r="A169" s="30" t="s">
        <v>133</v>
      </c>
      <c r="B169" s="30">
        <v>17</v>
      </c>
      <c r="C169" s="5">
        <v>1954</v>
      </c>
      <c r="D169" s="5">
        <v>9</v>
      </c>
      <c r="E169" s="28">
        <v>0.0555181</v>
      </c>
      <c r="F169" s="28">
        <v>3.1595981</v>
      </c>
    </row>
    <row r="170" spans="1:6" ht="12.75">
      <c r="A170" s="30" t="s">
        <v>133</v>
      </c>
      <c r="B170" s="30">
        <v>17</v>
      </c>
      <c r="C170" s="5">
        <v>1954</v>
      </c>
      <c r="D170" s="5">
        <v>10</v>
      </c>
      <c r="E170" s="28">
        <v>0.0690552</v>
      </c>
      <c r="F170" s="28">
        <v>5.4760552</v>
      </c>
    </row>
    <row r="171" spans="1:6" ht="12.75">
      <c r="A171" s="30" t="s">
        <v>133</v>
      </c>
      <c r="B171" s="30">
        <v>17</v>
      </c>
      <c r="C171" s="5">
        <v>1954</v>
      </c>
      <c r="D171" s="5">
        <v>11</v>
      </c>
      <c r="E171" s="28">
        <v>0.2537392</v>
      </c>
      <c r="F171" s="28">
        <v>22.1467022</v>
      </c>
    </row>
    <row r="172" spans="1:6" ht="12.75">
      <c r="A172" s="30" t="s">
        <v>133</v>
      </c>
      <c r="B172" s="30">
        <v>17</v>
      </c>
      <c r="C172" s="5">
        <v>1954</v>
      </c>
      <c r="D172" s="5">
        <v>12</v>
      </c>
      <c r="E172" s="28">
        <v>0.164496</v>
      </c>
      <c r="F172" s="28">
        <v>9.769496</v>
      </c>
    </row>
    <row r="173" spans="1:6" ht="12.75">
      <c r="A173" s="30" t="s">
        <v>133</v>
      </c>
      <c r="B173" s="30">
        <v>17</v>
      </c>
      <c r="C173" s="5">
        <v>1955</v>
      </c>
      <c r="D173" s="5">
        <v>1</v>
      </c>
      <c r="E173" s="28">
        <v>0.6156475</v>
      </c>
      <c r="F173" s="28">
        <v>52.4435665</v>
      </c>
    </row>
    <row r="174" spans="1:6" ht="12.75">
      <c r="A174" s="30" t="s">
        <v>133</v>
      </c>
      <c r="B174" s="30">
        <v>17</v>
      </c>
      <c r="C174" s="5">
        <v>1955</v>
      </c>
      <c r="D174" s="5">
        <v>2</v>
      </c>
      <c r="E174" s="28">
        <v>1.4516745</v>
      </c>
      <c r="F174" s="28">
        <v>75.26267449999999</v>
      </c>
    </row>
    <row r="175" spans="1:6" ht="12.75">
      <c r="A175" s="30" t="s">
        <v>133</v>
      </c>
      <c r="B175" s="30">
        <v>17</v>
      </c>
      <c r="C175" s="5">
        <v>1955</v>
      </c>
      <c r="D175" s="5">
        <v>3</v>
      </c>
      <c r="E175" s="28">
        <v>0.8318968</v>
      </c>
      <c r="F175" s="28">
        <v>34.0700308</v>
      </c>
    </row>
    <row r="176" spans="1:6" ht="12.75">
      <c r="A176" s="30" t="s">
        <v>133</v>
      </c>
      <c r="B176" s="30">
        <v>17</v>
      </c>
      <c r="C176" s="5">
        <v>1955</v>
      </c>
      <c r="D176" s="5">
        <v>4</v>
      </c>
      <c r="E176" s="28">
        <v>0.6072168</v>
      </c>
      <c r="F176" s="28">
        <v>27.3137718</v>
      </c>
    </row>
    <row r="177" spans="1:6" ht="12.75">
      <c r="A177" s="30" t="s">
        <v>133</v>
      </c>
      <c r="B177" s="30">
        <v>17</v>
      </c>
      <c r="C177" s="5">
        <v>1955</v>
      </c>
      <c r="D177" s="5">
        <v>5</v>
      </c>
      <c r="E177" s="28">
        <v>0.34854</v>
      </c>
      <c r="F177" s="28">
        <v>17.850919999999995</v>
      </c>
    </row>
    <row r="178" spans="1:6" ht="12.75">
      <c r="A178" s="30" t="s">
        <v>133</v>
      </c>
      <c r="B178" s="30">
        <v>17</v>
      </c>
      <c r="C178" s="5">
        <v>1955</v>
      </c>
      <c r="D178" s="5">
        <v>6</v>
      </c>
      <c r="E178" s="28">
        <v>0.3678272</v>
      </c>
      <c r="F178" s="28">
        <v>19.6778002</v>
      </c>
    </row>
    <row r="179" spans="1:6" ht="12.75">
      <c r="A179" s="30" t="s">
        <v>133</v>
      </c>
      <c r="B179" s="30">
        <v>17</v>
      </c>
      <c r="C179" s="5">
        <v>1955</v>
      </c>
      <c r="D179" s="5">
        <v>7</v>
      </c>
      <c r="E179" s="28">
        <v>0.250416</v>
      </c>
      <c r="F179" s="28">
        <v>8.527416</v>
      </c>
    </row>
    <row r="180" spans="1:6" ht="12.75">
      <c r="A180" s="30" t="s">
        <v>133</v>
      </c>
      <c r="B180" s="30">
        <v>17</v>
      </c>
      <c r="C180" s="5">
        <v>1955</v>
      </c>
      <c r="D180" s="5">
        <v>8</v>
      </c>
      <c r="E180" s="28">
        <v>0.1852561</v>
      </c>
      <c r="F180" s="28">
        <v>6.080837100000001</v>
      </c>
    </row>
    <row r="181" spans="1:6" ht="12.75">
      <c r="A181" s="30" t="s">
        <v>133</v>
      </c>
      <c r="B181" s="30">
        <v>17</v>
      </c>
      <c r="C181" s="5">
        <v>1955</v>
      </c>
      <c r="D181" s="5">
        <v>9</v>
      </c>
      <c r="E181" s="28">
        <v>0.0935571</v>
      </c>
      <c r="F181" s="28">
        <v>5.0694671</v>
      </c>
    </row>
    <row r="182" spans="1:6" ht="12.75">
      <c r="A182" s="30" t="s">
        <v>133</v>
      </c>
      <c r="B182" s="30">
        <v>17</v>
      </c>
      <c r="C182" s="5">
        <v>1955</v>
      </c>
      <c r="D182" s="5">
        <v>10</v>
      </c>
      <c r="E182" s="28">
        <v>0.1155728</v>
      </c>
      <c r="F182" s="28">
        <v>10.534464800000002</v>
      </c>
    </row>
    <row r="183" spans="1:6" ht="12.75">
      <c r="A183" s="30" t="s">
        <v>133</v>
      </c>
      <c r="B183" s="30">
        <v>17</v>
      </c>
      <c r="C183" s="5">
        <v>1955</v>
      </c>
      <c r="D183" s="5">
        <v>11</v>
      </c>
      <c r="E183" s="28">
        <v>0.2553284</v>
      </c>
      <c r="F183" s="28">
        <v>19.8201034</v>
      </c>
    </row>
    <row r="184" spans="1:6" ht="12.75">
      <c r="A184" s="30" t="s">
        <v>133</v>
      </c>
      <c r="B184" s="30">
        <v>17</v>
      </c>
      <c r="C184" s="5">
        <v>1955</v>
      </c>
      <c r="D184" s="5">
        <v>12</v>
      </c>
      <c r="E184" s="28">
        <v>1.451511</v>
      </c>
      <c r="F184" s="28">
        <v>86.78889499999998</v>
      </c>
    </row>
    <row r="185" spans="1:6" ht="12.75">
      <c r="A185" s="30" t="s">
        <v>133</v>
      </c>
      <c r="B185" s="30">
        <v>17</v>
      </c>
      <c r="C185" s="5">
        <v>1956</v>
      </c>
      <c r="D185" s="5">
        <v>1</v>
      </c>
      <c r="E185" s="28">
        <v>1.355981</v>
      </c>
      <c r="F185" s="28">
        <v>62.898799000000004</v>
      </c>
    </row>
    <row r="186" spans="1:6" ht="12.75">
      <c r="A186" s="30" t="s">
        <v>133</v>
      </c>
      <c r="B186" s="30">
        <v>17</v>
      </c>
      <c r="C186" s="5">
        <v>1956</v>
      </c>
      <c r="D186" s="5">
        <v>2</v>
      </c>
      <c r="E186" s="28">
        <v>0.4040508</v>
      </c>
      <c r="F186" s="28">
        <v>14.1224908</v>
      </c>
    </row>
    <row r="187" spans="1:6" ht="12.75">
      <c r="A187" s="30" t="s">
        <v>133</v>
      </c>
      <c r="B187" s="30">
        <v>17</v>
      </c>
      <c r="C187" s="5">
        <v>1956</v>
      </c>
      <c r="D187" s="5">
        <v>3</v>
      </c>
      <c r="E187" s="28">
        <v>2.6228251</v>
      </c>
      <c r="F187" s="28">
        <v>106.24318809999997</v>
      </c>
    </row>
    <row r="188" spans="1:6" ht="12.75">
      <c r="A188" s="30" t="s">
        <v>133</v>
      </c>
      <c r="B188" s="30">
        <v>17</v>
      </c>
      <c r="C188" s="5">
        <v>1956</v>
      </c>
      <c r="D188" s="5">
        <v>4</v>
      </c>
      <c r="E188" s="28">
        <v>2.6623275</v>
      </c>
      <c r="F188" s="28">
        <v>94.79532750000001</v>
      </c>
    </row>
    <row r="189" spans="1:6" ht="12.75">
      <c r="A189" s="30" t="s">
        <v>133</v>
      </c>
      <c r="B189" s="30">
        <v>17</v>
      </c>
      <c r="C189" s="5">
        <v>1956</v>
      </c>
      <c r="D189" s="5">
        <v>5</v>
      </c>
      <c r="E189" s="28">
        <v>1.1937536</v>
      </c>
      <c r="F189" s="28">
        <v>48.292348600000004</v>
      </c>
    </row>
    <row r="190" spans="1:6" ht="12.75">
      <c r="A190" s="30" t="s">
        <v>133</v>
      </c>
      <c r="B190" s="30">
        <v>17</v>
      </c>
      <c r="C190" s="5">
        <v>1956</v>
      </c>
      <c r="D190" s="5">
        <v>6</v>
      </c>
      <c r="E190" s="28">
        <v>0.350278</v>
      </c>
      <c r="F190" s="28">
        <v>19.380231000000002</v>
      </c>
    </row>
    <row r="191" spans="1:6" ht="12.75">
      <c r="A191" s="30" t="s">
        <v>133</v>
      </c>
      <c r="B191" s="30">
        <v>17</v>
      </c>
      <c r="C191" s="5">
        <v>1956</v>
      </c>
      <c r="D191" s="5">
        <v>7</v>
      </c>
      <c r="E191" s="28">
        <v>0.1105212</v>
      </c>
      <c r="F191" s="28">
        <v>8.4679892</v>
      </c>
    </row>
    <row r="192" spans="1:6" ht="12.75">
      <c r="A192" s="30" t="s">
        <v>133</v>
      </c>
      <c r="B192" s="30">
        <v>17</v>
      </c>
      <c r="C192" s="5">
        <v>1956</v>
      </c>
      <c r="D192" s="5">
        <v>8</v>
      </c>
      <c r="E192" s="28">
        <v>0.0926464</v>
      </c>
      <c r="F192" s="28">
        <v>7.166646400000001</v>
      </c>
    </row>
    <row r="193" spans="1:6" ht="12.75">
      <c r="A193" s="30" t="s">
        <v>133</v>
      </c>
      <c r="B193" s="30">
        <v>17</v>
      </c>
      <c r="C193" s="5">
        <v>1956</v>
      </c>
      <c r="D193" s="5">
        <v>9</v>
      </c>
      <c r="E193" s="28">
        <v>0.0822342</v>
      </c>
      <c r="F193" s="28">
        <v>7.605516199999999</v>
      </c>
    </row>
    <row r="194" spans="1:6" ht="12.75">
      <c r="A194" s="30" t="s">
        <v>133</v>
      </c>
      <c r="B194" s="30">
        <v>17</v>
      </c>
      <c r="C194" s="5">
        <v>1956</v>
      </c>
      <c r="D194" s="5">
        <v>10</v>
      </c>
      <c r="E194" s="28">
        <v>0.066651</v>
      </c>
      <c r="F194" s="28">
        <v>5.890651000000001</v>
      </c>
    </row>
    <row r="195" spans="1:6" ht="12.75">
      <c r="A195" s="30" t="s">
        <v>133</v>
      </c>
      <c r="B195" s="30">
        <v>17</v>
      </c>
      <c r="C195" s="5">
        <v>1956</v>
      </c>
      <c r="D195" s="5">
        <v>11</v>
      </c>
      <c r="E195" s="28">
        <v>0.1055376</v>
      </c>
      <c r="F195" s="28">
        <v>9.565537599999999</v>
      </c>
    </row>
    <row r="196" spans="1:6" ht="12.75">
      <c r="A196" s="30" t="s">
        <v>133</v>
      </c>
      <c r="B196" s="30">
        <v>17</v>
      </c>
      <c r="C196" s="5">
        <v>1956</v>
      </c>
      <c r="D196" s="5">
        <v>12</v>
      </c>
      <c r="E196" s="28">
        <v>0.1043954</v>
      </c>
      <c r="F196" s="28">
        <v>8.7223954</v>
      </c>
    </row>
    <row r="197" spans="1:6" ht="12.75">
      <c r="A197" s="30" t="s">
        <v>133</v>
      </c>
      <c r="B197" s="30">
        <v>17</v>
      </c>
      <c r="C197" s="5">
        <v>1957</v>
      </c>
      <c r="D197" s="5">
        <v>1</v>
      </c>
      <c r="E197" s="28">
        <v>0.06624</v>
      </c>
      <c r="F197" s="28">
        <v>2.934469</v>
      </c>
    </row>
    <row r="198" spans="1:6" ht="12.75">
      <c r="A198" s="30" t="s">
        <v>133</v>
      </c>
      <c r="B198" s="30">
        <v>17</v>
      </c>
      <c r="C198" s="5">
        <v>1957</v>
      </c>
      <c r="D198" s="5">
        <v>2</v>
      </c>
      <c r="E198" s="28">
        <v>0.168831</v>
      </c>
      <c r="F198" s="28">
        <v>25.418182000000005</v>
      </c>
    </row>
    <row r="199" spans="1:6" ht="12.75">
      <c r="A199" s="30" t="s">
        <v>133</v>
      </c>
      <c r="B199" s="30">
        <v>17</v>
      </c>
      <c r="C199" s="5">
        <v>1957</v>
      </c>
      <c r="D199" s="5">
        <v>3</v>
      </c>
      <c r="E199" s="28">
        <v>0.2230998</v>
      </c>
      <c r="F199" s="28">
        <v>20.9319838</v>
      </c>
    </row>
    <row r="200" spans="1:6" ht="12.75">
      <c r="A200" s="30" t="s">
        <v>133</v>
      </c>
      <c r="B200" s="30">
        <v>17</v>
      </c>
      <c r="C200" s="5">
        <v>1957</v>
      </c>
      <c r="D200" s="5">
        <v>4</v>
      </c>
      <c r="E200" s="28">
        <v>0.1877552</v>
      </c>
      <c r="F200" s="28">
        <v>12.119171200000002</v>
      </c>
    </row>
    <row r="201" spans="1:6" ht="12.75">
      <c r="A201" s="30" t="s">
        <v>133</v>
      </c>
      <c r="B201" s="30">
        <v>17</v>
      </c>
      <c r="C201" s="5">
        <v>1957</v>
      </c>
      <c r="D201" s="5">
        <v>5</v>
      </c>
      <c r="E201" s="28">
        <v>0.1827938</v>
      </c>
      <c r="F201" s="28">
        <v>18.121480799999997</v>
      </c>
    </row>
    <row r="202" spans="1:6" ht="12.75">
      <c r="A202" s="30" t="s">
        <v>133</v>
      </c>
      <c r="B202" s="30">
        <v>17</v>
      </c>
      <c r="C202" s="5">
        <v>1957</v>
      </c>
      <c r="D202" s="5">
        <v>6</v>
      </c>
      <c r="E202" s="28">
        <v>0.3488944</v>
      </c>
      <c r="F202" s="28">
        <v>18.4962204</v>
      </c>
    </row>
    <row r="203" spans="1:6" ht="12.75">
      <c r="A203" s="30" t="s">
        <v>133</v>
      </c>
      <c r="B203" s="30">
        <v>17</v>
      </c>
      <c r="C203" s="5">
        <v>1957</v>
      </c>
      <c r="D203" s="5">
        <v>7</v>
      </c>
      <c r="E203" s="28">
        <v>0.192192</v>
      </c>
      <c r="F203" s="28">
        <v>5.528192000000001</v>
      </c>
    </row>
    <row r="204" spans="1:6" ht="12.75">
      <c r="A204" s="30" t="s">
        <v>133</v>
      </c>
      <c r="B204" s="30">
        <v>17</v>
      </c>
      <c r="C204" s="5">
        <v>1957</v>
      </c>
      <c r="D204" s="5">
        <v>8</v>
      </c>
      <c r="E204" s="28">
        <v>0.098448</v>
      </c>
      <c r="F204" s="28">
        <v>3.342923</v>
      </c>
    </row>
    <row r="205" spans="1:6" ht="12.75">
      <c r="A205" s="30" t="s">
        <v>133</v>
      </c>
      <c r="B205" s="30">
        <v>17</v>
      </c>
      <c r="C205" s="5">
        <v>1957</v>
      </c>
      <c r="D205" s="5">
        <v>9</v>
      </c>
      <c r="E205" s="28">
        <v>0.066066</v>
      </c>
      <c r="F205" s="28">
        <v>3.3639330000000003</v>
      </c>
    </row>
    <row r="206" spans="1:6" ht="12.75">
      <c r="A206" s="30" t="s">
        <v>133</v>
      </c>
      <c r="B206" s="30">
        <v>17</v>
      </c>
      <c r="C206" s="5">
        <v>1957</v>
      </c>
      <c r="D206" s="5">
        <v>10</v>
      </c>
      <c r="E206" s="28">
        <v>0.0632778</v>
      </c>
      <c r="F206" s="28">
        <v>3.7819878000000005</v>
      </c>
    </row>
    <row r="207" spans="1:6" ht="12.75">
      <c r="A207" s="30" t="s">
        <v>133</v>
      </c>
      <c r="B207" s="30">
        <v>17</v>
      </c>
      <c r="C207" s="5">
        <v>1957</v>
      </c>
      <c r="D207" s="5">
        <v>11</v>
      </c>
      <c r="E207" s="28">
        <v>0.0690372</v>
      </c>
      <c r="F207" s="28">
        <v>6.884037200000001</v>
      </c>
    </row>
    <row r="208" spans="1:6" ht="12.75">
      <c r="A208" s="30" t="s">
        <v>133</v>
      </c>
      <c r="B208" s="30">
        <v>17</v>
      </c>
      <c r="C208" s="5">
        <v>1957</v>
      </c>
      <c r="D208" s="5">
        <v>12</v>
      </c>
      <c r="E208" s="28">
        <v>0.115115</v>
      </c>
      <c r="F208" s="28">
        <v>10.060115</v>
      </c>
    </row>
    <row r="209" spans="1:6" ht="12.75">
      <c r="A209" s="30" t="s">
        <v>133</v>
      </c>
      <c r="B209" s="30">
        <v>17</v>
      </c>
      <c r="C209" s="5">
        <v>1958</v>
      </c>
      <c r="D209" s="5">
        <v>1</v>
      </c>
      <c r="E209" s="28">
        <v>0.2579715</v>
      </c>
      <c r="F209" s="28">
        <v>18.5023255</v>
      </c>
    </row>
    <row r="210" spans="1:6" ht="12.75">
      <c r="A210" s="30" t="s">
        <v>133</v>
      </c>
      <c r="B210" s="30">
        <v>17</v>
      </c>
      <c r="C210" s="5">
        <v>1958</v>
      </c>
      <c r="D210" s="5">
        <v>2</v>
      </c>
      <c r="E210" s="28">
        <v>0.2559011</v>
      </c>
      <c r="F210" s="28">
        <v>23.165702099999997</v>
      </c>
    </row>
    <row r="211" spans="1:6" ht="12.75">
      <c r="A211" s="30" t="s">
        <v>133</v>
      </c>
      <c r="B211" s="30">
        <v>17</v>
      </c>
      <c r="C211" s="5">
        <v>1958</v>
      </c>
      <c r="D211" s="5">
        <v>3</v>
      </c>
      <c r="E211" s="28">
        <v>0.7825125</v>
      </c>
      <c r="F211" s="28">
        <v>59.3405125</v>
      </c>
    </row>
    <row r="212" spans="1:6" ht="12.75">
      <c r="A212" s="30" t="s">
        <v>133</v>
      </c>
      <c r="B212" s="30">
        <v>17</v>
      </c>
      <c r="C212" s="5">
        <v>1958</v>
      </c>
      <c r="D212" s="5">
        <v>4</v>
      </c>
      <c r="E212" s="28">
        <v>0.4335499</v>
      </c>
      <c r="F212" s="28">
        <v>20.921637899999997</v>
      </c>
    </row>
    <row r="213" spans="1:6" ht="12.75">
      <c r="A213" s="30" t="s">
        <v>133</v>
      </c>
      <c r="B213" s="30">
        <v>17</v>
      </c>
      <c r="C213" s="5">
        <v>1958</v>
      </c>
      <c r="D213" s="5">
        <v>5</v>
      </c>
      <c r="E213" s="28">
        <v>0.2159136</v>
      </c>
      <c r="F213" s="28">
        <v>17.2134656</v>
      </c>
    </row>
    <row r="214" spans="1:6" ht="12.75">
      <c r="A214" s="30" t="s">
        <v>133</v>
      </c>
      <c r="B214" s="30">
        <v>17</v>
      </c>
      <c r="C214" s="5">
        <v>1958</v>
      </c>
      <c r="D214" s="5">
        <v>6</v>
      </c>
      <c r="E214" s="28">
        <v>0.3047445</v>
      </c>
      <c r="F214" s="28">
        <v>23.329744500000004</v>
      </c>
    </row>
    <row r="215" spans="1:6" ht="12.75">
      <c r="A215" s="30" t="s">
        <v>133</v>
      </c>
      <c r="B215" s="30">
        <v>17</v>
      </c>
      <c r="C215" s="5">
        <v>1958</v>
      </c>
      <c r="D215" s="5">
        <v>7</v>
      </c>
      <c r="E215" s="28">
        <v>0.160908</v>
      </c>
      <c r="F215" s="28">
        <v>8.392908</v>
      </c>
    </row>
    <row r="216" spans="1:6" ht="12.75">
      <c r="A216" s="30" t="s">
        <v>133</v>
      </c>
      <c r="B216" s="30">
        <v>17</v>
      </c>
      <c r="C216" s="5">
        <v>1958</v>
      </c>
      <c r="D216" s="5">
        <v>8</v>
      </c>
      <c r="E216" s="28">
        <v>0.1180001</v>
      </c>
      <c r="F216" s="28">
        <v>5.8896191</v>
      </c>
    </row>
    <row r="217" spans="1:6" ht="12.75">
      <c r="A217" s="30" t="s">
        <v>133</v>
      </c>
      <c r="B217" s="30">
        <v>17</v>
      </c>
      <c r="C217" s="5">
        <v>1958</v>
      </c>
      <c r="D217" s="5">
        <v>9</v>
      </c>
      <c r="E217" s="28">
        <v>0.1007116</v>
      </c>
      <c r="F217" s="28">
        <v>5.628070600000001</v>
      </c>
    </row>
    <row r="218" spans="1:6" ht="12.75">
      <c r="A218" s="30" t="s">
        <v>133</v>
      </c>
      <c r="B218" s="30">
        <v>17</v>
      </c>
      <c r="C218" s="5">
        <v>1958</v>
      </c>
      <c r="D218" s="5">
        <v>10</v>
      </c>
      <c r="E218" s="28">
        <v>0.1025437</v>
      </c>
      <c r="F218" s="28">
        <v>8.9098257</v>
      </c>
    </row>
    <row r="219" spans="1:6" ht="12.75">
      <c r="A219" s="30" t="s">
        <v>133</v>
      </c>
      <c r="B219" s="30">
        <v>17</v>
      </c>
      <c r="C219" s="5">
        <v>1958</v>
      </c>
      <c r="D219" s="5">
        <v>11</v>
      </c>
      <c r="E219" s="28">
        <v>0.1016892</v>
      </c>
      <c r="F219" s="28">
        <v>7.209655199999999</v>
      </c>
    </row>
    <row r="220" spans="1:6" ht="12.75">
      <c r="A220" s="30" t="s">
        <v>133</v>
      </c>
      <c r="B220" s="30">
        <v>17</v>
      </c>
      <c r="C220" s="5">
        <v>1958</v>
      </c>
      <c r="D220" s="5">
        <v>12</v>
      </c>
      <c r="E220" s="28">
        <v>0.581392</v>
      </c>
      <c r="F220" s="28">
        <v>66.788412</v>
      </c>
    </row>
    <row r="221" spans="1:6" ht="12.75">
      <c r="A221" s="30" t="s">
        <v>133</v>
      </c>
      <c r="B221" s="30">
        <v>17</v>
      </c>
      <c r="C221" s="5">
        <v>1959</v>
      </c>
      <c r="D221" s="5">
        <v>1</v>
      </c>
      <c r="E221" s="28">
        <v>0.424214</v>
      </c>
      <c r="F221" s="28">
        <v>27.829213999999997</v>
      </c>
    </row>
    <row r="222" spans="1:6" ht="12.75">
      <c r="A222" s="30" t="s">
        <v>133</v>
      </c>
      <c r="B222" s="30">
        <v>17</v>
      </c>
      <c r="C222" s="5">
        <v>1959</v>
      </c>
      <c r="D222" s="5">
        <v>2</v>
      </c>
      <c r="E222" s="28">
        <v>0.162504</v>
      </c>
      <c r="F222" s="28">
        <v>8.620274</v>
      </c>
    </row>
    <row r="223" spans="1:6" ht="12.75">
      <c r="A223" s="30" t="s">
        <v>133</v>
      </c>
      <c r="B223" s="30">
        <v>17</v>
      </c>
      <c r="C223" s="5">
        <v>1959</v>
      </c>
      <c r="D223" s="5">
        <v>3</v>
      </c>
      <c r="E223" s="28">
        <v>0.5814374</v>
      </c>
      <c r="F223" s="28">
        <v>51.4606244</v>
      </c>
    </row>
    <row r="224" spans="1:6" ht="12.75">
      <c r="A224" s="30" t="s">
        <v>133</v>
      </c>
      <c r="B224" s="30">
        <v>17</v>
      </c>
      <c r="C224" s="5">
        <v>1959</v>
      </c>
      <c r="D224" s="5">
        <v>4</v>
      </c>
      <c r="E224" s="28">
        <v>0.6021005</v>
      </c>
      <c r="F224" s="28">
        <v>31.9194195</v>
      </c>
    </row>
    <row r="225" spans="1:6" ht="12.75">
      <c r="A225" s="30" t="s">
        <v>133</v>
      </c>
      <c r="B225" s="30">
        <v>17</v>
      </c>
      <c r="C225" s="5">
        <v>1959</v>
      </c>
      <c r="D225" s="5">
        <v>5</v>
      </c>
      <c r="E225" s="28">
        <v>0.7607862</v>
      </c>
      <c r="F225" s="28">
        <v>38.761786199999996</v>
      </c>
    </row>
    <row r="226" spans="1:6" ht="12.75">
      <c r="A226" s="30" t="s">
        <v>133</v>
      </c>
      <c r="B226" s="30">
        <v>17</v>
      </c>
      <c r="C226" s="5">
        <v>1959</v>
      </c>
      <c r="D226" s="5">
        <v>6</v>
      </c>
      <c r="E226" s="28">
        <v>0.487872</v>
      </c>
      <c r="F226" s="28">
        <v>19.241871999999997</v>
      </c>
    </row>
    <row r="227" spans="1:6" ht="12.75">
      <c r="A227" s="30" t="s">
        <v>133</v>
      </c>
      <c r="B227" s="30">
        <v>17</v>
      </c>
      <c r="C227" s="5">
        <v>1959</v>
      </c>
      <c r="D227" s="5">
        <v>7</v>
      </c>
      <c r="E227" s="28">
        <v>0.1886787</v>
      </c>
      <c r="F227" s="28">
        <v>7.710824699999999</v>
      </c>
    </row>
    <row r="228" spans="1:6" ht="12.75">
      <c r="A228" s="30" t="s">
        <v>133</v>
      </c>
      <c r="B228" s="30">
        <v>17</v>
      </c>
      <c r="C228" s="5">
        <v>1959</v>
      </c>
      <c r="D228" s="5">
        <v>8</v>
      </c>
      <c r="E228" s="28">
        <v>0.1125248</v>
      </c>
      <c r="F228" s="28">
        <v>8.090316799999998</v>
      </c>
    </row>
    <row r="229" spans="1:6" ht="12.75">
      <c r="A229" s="30" t="s">
        <v>133</v>
      </c>
      <c r="B229" s="30">
        <v>17</v>
      </c>
      <c r="C229" s="5">
        <v>1959</v>
      </c>
      <c r="D229" s="5">
        <v>9</v>
      </c>
      <c r="E229" s="28">
        <v>0.5005828</v>
      </c>
      <c r="F229" s="28">
        <v>23.951582799999997</v>
      </c>
    </row>
    <row r="230" spans="1:6" ht="12.75">
      <c r="A230" s="30" t="s">
        <v>133</v>
      </c>
      <c r="B230" s="30">
        <v>17</v>
      </c>
      <c r="C230" s="5">
        <v>1959</v>
      </c>
      <c r="D230" s="5">
        <v>10</v>
      </c>
      <c r="E230" s="28">
        <v>0.4667339</v>
      </c>
      <c r="F230" s="28">
        <v>32.9537339</v>
      </c>
    </row>
    <row r="231" spans="1:6" ht="12.75">
      <c r="A231" s="30" t="s">
        <v>133</v>
      </c>
      <c r="B231" s="30">
        <v>17</v>
      </c>
      <c r="C231" s="5">
        <v>1959</v>
      </c>
      <c r="D231" s="5">
        <v>11</v>
      </c>
      <c r="E231" s="28">
        <v>1.0781595</v>
      </c>
      <c r="F231" s="28">
        <v>70.02915949999999</v>
      </c>
    </row>
    <row r="232" spans="1:6" ht="12.75">
      <c r="A232" s="30" t="s">
        <v>133</v>
      </c>
      <c r="B232" s="30">
        <v>17</v>
      </c>
      <c r="C232" s="5">
        <v>1959</v>
      </c>
      <c r="D232" s="5">
        <v>12</v>
      </c>
      <c r="E232" s="28">
        <v>3.1190187</v>
      </c>
      <c r="F232" s="28">
        <v>180.63583770000002</v>
      </c>
    </row>
    <row r="233" spans="1:6" ht="12.75">
      <c r="A233" s="30" t="s">
        <v>133</v>
      </c>
      <c r="B233" s="30">
        <v>17</v>
      </c>
      <c r="C233" s="5">
        <v>1960</v>
      </c>
      <c r="D233" s="5">
        <v>1</v>
      </c>
      <c r="E233" s="28">
        <v>3.0278248</v>
      </c>
      <c r="F233" s="28">
        <v>111.4598538</v>
      </c>
    </row>
    <row r="234" spans="1:6" ht="12.75">
      <c r="A234" s="30" t="s">
        <v>133</v>
      </c>
      <c r="B234" s="30">
        <v>17</v>
      </c>
      <c r="C234" s="5">
        <v>1960</v>
      </c>
      <c r="D234" s="5">
        <v>2</v>
      </c>
      <c r="E234" s="28">
        <v>3.1980564</v>
      </c>
      <c r="F234" s="28">
        <v>121.13486040000002</v>
      </c>
    </row>
    <row r="235" spans="1:6" ht="12.75">
      <c r="A235" s="30" t="s">
        <v>133</v>
      </c>
      <c r="B235" s="30">
        <v>17</v>
      </c>
      <c r="C235" s="5">
        <v>1960</v>
      </c>
      <c r="D235" s="5">
        <v>3</v>
      </c>
      <c r="E235" s="28">
        <v>2.6632188</v>
      </c>
      <c r="F235" s="28">
        <v>118.08524879999999</v>
      </c>
    </row>
    <row r="236" spans="1:6" ht="12.75">
      <c r="A236" s="30" t="s">
        <v>133</v>
      </c>
      <c r="B236" s="30">
        <v>17</v>
      </c>
      <c r="C236" s="5">
        <v>1960</v>
      </c>
      <c r="D236" s="5">
        <v>4</v>
      </c>
      <c r="E236" s="28">
        <v>0.7575337</v>
      </c>
      <c r="F236" s="28">
        <v>32.278227699999995</v>
      </c>
    </row>
    <row r="237" spans="1:6" ht="12.75">
      <c r="A237" s="30" t="s">
        <v>133</v>
      </c>
      <c r="B237" s="30">
        <v>17</v>
      </c>
      <c r="C237" s="5">
        <v>1960</v>
      </c>
      <c r="D237" s="5">
        <v>5</v>
      </c>
      <c r="E237" s="28">
        <v>0.5780841</v>
      </c>
      <c r="F237" s="28">
        <v>36.5560141</v>
      </c>
    </row>
    <row r="238" spans="1:6" ht="12.75">
      <c r="A238" s="30" t="s">
        <v>133</v>
      </c>
      <c r="B238" s="30">
        <v>17</v>
      </c>
      <c r="C238" s="5">
        <v>1960</v>
      </c>
      <c r="D238" s="5">
        <v>6</v>
      </c>
      <c r="E238" s="28">
        <v>0.327796</v>
      </c>
      <c r="F238" s="28">
        <v>17.304984000000005</v>
      </c>
    </row>
    <row r="239" spans="1:6" ht="12.75">
      <c r="A239" s="30" t="s">
        <v>133</v>
      </c>
      <c r="B239" s="30">
        <v>17</v>
      </c>
      <c r="C239" s="5">
        <v>1960</v>
      </c>
      <c r="D239" s="5">
        <v>7</v>
      </c>
      <c r="E239" s="28">
        <v>0.1237923</v>
      </c>
      <c r="F239" s="28">
        <v>7.1359923</v>
      </c>
    </row>
    <row r="240" spans="1:6" ht="12.75">
      <c r="A240" s="30" t="s">
        <v>133</v>
      </c>
      <c r="B240" s="30">
        <v>17</v>
      </c>
      <c r="C240" s="5">
        <v>1960</v>
      </c>
      <c r="D240" s="5">
        <v>8</v>
      </c>
      <c r="E240" s="28">
        <v>0.087538</v>
      </c>
      <c r="F240" s="28">
        <v>4.875566</v>
      </c>
    </row>
    <row r="241" spans="1:6" ht="12.75">
      <c r="A241" s="30" t="s">
        <v>133</v>
      </c>
      <c r="B241" s="30">
        <v>17</v>
      </c>
      <c r="C241" s="5">
        <v>1960</v>
      </c>
      <c r="D241" s="5">
        <v>9</v>
      </c>
      <c r="E241" s="28">
        <v>0.0837352</v>
      </c>
      <c r="F241" s="28">
        <v>7.7457351999999995</v>
      </c>
    </row>
    <row r="242" spans="1:6" ht="12.75">
      <c r="A242" s="30" t="s">
        <v>133</v>
      </c>
      <c r="B242" s="30">
        <v>17</v>
      </c>
      <c r="C242" s="5">
        <v>1960</v>
      </c>
      <c r="D242" s="5">
        <v>10</v>
      </c>
      <c r="E242" s="28">
        <v>1.9530524</v>
      </c>
      <c r="F242" s="28">
        <v>92.61003340000002</v>
      </c>
    </row>
    <row r="243" spans="1:6" ht="12.75">
      <c r="A243" s="30" t="s">
        <v>133</v>
      </c>
      <c r="B243" s="30">
        <v>17</v>
      </c>
      <c r="C243" s="5">
        <v>1960</v>
      </c>
      <c r="D243" s="5">
        <v>11</v>
      </c>
      <c r="E243" s="28">
        <v>1.537016</v>
      </c>
      <c r="F243" s="28">
        <v>68.862168</v>
      </c>
    </row>
    <row r="244" spans="1:6" ht="12.75">
      <c r="A244" s="30" t="s">
        <v>133</v>
      </c>
      <c r="B244" s="30">
        <v>17</v>
      </c>
      <c r="C244" s="5">
        <v>1960</v>
      </c>
      <c r="D244" s="5">
        <v>12</v>
      </c>
      <c r="E244" s="28">
        <v>2.0294208</v>
      </c>
      <c r="F244" s="28">
        <v>102.4122398</v>
      </c>
    </row>
    <row r="245" spans="1:6" ht="12.75">
      <c r="A245" s="30" t="s">
        <v>133</v>
      </c>
      <c r="B245" s="30">
        <v>17</v>
      </c>
      <c r="C245" s="5">
        <v>1961</v>
      </c>
      <c r="D245" s="5">
        <v>1</v>
      </c>
      <c r="E245" s="28">
        <v>1.4056944</v>
      </c>
      <c r="F245" s="28">
        <v>52.9963984</v>
      </c>
    </row>
    <row r="246" spans="1:6" ht="12.75">
      <c r="A246" s="30" t="s">
        <v>133</v>
      </c>
      <c r="B246" s="30">
        <v>17</v>
      </c>
      <c r="C246" s="5">
        <v>1961</v>
      </c>
      <c r="D246" s="5">
        <v>2</v>
      </c>
      <c r="E246" s="28">
        <v>0.5097159</v>
      </c>
      <c r="F246" s="28">
        <v>31.9426189</v>
      </c>
    </row>
    <row r="247" spans="1:6" ht="12.75">
      <c r="A247" s="30" t="s">
        <v>133</v>
      </c>
      <c r="B247" s="30">
        <v>17</v>
      </c>
      <c r="C247" s="5">
        <v>1961</v>
      </c>
      <c r="D247" s="5">
        <v>3</v>
      </c>
      <c r="E247" s="28">
        <v>0.1481739</v>
      </c>
      <c r="F247" s="28">
        <v>18.087039899999997</v>
      </c>
    </row>
    <row r="248" spans="1:6" ht="12.75">
      <c r="A248" s="30" t="s">
        <v>133</v>
      </c>
      <c r="B248" s="30">
        <v>17</v>
      </c>
      <c r="C248" s="5">
        <v>1961</v>
      </c>
      <c r="D248" s="5">
        <v>4</v>
      </c>
      <c r="E248" s="28">
        <v>0.2421324</v>
      </c>
      <c r="F248" s="28">
        <v>26.271282399999993</v>
      </c>
    </row>
    <row r="249" spans="1:6" ht="12.75">
      <c r="A249" s="30" t="s">
        <v>133</v>
      </c>
      <c r="B249" s="30">
        <v>17</v>
      </c>
      <c r="C249" s="5">
        <v>1961</v>
      </c>
      <c r="D249" s="5">
        <v>5</v>
      </c>
      <c r="E249" s="28">
        <v>0.7563504</v>
      </c>
      <c r="F249" s="28">
        <v>45.4604804</v>
      </c>
    </row>
    <row r="250" spans="1:6" ht="12.75">
      <c r="A250" s="30" t="s">
        <v>133</v>
      </c>
      <c r="B250" s="30">
        <v>17</v>
      </c>
      <c r="C250" s="5">
        <v>1961</v>
      </c>
      <c r="D250" s="5">
        <v>6</v>
      </c>
      <c r="E250" s="28">
        <v>0.3698808</v>
      </c>
      <c r="F250" s="28">
        <v>14.516308800000003</v>
      </c>
    </row>
    <row r="251" spans="1:6" ht="12.75">
      <c r="A251" s="30" t="s">
        <v>133</v>
      </c>
      <c r="B251" s="30">
        <v>17</v>
      </c>
      <c r="C251" s="5">
        <v>1961</v>
      </c>
      <c r="D251" s="5">
        <v>7</v>
      </c>
      <c r="E251" s="28">
        <v>0.1423423</v>
      </c>
      <c r="F251" s="28">
        <v>7.5493423</v>
      </c>
    </row>
    <row r="252" spans="1:6" ht="12.75">
      <c r="A252" s="30" t="s">
        <v>133</v>
      </c>
      <c r="B252" s="30">
        <v>17</v>
      </c>
      <c r="C252" s="5">
        <v>1961</v>
      </c>
      <c r="D252" s="5">
        <v>8</v>
      </c>
      <c r="E252" s="28">
        <v>0.1088833</v>
      </c>
      <c r="F252" s="28">
        <v>5.1506042999999995</v>
      </c>
    </row>
    <row r="253" spans="1:6" ht="12.75">
      <c r="A253" s="30" t="s">
        <v>133</v>
      </c>
      <c r="B253" s="30">
        <v>17</v>
      </c>
      <c r="C253" s="5">
        <v>1961</v>
      </c>
      <c r="D253" s="5">
        <v>9</v>
      </c>
      <c r="E253" s="28">
        <v>0.1219108</v>
      </c>
      <c r="F253" s="28">
        <v>7.7489108</v>
      </c>
    </row>
    <row r="254" spans="1:6" ht="12.75">
      <c r="A254" s="30" t="s">
        <v>133</v>
      </c>
      <c r="B254" s="30">
        <v>17</v>
      </c>
      <c r="C254" s="5">
        <v>1961</v>
      </c>
      <c r="D254" s="5">
        <v>10</v>
      </c>
      <c r="E254" s="28">
        <v>0.2046946</v>
      </c>
      <c r="F254" s="28">
        <v>19.8956786</v>
      </c>
    </row>
    <row r="255" spans="1:6" ht="12.75">
      <c r="A255" s="30" t="s">
        <v>133</v>
      </c>
      <c r="B255" s="30">
        <v>17</v>
      </c>
      <c r="C255" s="5">
        <v>1961</v>
      </c>
      <c r="D255" s="5">
        <v>11</v>
      </c>
      <c r="E255" s="28">
        <v>1.352952</v>
      </c>
      <c r="F255" s="28">
        <v>93.08649199999999</v>
      </c>
    </row>
    <row r="256" spans="1:6" ht="12.75">
      <c r="A256" s="30" t="s">
        <v>133</v>
      </c>
      <c r="B256" s="30">
        <v>17</v>
      </c>
      <c r="C256" s="5">
        <v>1961</v>
      </c>
      <c r="D256" s="5">
        <v>12</v>
      </c>
      <c r="E256" s="28">
        <v>2.152494</v>
      </c>
      <c r="F256" s="28">
        <v>120.32423700000001</v>
      </c>
    </row>
    <row r="257" spans="1:6" ht="12.75">
      <c r="A257" s="30" t="s">
        <v>133</v>
      </c>
      <c r="B257" s="30">
        <v>17</v>
      </c>
      <c r="C257" s="5">
        <v>1962</v>
      </c>
      <c r="D257" s="5">
        <v>1</v>
      </c>
      <c r="E257" s="28">
        <v>2.6627148</v>
      </c>
      <c r="F257" s="28">
        <v>105.84771479999998</v>
      </c>
    </row>
    <row r="258" spans="1:6" ht="12.75">
      <c r="A258" s="30" t="s">
        <v>133</v>
      </c>
      <c r="B258" s="30">
        <v>17</v>
      </c>
      <c r="C258" s="5">
        <v>1962</v>
      </c>
      <c r="D258" s="5">
        <v>2</v>
      </c>
      <c r="E258" s="28">
        <v>1.497821</v>
      </c>
      <c r="F258" s="28">
        <v>59.441264</v>
      </c>
    </row>
    <row r="259" spans="1:6" ht="12.75">
      <c r="A259" s="30" t="s">
        <v>133</v>
      </c>
      <c r="B259" s="30">
        <v>17</v>
      </c>
      <c r="C259" s="5">
        <v>1962</v>
      </c>
      <c r="D259" s="5">
        <v>3</v>
      </c>
      <c r="E259" s="28">
        <v>3.610332</v>
      </c>
      <c r="F259" s="28">
        <v>140.454562</v>
      </c>
    </row>
    <row r="260" spans="1:6" ht="12.75">
      <c r="A260" s="30" t="s">
        <v>133</v>
      </c>
      <c r="B260" s="30">
        <v>17</v>
      </c>
      <c r="C260" s="5">
        <v>1962</v>
      </c>
      <c r="D260" s="5">
        <v>4</v>
      </c>
      <c r="E260" s="28">
        <v>1.6232576</v>
      </c>
      <c r="F260" s="28">
        <v>55.730245599999996</v>
      </c>
    </row>
    <row r="261" spans="1:6" ht="12.75">
      <c r="A261" s="30" t="s">
        <v>133</v>
      </c>
      <c r="B261" s="30">
        <v>17</v>
      </c>
      <c r="C261" s="5">
        <v>1962</v>
      </c>
      <c r="D261" s="5">
        <v>5</v>
      </c>
      <c r="E261" s="28">
        <v>0.591903</v>
      </c>
      <c r="F261" s="28">
        <v>30.799862999999995</v>
      </c>
    </row>
    <row r="262" spans="1:6" ht="12.75">
      <c r="A262" s="30" t="s">
        <v>133</v>
      </c>
      <c r="B262" s="30">
        <v>17</v>
      </c>
      <c r="C262" s="5">
        <v>1962</v>
      </c>
      <c r="D262" s="5">
        <v>6</v>
      </c>
      <c r="E262" s="28">
        <v>0.1874675</v>
      </c>
      <c r="F262" s="28">
        <v>14.253467500000003</v>
      </c>
    </row>
    <row r="263" spans="1:6" ht="12.75">
      <c r="A263" s="30" t="s">
        <v>133</v>
      </c>
      <c r="B263" s="30">
        <v>17</v>
      </c>
      <c r="C263" s="5">
        <v>1962</v>
      </c>
      <c r="D263" s="5">
        <v>7</v>
      </c>
      <c r="E263" s="28">
        <v>0.090968</v>
      </c>
      <c r="F263" s="28">
        <v>6.972968000000001</v>
      </c>
    </row>
    <row r="264" spans="1:6" ht="12.75">
      <c r="A264" s="30" t="s">
        <v>133</v>
      </c>
      <c r="B264" s="30">
        <v>17</v>
      </c>
      <c r="C264" s="5">
        <v>1962</v>
      </c>
      <c r="D264" s="5">
        <v>8</v>
      </c>
      <c r="E264" s="28">
        <v>0.1181223</v>
      </c>
      <c r="F264" s="28">
        <v>5.4701223</v>
      </c>
    </row>
    <row r="265" spans="1:6" ht="12.75">
      <c r="A265" s="30" t="s">
        <v>133</v>
      </c>
      <c r="B265" s="30">
        <v>17</v>
      </c>
      <c r="C265" s="5">
        <v>1962</v>
      </c>
      <c r="D265" s="5">
        <v>9</v>
      </c>
      <c r="E265" s="28">
        <v>0.0911898</v>
      </c>
      <c r="F265" s="28">
        <v>6.9211898000000005</v>
      </c>
    </row>
    <row r="266" spans="1:6" ht="12.75">
      <c r="A266" s="30" t="s">
        <v>133</v>
      </c>
      <c r="B266" s="30">
        <v>17</v>
      </c>
      <c r="C266" s="5">
        <v>1962</v>
      </c>
      <c r="D266" s="5">
        <v>10</v>
      </c>
      <c r="E266" s="28">
        <v>0.0735672</v>
      </c>
      <c r="F266" s="28">
        <v>7.922755199999999</v>
      </c>
    </row>
    <row r="267" spans="1:6" ht="12.75">
      <c r="A267" s="30" t="s">
        <v>133</v>
      </c>
      <c r="B267" s="30">
        <v>17</v>
      </c>
      <c r="C267" s="5">
        <v>1962</v>
      </c>
      <c r="D267" s="5">
        <v>11</v>
      </c>
      <c r="E267" s="28">
        <v>0.0840582</v>
      </c>
      <c r="F267" s="28">
        <v>9.5370582</v>
      </c>
    </row>
    <row r="268" spans="1:6" ht="12.75">
      <c r="A268" s="30" t="s">
        <v>133</v>
      </c>
      <c r="B268" s="30">
        <v>17</v>
      </c>
      <c r="C268" s="5">
        <v>1962</v>
      </c>
      <c r="D268" s="5">
        <v>12</v>
      </c>
      <c r="E268" s="28">
        <v>0.1424203</v>
      </c>
      <c r="F268" s="28">
        <v>6.2248543</v>
      </c>
    </row>
    <row r="269" spans="1:6" ht="12.75">
      <c r="A269" s="30" t="s">
        <v>133</v>
      </c>
      <c r="B269" s="30">
        <v>17</v>
      </c>
      <c r="C269" s="5">
        <v>1963</v>
      </c>
      <c r="D269" s="5">
        <v>1</v>
      </c>
      <c r="E269" s="28">
        <v>0.83148</v>
      </c>
      <c r="F269" s="28">
        <v>66.34649599999999</v>
      </c>
    </row>
    <row r="270" spans="1:6" ht="12.75">
      <c r="A270" s="30" t="s">
        <v>133</v>
      </c>
      <c r="B270" s="30">
        <v>17</v>
      </c>
      <c r="C270" s="5">
        <v>1963</v>
      </c>
      <c r="D270" s="5">
        <v>2</v>
      </c>
      <c r="E270" s="28">
        <v>0.9324973</v>
      </c>
      <c r="F270" s="28">
        <v>42.811497300000006</v>
      </c>
    </row>
    <row r="271" spans="1:6" ht="12.75">
      <c r="A271" s="30" t="s">
        <v>133</v>
      </c>
      <c r="B271" s="30">
        <v>17</v>
      </c>
      <c r="C271" s="5">
        <v>1963</v>
      </c>
      <c r="D271" s="5">
        <v>3</v>
      </c>
      <c r="E271" s="28">
        <v>0.9973691</v>
      </c>
      <c r="F271" s="28">
        <v>74.1945111</v>
      </c>
    </row>
    <row r="272" spans="1:6" ht="12.75">
      <c r="A272" s="30" t="s">
        <v>133</v>
      </c>
      <c r="B272" s="30">
        <v>17</v>
      </c>
      <c r="C272" s="5">
        <v>1963</v>
      </c>
      <c r="D272" s="5">
        <v>4</v>
      </c>
      <c r="E272" s="28">
        <v>0.775285</v>
      </c>
      <c r="F272" s="28">
        <v>42.201166</v>
      </c>
    </row>
    <row r="273" spans="1:6" ht="12.75">
      <c r="A273" s="30" t="s">
        <v>133</v>
      </c>
      <c r="B273" s="30">
        <v>17</v>
      </c>
      <c r="C273" s="5">
        <v>1963</v>
      </c>
      <c r="D273" s="5">
        <v>5</v>
      </c>
      <c r="E273" s="28">
        <v>0.2712183</v>
      </c>
      <c r="F273" s="28">
        <v>16.1352183</v>
      </c>
    </row>
    <row r="274" spans="1:6" ht="12.75">
      <c r="A274" s="30" t="s">
        <v>133</v>
      </c>
      <c r="B274" s="30">
        <v>17</v>
      </c>
      <c r="C274" s="5">
        <v>1963</v>
      </c>
      <c r="D274" s="5">
        <v>6</v>
      </c>
      <c r="E274" s="28">
        <v>0.3879</v>
      </c>
      <c r="F274" s="28">
        <v>29.302770999999996</v>
      </c>
    </row>
    <row r="275" spans="1:6" ht="12.75">
      <c r="A275" s="30" t="s">
        <v>133</v>
      </c>
      <c r="B275" s="30">
        <v>17</v>
      </c>
      <c r="C275" s="5">
        <v>1963</v>
      </c>
      <c r="D275" s="5">
        <v>7</v>
      </c>
      <c r="E275" s="28">
        <v>0.220704</v>
      </c>
      <c r="F275" s="28">
        <v>8.847407</v>
      </c>
    </row>
    <row r="276" spans="1:6" ht="12.75">
      <c r="A276" s="30" t="s">
        <v>133</v>
      </c>
      <c r="B276" s="30">
        <v>17</v>
      </c>
      <c r="C276" s="5">
        <v>1963</v>
      </c>
      <c r="D276" s="5">
        <v>8</v>
      </c>
      <c r="E276" s="28">
        <v>0.0926196</v>
      </c>
      <c r="F276" s="28">
        <v>4.738619599999999</v>
      </c>
    </row>
    <row r="277" spans="1:6" ht="12.75">
      <c r="A277" s="30" t="s">
        <v>133</v>
      </c>
      <c r="B277" s="30">
        <v>17</v>
      </c>
      <c r="C277" s="5">
        <v>1963</v>
      </c>
      <c r="D277" s="5">
        <v>9</v>
      </c>
      <c r="E277" s="28">
        <v>0.092015</v>
      </c>
      <c r="F277" s="28">
        <v>11.408587</v>
      </c>
    </row>
    <row r="278" spans="1:6" ht="12.75">
      <c r="A278" s="30" t="s">
        <v>133</v>
      </c>
      <c r="B278" s="30">
        <v>17</v>
      </c>
      <c r="C278" s="5">
        <v>1963</v>
      </c>
      <c r="D278" s="5">
        <v>10</v>
      </c>
      <c r="E278" s="28">
        <v>0.0724536</v>
      </c>
      <c r="F278" s="28">
        <v>5.651281600000001</v>
      </c>
    </row>
    <row r="279" spans="1:6" ht="12.75">
      <c r="A279" s="30" t="s">
        <v>133</v>
      </c>
      <c r="B279" s="30">
        <v>17</v>
      </c>
      <c r="C279" s="5">
        <v>1963</v>
      </c>
      <c r="D279" s="5">
        <v>11</v>
      </c>
      <c r="E279" s="28">
        <v>0.6512046</v>
      </c>
      <c r="F279" s="28">
        <v>56.83731459999999</v>
      </c>
    </row>
    <row r="280" spans="1:6" ht="12.75">
      <c r="A280" s="30" t="s">
        <v>133</v>
      </c>
      <c r="B280" s="30">
        <v>17</v>
      </c>
      <c r="C280" s="5">
        <v>1963</v>
      </c>
      <c r="D280" s="5">
        <v>12</v>
      </c>
      <c r="E280" s="28">
        <v>0.6281492</v>
      </c>
      <c r="F280" s="28">
        <v>34.6481492</v>
      </c>
    </row>
    <row r="281" spans="1:6" ht="12.75">
      <c r="A281" s="30" t="s">
        <v>133</v>
      </c>
      <c r="B281" s="30">
        <v>17</v>
      </c>
      <c r="C281" s="5">
        <v>1964</v>
      </c>
      <c r="D281" s="5">
        <v>1</v>
      </c>
      <c r="E281" s="28">
        <v>0.2157561</v>
      </c>
      <c r="F281" s="28">
        <v>9.5362541</v>
      </c>
    </row>
    <row r="282" spans="1:6" ht="12.75">
      <c r="A282" s="30" t="s">
        <v>133</v>
      </c>
      <c r="B282" s="30">
        <v>17</v>
      </c>
      <c r="C282" s="5">
        <v>1964</v>
      </c>
      <c r="D282" s="5">
        <v>2</v>
      </c>
      <c r="E282" s="28">
        <v>1.3928544</v>
      </c>
      <c r="F282" s="28">
        <v>86.4110784</v>
      </c>
    </row>
    <row r="283" spans="1:6" ht="12.75">
      <c r="A283" s="30" t="s">
        <v>133</v>
      </c>
      <c r="B283" s="30">
        <v>17</v>
      </c>
      <c r="C283" s="5">
        <v>1964</v>
      </c>
      <c r="D283" s="5">
        <v>3</v>
      </c>
      <c r="E283" s="28">
        <v>1.9258916</v>
      </c>
      <c r="F283" s="28">
        <v>87.75484859999999</v>
      </c>
    </row>
    <row r="284" spans="1:6" ht="12.75">
      <c r="A284" s="30" t="s">
        <v>133</v>
      </c>
      <c r="B284" s="30">
        <v>17</v>
      </c>
      <c r="C284" s="5">
        <v>1964</v>
      </c>
      <c r="D284" s="5">
        <v>4</v>
      </c>
      <c r="E284" s="28">
        <v>1.274235</v>
      </c>
      <c r="F284" s="28">
        <v>50.143692</v>
      </c>
    </row>
    <row r="285" spans="1:6" ht="12.75">
      <c r="A285" s="30" t="s">
        <v>133</v>
      </c>
      <c r="B285" s="30">
        <v>17</v>
      </c>
      <c r="C285" s="5">
        <v>1964</v>
      </c>
      <c r="D285" s="5">
        <v>5</v>
      </c>
      <c r="E285" s="28">
        <v>0.454894</v>
      </c>
      <c r="F285" s="28">
        <v>20.578744999999998</v>
      </c>
    </row>
    <row r="286" spans="1:6" ht="12.75">
      <c r="A286" s="30" t="s">
        <v>133</v>
      </c>
      <c r="B286" s="30">
        <v>17</v>
      </c>
      <c r="C286" s="5">
        <v>1964</v>
      </c>
      <c r="D286" s="5">
        <v>6</v>
      </c>
      <c r="E286" s="28">
        <v>0.1518699</v>
      </c>
      <c r="F286" s="28">
        <v>9.782013899999999</v>
      </c>
    </row>
    <row r="287" spans="1:6" ht="12.75">
      <c r="A287" s="30" t="s">
        <v>133</v>
      </c>
      <c r="B287" s="30">
        <v>17</v>
      </c>
      <c r="C287" s="5">
        <v>1964</v>
      </c>
      <c r="D287" s="5">
        <v>7</v>
      </c>
      <c r="E287" s="28">
        <v>0.1063041</v>
      </c>
      <c r="F287" s="28">
        <v>6.529278099999999</v>
      </c>
    </row>
    <row r="288" spans="1:6" ht="12.75">
      <c r="A288" s="30" t="s">
        <v>133</v>
      </c>
      <c r="B288" s="30">
        <v>17</v>
      </c>
      <c r="C288" s="5">
        <v>1964</v>
      </c>
      <c r="D288" s="5">
        <v>8</v>
      </c>
      <c r="E288" s="28">
        <v>0.086559</v>
      </c>
      <c r="F288" s="28">
        <v>4.514435</v>
      </c>
    </row>
    <row r="289" spans="1:6" ht="12.75">
      <c r="A289" s="30" t="s">
        <v>133</v>
      </c>
      <c r="B289" s="30">
        <v>17</v>
      </c>
      <c r="C289" s="5">
        <v>1964</v>
      </c>
      <c r="D289" s="5">
        <v>9</v>
      </c>
      <c r="E289" s="28">
        <v>0.0763512</v>
      </c>
      <c r="F289" s="28">
        <v>5.1512312</v>
      </c>
    </row>
    <row r="290" spans="1:6" ht="12.75">
      <c r="A290" s="30" t="s">
        <v>133</v>
      </c>
      <c r="B290" s="30">
        <v>17</v>
      </c>
      <c r="C290" s="5">
        <v>1964</v>
      </c>
      <c r="D290" s="5">
        <v>10</v>
      </c>
      <c r="E290" s="28">
        <v>0.0738204</v>
      </c>
      <c r="F290" s="28">
        <v>6.7668204</v>
      </c>
    </row>
    <row r="291" spans="1:6" ht="12.75">
      <c r="A291" s="30" t="s">
        <v>133</v>
      </c>
      <c r="B291" s="30">
        <v>17</v>
      </c>
      <c r="C291" s="5">
        <v>1964</v>
      </c>
      <c r="D291" s="5">
        <v>11</v>
      </c>
      <c r="E291" s="28">
        <v>0.0618856</v>
      </c>
      <c r="F291" s="28">
        <v>4.2863256000000005</v>
      </c>
    </row>
    <row r="292" spans="1:6" ht="12.75">
      <c r="A292" s="30" t="s">
        <v>133</v>
      </c>
      <c r="B292" s="30">
        <v>17</v>
      </c>
      <c r="C292" s="5">
        <v>1964</v>
      </c>
      <c r="D292" s="5">
        <v>12</v>
      </c>
      <c r="E292" s="28">
        <v>0.0748307</v>
      </c>
      <c r="F292" s="28">
        <v>8.7918307</v>
      </c>
    </row>
    <row r="293" spans="1:6" ht="12.75">
      <c r="A293" s="30" t="s">
        <v>133</v>
      </c>
      <c r="B293" s="30">
        <v>17</v>
      </c>
      <c r="C293" s="5">
        <v>1965</v>
      </c>
      <c r="D293" s="5">
        <v>1</v>
      </c>
      <c r="E293" s="28">
        <v>0.1180674</v>
      </c>
      <c r="F293" s="28">
        <v>14.4557074</v>
      </c>
    </row>
    <row r="294" spans="1:6" ht="12.75">
      <c r="A294" s="30" t="s">
        <v>133</v>
      </c>
      <c r="B294" s="30">
        <v>17</v>
      </c>
      <c r="C294" s="5">
        <v>1965</v>
      </c>
      <c r="D294" s="5">
        <v>2</v>
      </c>
      <c r="E294" s="28">
        <v>0.137088</v>
      </c>
      <c r="F294" s="28">
        <v>7.963751000000001</v>
      </c>
    </row>
    <row r="295" spans="1:6" ht="12.75">
      <c r="A295" s="30" t="s">
        <v>133</v>
      </c>
      <c r="B295" s="30">
        <v>17</v>
      </c>
      <c r="C295" s="5">
        <v>1965</v>
      </c>
      <c r="D295" s="5">
        <v>3</v>
      </c>
      <c r="E295" s="28">
        <v>0.3689082</v>
      </c>
      <c r="F295" s="28">
        <v>37.6901772</v>
      </c>
    </row>
    <row r="296" spans="1:6" ht="12.75">
      <c r="A296" s="30" t="s">
        <v>133</v>
      </c>
      <c r="B296" s="30">
        <v>17</v>
      </c>
      <c r="C296" s="5">
        <v>1965</v>
      </c>
      <c r="D296" s="5">
        <v>4</v>
      </c>
      <c r="E296" s="28">
        <v>0.2447016</v>
      </c>
      <c r="F296" s="28">
        <v>13.322071600000001</v>
      </c>
    </row>
    <row r="297" spans="1:6" ht="12.75">
      <c r="A297" s="30" t="s">
        <v>133</v>
      </c>
      <c r="B297" s="30">
        <v>17</v>
      </c>
      <c r="C297" s="5">
        <v>1965</v>
      </c>
      <c r="D297" s="5">
        <v>5</v>
      </c>
      <c r="E297" s="28">
        <v>0.1072768</v>
      </c>
      <c r="F297" s="28">
        <v>8.6965328</v>
      </c>
    </row>
    <row r="298" spans="1:6" ht="12.75">
      <c r="A298" s="30" t="s">
        <v>133</v>
      </c>
      <c r="B298" s="30">
        <v>17</v>
      </c>
      <c r="C298" s="5">
        <v>1965</v>
      </c>
      <c r="D298" s="5">
        <v>6</v>
      </c>
      <c r="E298" s="28">
        <v>0.0704178</v>
      </c>
      <c r="F298" s="28">
        <v>4.7549978</v>
      </c>
    </row>
    <row r="299" spans="1:6" ht="12.75">
      <c r="A299" s="30" t="s">
        <v>133</v>
      </c>
      <c r="B299" s="30">
        <v>17</v>
      </c>
      <c r="C299" s="5">
        <v>1965</v>
      </c>
      <c r="D299" s="5">
        <v>7</v>
      </c>
      <c r="E299" s="28">
        <v>0.057075</v>
      </c>
      <c r="F299" s="28">
        <v>2.850939</v>
      </c>
    </row>
    <row r="300" spans="1:6" ht="12.75">
      <c r="A300" s="30" t="s">
        <v>133</v>
      </c>
      <c r="B300" s="30">
        <v>17</v>
      </c>
      <c r="C300" s="5">
        <v>1965</v>
      </c>
      <c r="D300" s="5">
        <v>8</v>
      </c>
      <c r="E300" s="28">
        <v>0.0671517</v>
      </c>
      <c r="F300" s="28">
        <v>2.4326977000000003</v>
      </c>
    </row>
    <row r="301" spans="1:6" ht="12.75">
      <c r="A301" s="30" t="s">
        <v>133</v>
      </c>
      <c r="B301" s="30">
        <v>17</v>
      </c>
      <c r="C301" s="5">
        <v>1965</v>
      </c>
      <c r="D301" s="5">
        <v>9</v>
      </c>
      <c r="E301" s="28">
        <v>0.2229264</v>
      </c>
      <c r="F301" s="28">
        <v>15.704926400000003</v>
      </c>
    </row>
    <row r="302" spans="1:6" ht="12.75">
      <c r="A302" s="30" t="s">
        <v>133</v>
      </c>
      <c r="B302" s="30">
        <v>17</v>
      </c>
      <c r="C302" s="5">
        <v>1965</v>
      </c>
      <c r="D302" s="5">
        <v>10</v>
      </c>
      <c r="E302" s="28">
        <v>0.2891156</v>
      </c>
      <c r="F302" s="28">
        <v>17.117647599999998</v>
      </c>
    </row>
    <row r="303" spans="1:6" ht="12.75">
      <c r="A303" s="30" t="s">
        <v>133</v>
      </c>
      <c r="B303" s="30">
        <v>17</v>
      </c>
      <c r="C303" s="5">
        <v>1965</v>
      </c>
      <c r="D303" s="5">
        <v>11</v>
      </c>
      <c r="E303" s="28">
        <v>0.6909632</v>
      </c>
      <c r="F303" s="28">
        <v>57.4007332</v>
      </c>
    </row>
    <row r="304" spans="1:6" ht="12.75">
      <c r="A304" s="30" t="s">
        <v>133</v>
      </c>
      <c r="B304" s="30">
        <v>17</v>
      </c>
      <c r="C304" s="5">
        <v>1965</v>
      </c>
      <c r="D304" s="5">
        <v>12</v>
      </c>
      <c r="E304" s="28">
        <v>1.156595</v>
      </c>
      <c r="F304" s="28">
        <v>91.33662199999999</v>
      </c>
    </row>
    <row r="305" spans="1:6" ht="12.75">
      <c r="A305" s="30" t="s">
        <v>133</v>
      </c>
      <c r="B305" s="30">
        <v>17</v>
      </c>
      <c r="C305" s="5">
        <v>1966</v>
      </c>
      <c r="D305" s="5">
        <v>1</v>
      </c>
      <c r="E305" s="28">
        <v>2.9558544</v>
      </c>
      <c r="F305" s="28">
        <v>113.94264940000002</v>
      </c>
    </row>
    <row r="306" spans="1:6" ht="12.75">
      <c r="A306" s="30" t="s">
        <v>133</v>
      </c>
      <c r="B306" s="30">
        <v>17</v>
      </c>
      <c r="C306" s="5">
        <v>1966</v>
      </c>
      <c r="D306" s="5">
        <v>2</v>
      </c>
      <c r="E306" s="28">
        <v>4.31935</v>
      </c>
      <c r="F306" s="28">
        <v>194.52735000000004</v>
      </c>
    </row>
    <row r="307" spans="1:6" ht="12.75">
      <c r="A307" s="30" t="s">
        <v>133</v>
      </c>
      <c r="B307" s="30">
        <v>17</v>
      </c>
      <c r="C307" s="5">
        <v>1966</v>
      </c>
      <c r="D307" s="5">
        <v>3</v>
      </c>
      <c r="E307" s="28">
        <v>1.107708</v>
      </c>
      <c r="F307" s="28">
        <v>33.223980999999995</v>
      </c>
    </row>
    <row r="308" spans="1:6" ht="12.75">
      <c r="A308" s="30" t="s">
        <v>133</v>
      </c>
      <c r="B308" s="30">
        <v>17</v>
      </c>
      <c r="C308" s="5">
        <v>1966</v>
      </c>
      <c r="D308" s="5">
        <v>4</v>
      </c>
      <c r="E308" s="28">
        <v>1.6441894</v>
      </c>
      <c r="F308" s="28">
        <v>74.97518939999999</v>
      </c>
    </row>
    <row r="309" spans="1:6" ht="12.75">
      <c r="A309" s="30" t="s">
        <v>133</v>
      </c>
      <c r="B309" s="30">
        <v>17</v>
      </c>
      <c r="C309" s="5">
        <v>1966</v>
      </c>
      <c r="D309" s="5">
        <v>5</v>
      </c>
      <c r="E309" s="28">
        <v>0.803344</v>
      </c>
      <c r="F309" s="28">
        <v>34.125973</v>
      </c>
    </row>
    <row r="310" spans="1:6" ht="12.75">
      <c r="A310" s="30" t="s">
        <v>133</v>
      </c>
      <c r="B310" s="30">
        <v>17</v>
      </c>
      <c r="C310" s="5">
        <v>1966</v>
      </c>
      <c r="D310" s="5">
        <v>6</v>
      </c>
      <c r="E310" s="28">
        <v>0.4133948</v>
      </c>
      <c r="F310" s="28">
        <v>23.099633800000003</v>
      </c>
    </row>
    <row r="311" spans="1:6" ht="12.75">
      <c r="A311" s="30" t="s">
        <v>133</v>
      </c>
      <c r="B311" s="30">
        <v>17</v>
      </c>
      <c r="C311" s="5">
        <v>1966</v>
      </c>
      <c r="D311" s="5">
        <v>7</v>
      </c>
      <c r="E311" s="28">
        <v>0.186706</v>
      </c>
      <c r="F311" s="28">
        <v>8.685582</v>
      </c>
    </row>
    <row r="312" spans="1:6" ht="12.75">
      <c r="A312" s="30" t="s">
        <v>133</v>
      </c>
      <c r="B312" s="30">
        <v>17</v>
      </c>
      <c r="C312" s="5">
        <v>1966</v>
      </c>
      <c r="D312" s="5">
        <v>8</v>
      </c>
      <c r="E312" s="28">
        <v>0.0967715</v>
      </c>
      <c r="F312" s="28">
        <v>5.3063855</v>
      </c>
    </row>
    <row r="313" spans="1:6" ht="12.75">
      <c r="A313" s="30" t="s">
        <v>133</v>
      </c>
      <c r="B313" s="30">
        <v>17</v>
      </c>
      <c r="C313" s="5">
        <v>1966</v>
      </c>
      <c r="D313" s="5">
        <v>9</v>
      </c>
      <c r="E313" s="28">
        <v>0.08256</v>
      </c>
      <c r="F313" s="28">
        <v>4.261919</v>
      </c>
    </row>
    <row r="314" spans="1:6" ht="12.75">
      <c r="A314" s="30" t="s">
        <v>133</v>
      </c>
      <c r="B314" s="30">
        <v>17</v>
      </c>
      <c r="C314" s="5">
        <v>1966</v>
      </c>
      <c r="D314" s="5">
        <v>10</v>
      </c>
      <c r="E314" s="28">
        <v>0.697202</v>
      </c>
      <c r="F314" s="28">
        <v>54.937249999999985</v>
      </c>
    </row>
    <row r="315" spans="1:6" ht="12.75">
      <c r="A315" s="30" t="s">
        <v>133</v>
      </c>
      <c r="B315" s="30">
        <v>17</v>
      </c>
      <c r="C315" s="5">
        <v>1966</v>
      </c>
      <c r="D315" s="5">
        <v>11</v>
      </c>
      <c r="E315" s="28">
        <v>1.0825038</v>
      </c>
      <c r="F315" s="28">
        <v>63.0767188</v>
      </c>
    </row>
    <row r="316" spans="1:6" ht="12.75">
      <c r="A316" s="30" t="s">
        <v>133</v>
      </c>
      <c r="B316" s="30">
        <v>17</v>
      </c>
      <c r="C316" s="5">
        <v>1966</v>
      </c>
      <c r="D316" s="5">
        <v>12</v>
      </c>
      <c r="E316" s="28">
        <v>0.4725</v>
      </c>
      <c r="F316" s="28">
        <v>23.633500000000005</v>
      </c>
    </row>
    <row r="317" spans="1:6" ht="12.75">
      <c r="A317" s="30" t="s">
        <v>133</v>
      </c>
      <c r="B317" s="30">
        <v>17</v>
      </c>
      <c r="C317" s="5">
        <v>1967</v>
      </c>
      <c r="D317" s="5">
        <v>1</v>
      </c>
      <c r="E317" s="28">
        <v>0.5903783</v>
      </c>
      <c r="F317" s="28">
        <v>31.154632300000003</v>
      </c>
    </row>
    <row r="318" spans="1:6" ht="12.75">
      <c r="A318" s="30" t="s">
        <v>133</v>
      </c>
      <c r="B318" s="30">
        <v>17</v>
      </c>
      <c r="C318" s="5">
        <v>1967</v>
      </c>
      <c r="D318" s="5">
        <v>2</v>
      </c>
      <c r="E318" s="28">
        <v>0.6081255</v>
      </c>
      <c r="F318" s="28">
        <v>27.417661499999998</v>
      </c>
    </row>
    <row r="319" spans="1:6" ht="12.75">
      <c r="A319" s="30" t="s">
        <v>133</v>
      </c>
      <c r="B319" s="30">
        <v>17</v>
      </c>
      <c r="C319" s="5">
        <v>1967</v>
      </c>
      <c r="D319" s="5">
        <v>3</v>
      </c>
      <c r="E319" s="28">
        <v>0.6849168</v>
      </c>
      <c r="F319" s="28">
        <v>41.91416880000001</v>
      </c>
    </row>
    <row r="320" spans="1:6" ht="12.75">
      <c r="A320" s="30" t="s">
        <v>133</v>
      </c>
      <c r="B320" s="30">
        <v>17</v>
      </c>
      <c r="C320" s="5">
        <v>1967</v>
      </c>
      <c r="D320" s="5">
        <v>4</v>
      </c>
      <c r="E320" s="28">
        <v>0.6507045</v>
      </c>
      <c r="F320" s="28">
        <v>27.145704499999997</v>
      </c>
    </row>
    <row r="321" spans="1:6" ht="12.75">
      <c r="A321" s="30" t="s">
        <v>133</v>
      </c>
      <c r="B321" s="30">
        <v>17</v>
      </c>
      <c r="C321" s="5">
        <v>1967</v>
      </c>
      <c r="D321" s="5">
        <v>5</v>
      </c>
      <c r="E321" s="28">
        <v>0.7888869</v>
      </c>
      <c r="F321" s="28">
        <v>37.3620889</v>
      </c>
    </row>
    <row r="322" spans="1:6" ht="12.75">
      <c r="A322" s="30" t="s">
        <v>133</v>
      </c>
      <c r="B322" s="30">
        <v>17</v>
      </c>
      <c r="C322" s="5">
        <v>1967</v>
      </c>
      <c r="D322" s="5">
        <v>6</v>
      </c>
      <c r="E322" s="28">
        <v>0.3976548</v>
      </c>
      <c r="F322" s="28">
        <v>12.806270799999998</v>
      </c>
    </row>
    <row r="323" spans="1:6" ht="12.75">
      <c r="A323" s="30" t="s">
        <v>133</v>
      </c>
      <c r="B323" s="30">
        <v>17</v>
      </c>
      <c r="C323" s="5">
        <v>1967</v>
      </c>
      <c r="D323" s="5">
        <v>7</v>
      </c>
      <c r="E323" s="28">
        <v>0.1352703</v>
      </c>
      <c r="F323" s="28">
        <v>5.5492173000000005</v>
      </c>
    </row>
    <row r="324" spans="1:6" ht="12.75">
      <c r="A324" s="30" t="s">
        <v>133</v>
      </c>
      <c r="B324" s="30">
        <v>17</v>
      </c>
      <c r="C324" s="5">
        <v>1967</v>
      </c>
      <c r="D324" s="5">
        <v>8</v>
      </c>
      <c r="E324" s="28">
        <v>0.0838041</v>
      </c>
      <c r="F324" s="28">
        <v>4.2098040999999995</v>
      </c>
    </row>
    <row r="325" spans="1:6" ht="12.75">
      <c r="A325" s="30" t="s">
        <v>133</v>
      </c>
      <c r="B325" s="30">
        <v>17</v>
      </c>
      <c r="C325" s="5">
        <v>1967</v>
      </c>
      <c r="D325" s="5">
        <v>9</v>
      </c>
      <c r="E325" s="28">
        <v>0.0621986</v>
      </c>
      <c r="F325" s="28">
        <v>3.2861985999999996</v>
      </c>
    </row>
    <row r="326" spans="1:6" ht="12.75">
      <c r="A326" s="30" t="s">
        <v>133</v>
      </c>
      <c r="B326" s="30">
        <v>17</v>
      </c>
      <c r="C326" s="5">
        <v>1967</v>
      </c>
      <c r="D326" s="5">
        <v>10</v>
      </c>
      <c r="E326" s="28">
        <v>0.083457</v>
      </c>
      <c r="F326" s="28">
        <v>9.190158999999998</v>
      </c>
    </row>
    <row r="327" spans="1:6" ht="12.75">
      <c r="A327" s="30" t="s">
        <v>133</v>
      </c>
      <c r="B327" s="30">
        <v>17</v>
      </c>
      <c r="C327" s="5">
        <v>1967</v>
      </c>
      <c r="D327" s="5">
        <v>11</v>
      </c>
      <c r="E327" s="28">
        <v>1.51032</v>
      </c>
      <c r="F327" s="28">
        <v>92.08132199999999</v>
      </c>
    </row>
    <row r="328" spans="1:6" ht="12.75">
      <c r="A328" s="30" t="s">
        <v>133</v>
      </c>
      <c r="B328" s="30">
        <v>17</v>
      </c>
      <c r="C328" s="5">
        <v>1967</v>
      </c>
      <c r="D328" s="5">
        <v>12</v>
      </c>
      <c r="E328" s="28">
        <v>0.6600828</v>
      </c>
      <c r="F328" s="28">
        <v>32.28008280000001</v>
      </c>
    </row>
    <row r="329" spans="1:6" ht="12.75">
      <c r="A329" s="30" t="s">
        <v>133</v>
      </c>
      <c r="B329" s="30">
        <v>17</v>
      </c>
      <c r="C329" s="5">
        <v>1968</v>
      </c>
      <c r="D329" s="5">
        <v>1</v>
      </c>
      <c r="E329" s="28">
        <v>0.1979316</v>
      </c>
      <c r="F329" s="28">
        <v>13.971339600000002</v>
      </c>
    </row>
    <row r="330" spans="1:6" ht="12.75">
      <c r="A330" s="30" t="s">
        <v>133</v>
      </c>
      <c r="B330" s="30">
        <v>17</v>
      </c>
      <c r="C330" s="5">
        <v>1968</v>
      </c>
      <c r="D330" s="5">
        <v>2</v>
      </c>
      <c r="E330" s="28">
        <v>0.979032</v>
      </c>
      <c r="F330" s="28">
        <v>73.24537099999999</v>
      </c>
    </row>
    <row r="331" spans="1:6" ht="12.75">
      <c r="A331" s="30" t="s">
        <v>133</v>
      </c>
      <c r="B331" s="30">
        <v>17</v>
      </c>
      <c r="C331" s="5">
        <v>1968</v>
      </c>
      <c r="D331" s="5">
        <v>3</v>
      </c>
      <c r="E331" s="28">
        <v>0.7640955</v>
      </c>
      <c r="F331" s="28">
        <v>37.8462675</v>
      </c>
    </row>
    <row r="332" spans="1:6" ht="12.75">
      <c r="A332" s="30" t="s">
        <v>133</v>
      </c>
      <c r="B332" s="30">
        <v>17</v>
      </c>
      <c r="C332" s="5">
        <v>1968</v>
      </c>
      <c r="D332" s="5">
        <v>4</v>
      </c>
      <c r="E332" s="28">
        <v>1.0422</v>
      </c>
      <c r="F332" s="28">
        <v>50.542685000000006</v>
      </c>
    </row>
    <row r="333" spans="1:6" ht="12.75">
      <c r="A333" s="30" t="s">
        <v>133</v>
      </c>
      <c r="B333" s="30">
        <v>17</v>
      </c>
      <c r="C333" s="5">
        <v>1968</v>
      </c>
      <c r="D333" s="5">
        <v>5</v>
      </c>
      <c r="E333" s="28">
        <v>0.8257359</v>
      </c>
      <c r="F333" s="28">
        <v>42.1295829</v>
      </c>
    </row>
    <row r="334" spans="1:6" ht="12.75">
      <c r="A334" s="30" t="s">
        <v>133</v>
      </c>
      <c r="B334" s="30">
        <v>17</v>
      </c>
      <c r="C334" s="5">
        <v>1968</v>
      </c>
      <c r="D334" s="5">
        <v>6</v>
      </c>
      <c r="E334" s="28">
        <v>0.2761384</v>
      </c>
      <c r="F334" s="28">
        <v>11.559336400000001</v>
      </c>
    </row>
    <row r="335" spans="1:6" ht="12.75">
      <c r="A335" s="30" t="s">
        <v>133</v>
      </c>
      <c r="B335" s="30">
        <v>17</v>
      </c>
      <c r="C335" s="5">
        <v>1968</v>
      </c>
      <c r="D335" s="5">
        <v>7</v>
      </c>
      <c r="E335" s="28">
        <v>0.0920385</v>
      </c>
      <c r="F335" s="28">
        <v>5.0401135</v>
      </c>
    </row>
    <row r="336" spans="1:6" ht="12.75">
      <c r="A336" s="30" t="s">
        <v>133</v>
      </c>
      <c r="B336" s="30">
        <v>17</v>
      </c>
      <c r="C336" s="5">
        <v>1968</v>
      </c>
      <c r="D336" s="5">
        <v>8</v>
      </c>
      <c r="E336" s="28">
        <v>0.0870732</v>
      </c>
      <c r="F336" s="28">
        <v>3.9055632</v>
      </c>
    </row>
    <row r="337" spans="1:6" ht="12.75">
      <c r="A337" s="30" t="s">
        <v>133</v>
      </c>
      <c r="B337" s="30">
        <v>17</v>
      </c>
      <c r="C337" s="5">
        <v>1968</v>
      </c>
      <c r="D337" s="5">
        <v>9</v>
      </c>
      <c r="E337" s="28">
        <v>0.0625024</v>
      </c>
      <c r="F337" s="28">
        <v>3.2115114</v>
      </c>
    </row>
    <row r="338" spans="1:6" ht="12.75">
      <c r="A338" s="30" t="s">
        <v>133</v>
      </c>
      <c r="B338" s="30">
        <v>17</v>
      </c>
      <c r="C338" s="5">
        <v>1968</v>
      </c>
      <c r="D338" s="5">
        <v>10</v>
      </c>
      <c r="E338" s="28">
        <v>0.067032</v>
      </c>
      <c r="F338" s="28">
        <v>3.1706579999999995</v>
      </c>
    </row>
    <row r="339" spans="1:6" ht="12.75">
      <c r="A339" s="30" t="s">
        <v>133</v>
      </c>
      <c r="B339" s="30">
        <v>17</v>
      </c>
      <c r="C339" s="5">
        <v>1968</v>
      </c>
      <c r="D339" s="5">
        <v>11</v>
      </c>
      <c r="E339" s="28">
        <v>0.0975201</v>
      </c>
      <c r="F339" s="28">
        <v>5.841520099999999</v>
      </c>
    </row>
    <row r="340" spans="1:6" ht="12.75">
      <c r="A340" s="30" t="s">
        <v>133</v>
      </c>
      <c r="B340" s="30">
        <v>17</v>
      </c>
      <c r="C340" s="5">
        <v>1968</v>
      </c>
      <c r="D340" s="5">
        <v>12</v>
      </c>
      <c r="E340" s="28">
        <v>0.1240732</v>
      </c>
      <c r="F340" s="28">
        <v>21.5030732</v>
      </c>
    </row>
    <row r="341" spans="1:6" ht="12.75">
      <c r="A341" s="30" t="s">
        <v>133</v>
      </c>
      <c r="B341" s="30">
        <v>17</v>
      </c>
      <c r="C341" s="5">
        <v>1969</v>
      </c>
      <c r="D341" s="5">
        <v>1</v>
      </c>
      <c r="E341" s="28">
        <v>0.1409085</v>
      </c>
      <c r="F341" s="28">
        <v>11.200882499999999</v>
      </c>
    </row>
    <row r="342" spans="1:6" ht="12.75">
      <c r="A342" s="30" t="s">
        <v>133</v>
      </c>
      <c r="B342" s="30">
        <v>17</v>
      </c>
      <c r="C342" s="5">
        <v>1969</v>
      </c>
      <c r="D342" s="5">
        <v>2</v>
      </c>
      <c r="E342" s="28">
        <v>0.156563</v>
      </c>
      <c r="F342" s="28">
        <v>10.442451000000002</v>
      </c>
    </row>
    <row r="343" spans="1:6" ht="12.75">
      <c r="A343" s="30" t="s">
        <v>133</v>
      </c>
      <c r="B343" s="30">
        <v>17</v>
      </c>
      <c r="C343" s="5">
        <v>1969</v>
      </c>
      <c r="D343" s="5">
        <v>3</v>
      </c>
      <c r="E343" s="28">
        <v>1.564288</v>
      </c>
      <c r="F343" s="28">
        <v>79.816326</v>
      </c>
    </row>
    <row r="344" spans="1:6" ht="12.75">
      <c r="A344" s="30" t="s">
        <v>133</v>
      </c>
      <c r="B344" s="30">
        <v>17</v>
      </c>
      <c r="C344" s="5">
        <v>1969</v>
      </c>
      <c r="D344" s="5">
        <v>4</v>
      </c>
      <c r="E344" s="28">
        <v>0.9263673</v>
      </c>
      <c r="F344" s="28">
        <v>50.49413630000001</v>
      </c>
    </row>
    <row r="345" spans="1:6" ht="12.75">
      <c r="A345" s="30" t="s">
        <v>133</v>
      </c>
      <c r="B345" s="30">
        <v>17</v>
      </c>
      <c r="C345" s="5">
        <v>1969</v>
      </c>
      <c r="D345" s="5">
        <v>5</v>
      </c>
      <c r="E345" s="28">
        <v>0.9723584</v>
      </c>
      <c r="F345" s="28">
        <v>60.627358400000006</v>
      </c>
    </row>
    <row r="346" spans="1:6" ht="12.75">
      <c r="A346" s="30" t="s">
        <v>133</v>
      </c>
      <c r="B346" s="30">
        <v>17</v>
      </c>
      <c r="C346" s="5">
        <v>1969</v>
      </c>
      <c r="D346" s="5">
        <v>6</v>
      </c>
      <c r="E346" s="28">
        <v>0.4348314</v>
      </c>
      <c r="F346" s="28">
        <v>21.4309754</v>
      </c>
    </row>
    <row r="347" spans="1:6" ht="12.75">
      <c r="A347" s="30" t="s">
        <v>133</v>
      </c>
      <c r="B347" s="30">
        <v>17</v>
      </c>
      <c r="C347" s="5">
        <v>1969</v>
      </c>
      <c r="D347" s="5">
        <v>7</v>
      </c>
      <c r="E347" s="28">
        <v>0.1363387</v>
      </c>
      <c r="F347" s="28">
        <v>9.419198699999999</v>
      </c>
    </row>
    <row r="348" spans="1:6" ht="12.75">
      <c r="A348" s="30" t="s">
        <v>133</v>
      </c>
      <c r="B348" s="30">
        <v>17</v>
      </c>
      <c r="C348" s="5">
        <v>1969</v>
      </c>
      <c r="D348" s="5">
        <v>8</v>
      </c>
      <c r="E348" s="28">
        <v>0.0883218</v>
      </c>
      <c r="F348" s="28">
        <v>5.3483088</v>
      </c>
    </row>
    <row r="349" spans="1:6" ht="12.75">
      <c r="A349" s="30" t="s">
        <v>133</v>
      </c>
      <c r="B349" s="30">
        <v>17</v>
      </c>
      <c r="C349" s="5">
        <v>1969</v>
      </c>
      <c r="D349" s="5">
        <v>9</v>
      </c>
      <c r="E349" s="28">
        <v>0.2101023</v>
      </c>
      <c r="F349" s="28">
        <v>17.0541623</v>
      </c>
    </row>
    <row r="350" spans="1:6" ht="12.75">
      <c r="A350" s="30" t="s">
        <v>133</v>
      </c>
      <c r="B350" s="30">
        <v>17</v>
      </c>
      <c r="C350" s="5">
        <v>1969</v>
      </c>
      <c r="D350" s="5">
        <v>10</v>
      </c>
      <c r="E350" s="28">
        <v>0.1333986</v>
      </c>
      <c r="F350" s="28">
        <v>6.9508866000000005</v>
      </c>
    </row>
    <row r="351" spans="1:6" ht="12.75">
      <c r="A351" s="30" t="s">
        <v>133</v>
      </c>
      <c r="B351" s="30">
        <v>17</v>
      </c>
      <c r="C351" s="5">
        <v>1969</v>
      </c>
      <c r="D351" s="5">
        <v>11</v>
      </c>
      <c r="E351" s="28">
        <v>0.1219869</v>
      </c>
      <c r="F351" s="28">
        <v>13.3951409</v>
      </c>
    </row>
    <row r="352" spans="1:6" ht="12.75">
      <c r="A352" s="30" t="s">
        <v>133</v>
      </c>
      <c r="B352" s="30">
        <v>17</v>
      </c>
      <c r="C352" s="5">
        <v>1969</v>
      </c>
      <c r="D352" s="5">
        <v>12</v>
      </c>
      <c r="E352" s="28">
        <v>0.1771929</v>
      </c>
      <c r="F352" s="28">
        <v>19.0546089</v>
      </c>
    </row>
    <row r="353" spans="1:6" ht="12.75">
      <c r="A353" s="30" t="s">
        <v>133</v>
      </c>
      <c r="B353" s="30">
        <v>17</v>
      </c>
      <c r="C353" s="5">
        <v>1970</v>
      </c>
      <c r="D353" s="5">
        <v>1</v>
      </c>
      <c r="E353" s="28">
        <v>3.7712948</v>
      </c>
      <c r="F353" s="28">
        <v>194.1648448</v>
      </c>
    </row>
    <row r="354" spans="1:6" ht="12.75">
      <c r="A354" s="30" t="s">
        <v>133</v>
      </c>
      <c r="B354" s="30">
        <v>17</v>
      </c>
      <c r="C354" s="5">
        <v>1970</v>
      </c>
      <c r="D354" s="5">
        <v>2</v>
      </c>
      <c r="E354" s="28">
        <v>1.1583122</v>
      </c>
      <c r="F354" s="28">
        <v>41.9563772</v>
      </c>
    </row>
    <row r="355" spans="1:6" ht="12.75">
      <c r="A355" s="30" t="s">
        <v>133</v>
      </c>
      <c r="B355" s="30">
        <v>17</v>
      </c>
      <c r="C355" s="5">
        <v>1970</v>
      </c>
      <c r="D355" s="5">
        <v>3</v>
      </c>
      <c r="E355" s="28">
        <v>0.2248225</v>
      </c>
      <c r="F355" s="28">
        <v>15.205872500000003</v>
      </c>
    </row>
    <row r="356" spans="1:6" ht="12.75">
      <c r="A356" s="30" t="s">
        <v>133</v>
      </c>
      <c r="B356" s="30">
        <v>17</v>
      </c>
      <c r="C356" s="5">
        <v>1970</v>
      </c>
      <c r="D356" s="5">
        <v>4</v>
      </c>
      <c r="E356" s="28">
        <v>0.0980889</v>
      </c>
      <c r="F356" s="28">
        <v>10.2410889</v>
      </c>
    </row>
    <row r="357" spans="1:6" ht="12.75">
      <c r="A357" s="30" t="s">
        <v>133</v>
      </c>
      <c r="B357" s="30">
        <v>17</v>
      </c>
      <c r="C357" s="5">
        <v>1970</v>
      </c>
      <c r="D357" s="5">
        <v>5</v>
      </c>
      <c r="E357" s="28">
        <v>0.106828</v>
      </c>
      <c r="F357" s="28">
        <v>13.985183000000001</v>
      </c>
    </row>
    <row r="358" spans="1:6" ht="12.75">
      <c r="A358" s="30" t="s">
        <v>133</v>
      </c>
      <c r="B358" s="30">
        <v>17</v>
      </c>
      <c r="C358" s="5">
        <v>1970</v>
      </c>
      <c r="D358" s="5">
        <v>6</v>
      </c>
      <c r="E358" s="28">
        <v>0.1480365</v>
      </c>
      <c r="F358" s="28">
        <v>15.762919499999999</v>
      </c>
    </row>
    <row r="359" spans="1:6" ht="12.75">
      <c r="A359" s="30" t="s">
        <v>133</v>
      </c>
      <c r="B359" s="30">
        <v>17</v>
      </c>
      <c r="C359" s="5">
        <v>1970</v>
      </c>
      <c r="D359" s="5">
        <v>7</v>
      </c>
      <c r="E359" s="28">
        <v>0.1176318</v>
      </c>
      <c r="F359" s="28">
        <v>4.343987799999999</v>
      </c>
    </row>
    <row r="360" spans="1:6" ht="12.75">
      <c r="A360" s="30" t="s">
        <v>133</v>
      </c>
      <c r="B360" s="30">
        <v>17</v>
      </c>
      <c r="C360" s="5">
        <v>1970</v>
      </c>
      <c r="D360" s="5">
        <v>8</v>
      </c>
      <c r="E360" s="28">
        <v>0.0776457</v>
      </c>
      <c r="F360" s="28">
        <v>6.001405699999999</v>
      </c>
    </row>
    <row r="361" spans="1:6" ht="12.75">
      <c r="A361" s="30" t="s">
        <v>133</v>
      </c>
      <c r="B361" s="30">
        <v>17</v>
      </c>
      <c r="C361" s="5">
        <v>1970</v>
      </c>
      <c r="D361" s="5">
        <v>9</v>
      </c>
      <c r="E361" s="28">
        <v>0.0614292</v>
      </c>
      <c r="F361" s="28">
        <v>2.8534292000000003</v>
      </c>
    </row>
    <row r="362" spans="1:6" ht="12.75">
      <c r="A362" s="30" t="s">
        <v>133</v>
      </c>
      <c r="B362" s="30">
        <v>17</v>
      </c>
      <c r="C362" s="5">
        <v>1970</v>
      </c>
      <c r="D362" s="5">
        <v>10</v>
      </c>
      <c r="E362" s="28">
        <v>0.0407712</v>
      </c>
      <c r="F362" s="28">
        <v>3.9877582</v>
      </c>
    </row>
    <row r="363" spans="1:6" ht="12.75">
      <c r="A363" s="30" t="s">
        <v>133</v>
      </c>
      <c r="B363" s="30">
        <v>17</v>
      </c>
      <c r="C363" s="5">
        <v>1970</v>
      </c>
      <c r="D363" s="5">
        <v>11</v>
      </c>
      <c r="E363" s="28">
        <v>0.092204</v>
      </c>
      <c r="F363" s="28">
        <v>20.651006</v>
      </c>
    </row>
    <row r="364" spans="1:6" ht="12.75">
      <c r="A364" s="30" t="s">
        <v>133</v>
      </c>
      <c r="B364" s="30">
        <v>17</v>
      </c>
      <c r="C364" s="5">
        <v>1970</v>
      </c>
      <c r="D364" s="5">
        <v>12</v>
      </c>
      <c r="E364" s="28">
        <v>0.0920113</v>
      </c>
      <c r="F364" s="28">
        <v>4.1116623</v>
      </c>
    </row>
    <row r="365" spans="1:6" ht="12.75">
      <c r="A365" s="30" t="s">
        <v>133</v>
      </c>
      <c r="B365" s="30">
        <v>17</v>
      </c>
      <c r="C365" s="5">
        <v>1971</v>
      </c>
      <c r="D365" s="5">
        <v>1</v>
      </c>
      <c r="E365" s="28">
        <v>0.42742</v>
      </c>
      <c r="F365" s="28">
        <v>18.644420000000004</v>
      </c>
    </row>
    <row r="366" spans="1:6" ht="12.75">
      <c r="A366" s="30" t="s">
        <v>133</v>
      </c>
      <c r="B366" s="30">
        <v>17</v>
      </c>
      <c r="C366" s="5">
        <v>1971</v>
      </c>
      <c r="D366" s="5">
        <v>2</v>
      </c>
      <c r="E366" s="28">
        <v>0.2152869</v>
      </c>
      <c r="F366" s="28">
        <v>15.6065769</v>
      </c>
    </row>
    <row r="367" spans="1:6" ht="12.75">
      <c r="A367" s="30" t="s">
        <v>133</v>
      </c>
      <c r="B367" s="30">
        <v>17</v>
      </c>
      <c r="C367" s="5">
        <v>1971</v>
      </c>
      <c r="D367" s="5">
        <v>3</v>
      </c>
      <c r="E367" s="28">
        <v>0.1589625</v>
      </c>
      <c r="F367" s="28">
        <v>19.047232500000003</v>
      </c>
    </row>
    <row r="368" spans="1:6" ht="12.75">
      <c r="A368" s="30" t="s">
        <v>133</v>
      </c>
      <c r="B368" s="30">
        <v>17</v>
      </c>
      <c r="C368" s="5">
        <v>1971</v>
      </c>
      <c r="D368" s="5">
        <v>4</v>
      </c>
      <c r="E368" s="28">
        <v>1.144104</v>
      </c>
      <c r="F368" s="28">
        <v>64.766104</v>
      </c>
    </row>
    <row r="369" spans="1:6" ht="12.75">
      <c r="A369" s="30" t="s">
        <v>133</v>
      </c>
      <c r="B369" s="30">
        <v>17</v>
      </c>
      <c r="C369" s="5">
        <v>1971</v>
      </c>
      <c r="D369" s="5">
        <v>5</v>
      </c>
      <c r="E369" s="28">
        <v>2.1078792</v>
      </c>
      <c r="F369" s="28">
        <v>110.7171702</v>
      </c>
    </row>
    <row r="370" spans="1:6" ht="12.75">
      <c r="A370" s="30" t="s">
        <v>133</v>
      </c>
      <c r="B370" s="30">
        <v>17</v>
      </c>
      <c r="C370" s="5">
        <v>1971</v>
      </c>
      <c r="D370" s="5">
        <v>6</v>
      </c>
      <c r="E370" s="28">
        <v>1.2327378</v>
      </c>
      <c r="F370" s="28">
        <v>52.50599280000001</v>
      </c>
    </row>
    <row r="371" spans="1:6" ht="12.75">
      <c r="A371" s="30" t="s">
        <v>133</v>
      </c>
      <c r="B371" s="30">
        <v>17</v>
      </c>
      <c r="C371" s="5">
        <v>1971</v>
      </c>
      <c r="D371" s="5">
        <v>7</v>
      </c>
      <c r="E371" s="28">
        <v>0.4275222</v>
      </c>
      <c r="F371" s="28">
        <v>19.981459200000003</v>
      </c>
    </row>
    <row r="372" spans="1:6" ht="12.75">
      <c r="A372" s="30" t="s">
        <v>133</v>
      </c>
      <c r="B372" s="30">
        <v>17</v>
      </c>
      <c r="C372" s="5">
        <v>1971</v>
      </c>
      <c r="D372" s="5">
        <v>8</v>
      </c>
      <c r="E372" s="28">
        <v>0.1695424</v>
      </c>
      <c r="F372" s="28">
        <v>7.7035424</v>
      </c>
    </row>
    <row r="373" spans="1:6" ht="12.75">
      <c r="A373" s="30" t="s">
        <v>133</v>
      </c>
      <c r="B373" s="30">
        <v>17</v>
      </c>
      <c r="C373" s="5">
        <v>1971</v>
      </c>
      <c r="D373" s="5">
        <v>9</v>
      </c>
      <c r="E373" s="28">
        <v>0.0763686</v>
      </c>
      <c r="F373" s="28">
        <v>5.0786006</v>
      </c>
    </row>
    <row r="374" spans="1:6" ht="12.75">
      <c r="A374" s="30" t="s">
        <v>133</v>
      </c>
      <c r="B374" s="30">
        <v>17</v>
      </c>
      <c r="C374" s="5">
        <v>1971</v>
      </c>
      <c r="D374" s="5">
        <v>10</v>
      </c>
      <c r="E374" s="28">
        <v>0.0697074</v>
      </c>
      <c r="F374" s="28">
        <v>7.0844464</v>
      </c>
    </row>
    <row r="375" spans="1:6" ht="12.75">
      <c r="A375" s="30" t="s">
        <v>133</v>
      </c>
      <c r="B375" s="30">
        <v>17</v>
      </c>
      <c r="C375" s="5">
        <v>1971</v>
      </c>
      <c r="D375" s="5">
        <v>11</v>
      </c>
      <c r="E375" s="28">
        <v>0.1176822</v>
      </c>
      <c r="F375" s="28">
        <v>23.7551652</v>
      </c>
    </row>
    <row r="376" spans="1:6" ht="12.75">
      <c r="A376" s="30" t="s">
        <v>133</v>
      </c>
      <c r="B376" s="30">
        <v>17</v>
      </c>
      <c r="C376" s="5">
        <v>1971</v>
      </c>
      <c r="D376" s="5">
        <v>12</v>
      </c>
      <c r="E376" s="28">
        <v>0.11918</v>
      </c>
      <c r="F376" s="28">
        <v>16.23418</v>
      </c>
    </row>
    <row r="377" spans="1:6" ht="12.75">
      <c r="A377" s="30" t="s">
        <v>133</v>
      </c>
      <c r="B377" s="30">
        <v>17</v>
      </c>
      <c r="C377" s="5">
        <v>1972</v>
      </c>
      <c r="D377" s="5">
        <v>1</v>
      </c>
      <c r="E377" s="28">
        <v>0.327143</v>
      </c>
      <c r="F377" s="28">
        <v>22.071646</v>
      </c>
    </row>
    <row r="378" spans="1:6" ht="12.75">
      <c r="A378" s="30" t="s">
        <v>133</v>
      </c>
      <c r="B378" s="30">
        <v>17</v>
      </c>
      <c r="C378" s="5">
        <v>1972</v>
      </c>
      <c r="D378" s="5">
        <v>2</v>
      </c>
      <c r="E378" s="28">
        <v>1.2113748</v>
      </c>
      <c r="F378" s="28">
        <v>97.55286080000002</v>
      </c>
    </row>
    <row r="379" spans="1:6" ht="12.75">
      <c r="A379" s="30" t="s">
        <v>133</v>
      </c>
      <c r="B379" s="30">
        <v>17</v>
      </c>
      <c r="C379" s="5">
        <v>1972</v>
      </c>
      <c r="D379" s="5">
        <v>3</v>
      </c>
      <c r="E379" s="28">
        <v>1.3881864</v>
      </c>
      <c r="F379" s="28">
        <v>77.5464164</v>
      </c>
    </row>
    <row r="380" spans="1:6" ht="12.75">
      <c r="A380" s="30" t="s">
        <v>133</v>
      </c>
      <c r="B380" s="30">
        <v>17</v>
      </c>
      <c r="C380" s="5">
        <v>1972</v>
      </c>
      <c r="D380" s="5">
        <v>4</v>
      </c>
      <c r="E380" s="28">
        <v>0.6118476</v>
      </c>
      <c r="F380" s="28">
        <v>35.951590599999996</v>
      </c>
    </row>
    <row r="381" spans="1:6" ht="12.75">
      <c r="A381" s="30" t="s">
        <v>133</v>
      </c>
      <c r="B381" s="30">
        <v>17</v>
      </c>
      <c r="C381" s="5">
        <v>1972</v>
      </c>
      <c r="D381" s="5">
        <v>5</v>
      </c>
      <c r="E381" s="28">
        <v>0.4446208</v>
      </c>
      <c r="F381" s="28">
        <v>36.5535368</v>
      </c>
    </row>
    <row r="382" spans="1:6" ht="12.75">
      <c r="A382" s="30" t="s">
        <v>133</v>
      </c>
      <c r="B382" s="30">
        <v>17</v>
      </c>
      <c r="C382" s="5">
        <v>1972</v>
      </c>
      <c r="D382" s="5">
        <v>6</v>
      </c>
      <c r="E382" s="28">
        <v>0.40216</v>
      </c>
      <c r="F382" s="28">
        <v>17.725663</v>
      </c>
    </row>
    <row r="383" spans="1:6" ht="12.75">
      <c r="A383" s="30" t="s">
        <v>133</v>
      </c>
      <c r="B383" s="30">
        <v>17</v>
      </c>
      <c r="C383" s="5">
        <v>1972</v>
      </c>
      <c r="D383" s="5">
        <v>7</v>
      </c>
      <c r="E383" s="28">
        <v>0.1666764</v>
      </c>
      <c r="F383" s="28">
        <v>7.280676400000001</v>
      </c>
    </row>
    <row r="384" spans="1:6" ht="12.75">
      <c r="A384" s="30" t="s">
        <v>133</v>
      </c>
      <c r="B384" s="30">
        <v>17</v>
      </c>
      <c r="C384" s="5">
        <v>1972</v>
      </c>
      <c r="D384" s="5">
        <v>8</v>
      </c>
      <c r="E384" s="28">
        <v>0.0940615</v>
      </c>
      <c r="F384" s="28">
        <v>6.2596514999999995</v>
      </c>
    </row>
    <row r="385" spans="1:6" ht="12.75">
      <c r="A385" s="30" t="s">
        <v>133</v>
      </c>
      <c r="B385" s="30">
        <v>17</v>
      </c>
      <c r="C385" s="5">
        <v>1972</v>
      </c>
      <c r="D385" s="5">
        <v>9</v>
      </c>
      <c r="E385" s="28">
        <v>0.08215</v>
      </c>
      <c r="F385" s="28">
        <v>8.569863</v>
      </c>
    </row>
    <row r="386" spans="1:6" ht="12.75">
      <c r="A386" s="30" t="s">
        <v>133</v>
      </c>
      <c r="B386" s="30">
        <v>17</v>
      </c>
      <c r="C386" s="5">
        <v>1972</v>
      </c>
      <c r="D386" s="5">
        <v>10</v>
      </c>
      <c r="E386" s="28">
        <v>0.1801536</v>
      </c>
      <c r="F386" s="28">
        <v>15.964355600000001</v>
      </c>
    </row>
    <row r="387" spans="1:6" ht="12.75">
      <c r="A387" s="30" t="s">
        <v>133</v>
      </c>
      <c r="B387" s="30">
        <v>17</v>
      </c>
      <c r="C387" s="5">
        <v>1972</v>
      </c>
      <c r="D387" s="5">
        <v>11</v>
      </c>
      <c r="E387" s="28">
        <v>0.2182401</v>
      </c>
      <c r="F387" s="28">
        <v>23.565369099999998</v>
      </c>
    </row>
    <row r="388" spans="1:6" ht="12.75">
      <c r="A388" s="30" t="s">
        <v>133</v>
      </c>
      <c r="B388" s="30">
        <v>17</v>
      </c>
      <c r="C388" s="5">
        <v>1972</v>
      </c>
      <c r="D388" s="5">
        <v>12</v>
      </c>
      <c r="E388" s="28">
        <v>0.5122471</v>
      </c>
      <c r="F388" s="28">
        <v>42.12324709999999</v>
      </c>
    </row>
    <row r="389" spans="1:6" ht="12.75">
      <c r="A389" s="30" t="s">
        <v>133</v>
      </c>
      <c r="B389" s="30">
        <v>17</v>
      </c>
      <c r="C389" s="5">
        <v>1973</v>
      </c>
      <c r="D389" s="5">
        <v>1</v>
      </c>
      <c r="E389" s="28">
        <v>0.683963</v>
      </c>
      <c r="F389" s="28">
        <v>46.246962999999994</v>
      </c>
    </row>
    <row r="390" spans="1:6" ht="12.75">
      <c r="A390" s="30" t="s">
        <v>133</v>
      </c>
      <c r="B390" s="30">
        <v>17</v>
      </c>
      <c r="C390" s="5">
        <v>1973</v>
      </c>
      <c r="D390" s="5">
        <v>2</v>
      </c>
      <c r="E390" s="28">
        <v>0.3930855</v>
      </c>
      <c r="F390" s="28">
        <v>28.6830855</v>
      </c>
    </row>
    <row r="391" spans="1:6" ht="12.75">
      <c r="A391" s="30" t="s">
        <v>133</v>
      </c>
      <c r="B391" s="30">
        <v>17</v>
      </c>
      <c r="C391" s="5">
        <v>1973</v>
      </c>
      <c r="D391" s="5">
        <v>3</v>
      </c>
      <c r="E391" s="28">
        <v>0.187816</v>
      </c>
      <c r="F391" s="28">
        <v>18.089566</v>
      </c>
    </row>
    <row r="392" spans="1:6" ht="12.75">
      <c r="A392" s="30" t="s">
        <v>133</v>
      </c>
      <c r="B392" s="30">
        <v>17</v>
      </c>
      <c r="C392" s="5">
        <v>1973</v>
      </c>
      <c r="D392" s="5">
        <v>4</v>
      </c>
      <c r="E392" s="28">
        <v>0.12012</v>
      </c>
      <c r="F392" s="28">
        <v>11.679680000000001</v>
      </c>
    </row>
    <row r="393" spans="1:6" ht="12.75">
      <c r="A393" s="30" t="s">
        <v>133</v>
      </c>
      <c r="B393" s="30">
        <v>17</v>
      </c>
      <c r="C393" s="5">
        <v>1973</v>
      </c>
      <c r="D393" s="5">
        <v>5</v>
      </c>
      <c r="E393" s="28">
        <v>0.8159728</v>
      </c>
      <c r="F393" s="28">
        <v>58.90241279999999</v>
      </c>
    </row>
    <row r="394" spans="1:6" ht="12.75">
      <c r="A394" s="30" t="s">
        <v>133</v>
      </c>
      <c r="B394" s="30">
        <v>17</v>
      </c>
      <c r="C394" s="5">
        <v>1973</v>
      </c>
      <c r="D394" s="5">
        <v>6</v>
      </c>
      <c r="E394" s="28">
        <v>0.4627139</v>
      </c>
      <c r="F394" s="28">
        <v>26.1873039</v>
      </c>
    </row>
    <row r="395" spans="1:6" ht="12.75">
      <c r="A395" s="30" t="s">
        <v>133</v>
      </c>
      <c r="B395" s="30">
        <v>17</v>
      </c>
      <c r="C395" s="5">
        <v>1973</v>
      </c>
      <c r="D395" s="5">
        <v>7</v>
      </c>
      <c r="E395" s="28">
        <v>0.1660359</v>
      </c>
      <c r="F395" s="28">
        <v>10.650990900000002</v>
      </c>
    </row>
    <row r="396" spans="1:6" ht="12.75">
      <c r="A396" s="30" t="s">
        <v>133</v>
      </c>
      <c r="B396" s="30">
        <v>17</v>
      </c>
      <c r="C396" s="5">
        <v>1973</v>
      </c>
      <c r="D396" s="5">
        <v>8</v>
      </c>
      <c r="E396" s="28">
        <v>0.1386831</v>
      </c>
      <c r="F396" s="28">
        <v>6.6063611</v>
      </c>
    </row>
    <row r="397" spans="1:6" ht="12.75">
      <c r="A397" s="30" t="s">
        <v>133</v>
      </c>
      <c r="B397" s="30">
        <v>17</v>
      </c>
      <c r="C397" s="5">
        <v>1973</v>
      </c>
      <c r="D397" s="5">
        <v>9</v>
      </c>
      <c r="E397" s="28">
        <v>0.0740412</v>
      </c>
      <c r="F397" s="28">
        <v>3.8620412</v>
      </c>
    </row>
    <row r="398" spans="1:6" ht="12.75">
      <c r="A398" s="30" t="s">
        <v>133</v>
      </c>
      <c r="B398" s="30">
        <v>17</v>
      </c>
      <c r="C398" s="5">
        <v>1973</v>
      </c>
      <c r="D398" s="5">
        <v>10</v>
      </c>
      <c r="E398" s="28">
        <v>0.0597109</v>
      </c>
      <c r="F398" s="28">
        <v>8.236878899999999</v>
      </c>
    </row>
    <row r="399" spans="1:6" ht="12.75">
      <c r="A399" s="30" t="s">
        <v>133</v>
      </c>
      <c r="B399" s="30">
        <v>17</v>
      </c>
      <c r="C399" s="5">
        <v>1973</v>
      </c>
      <c r="D399" s="5">
        <v>11</v>
      </c>
      <c r="E399" s="28">
        <v>0.059385</v>
      </c>
      <c r="F399" s="28">
        <v>6.3875850000000005</v>
      </c>
    </row>
    <row r="400" spans="1:6" ht="12.75">
      <c r="A400" s="30" t="s">
        <v>133</v>
      </c>
      <c r="B400" s="30">
        <v>17</v>
      </c>
      <c r="C400" s="5">
        <v>1973</v>
      </c>
      <c r="D400" s="5">
        <v>12</v>
      </c>
      <c r="E400" s="28">
        <v>0.1179486</v>
      </c>
      <c r="F400" s="28">
        <v>27.334028599999996</v>
      </c>
    </row>
    <row r="401" spans="1:6" ht="12.75">
      <c r="A401" s="30" t="s">
        <v>133</v>
      </c>
      <c r="B401" s="30">
        <v>17</v>
      </c>
      <c r="C401" s="5">
        <v>1974</v>
      </c>
      <c r="D401" s="5">
        <v>1</v>
      </c>
      <c r="E401" s="28">
        <v>0.4751064</v>
      </c>
      <c r="F401" s="28">
        <v>47.5262934</v>
      </c>
    </row>
    <row r="402" spans="1:6" ht="12.75">
      <c r="A402" s="30" t="s">
        <v>133</v>
      </c>
      <c r="B402" s="30">
        <v>17</v>
      </c>
      <c r="C402" s="5">
        <v>1974</v>
      </c>
      <c r="D402" s="5">
        <v>2</v>
      </c>
      <c r="E402" s="28">
        <v>0.4943475</v>
      </c>
      <c r="F402" s="28">
        <v>40.1403475</v>
      </c>
    </row>
    <row r="403" spans="1:6" ht="12.75">
      <c r="A403" s="30" t="s">
        <v>133</v>
      </c>
      <c r="B403" s="30">
        <v>17</v>
      </c>
      <c r="C403" s="5">
        <v>1974</v>
      </c>
      <c r="D403" s="5">
        <v>3</v>
      </c>
      <c r="E403" s="28">
        <v>0.7060338</v>
      </c>
      <c r="F403" s="28">
        <v>64.0762688</v>
      </c>
    </row>
    <row r="404" spans="1:6" ht="12.75">
      <c r="A404" s="30" t="s">
        <v>133</v>
      </c>
      <c r="B404" s="30">
        <v>17</v>
      </c>
      <c r="C404" s="5">
        <v>1974</v>
      </c>
      <c r="D404" s="5">
        <v>4</v>
      </c>
      <c r="E404" s="28">
        <v>0.726902</v>
      </c>
      <c r="F404" s="28">
        <v>45.087711000000006</v>
      </c>
    </row>
    <row r="405" spans="1:6" ht="12.75">
      <c r="A405" s="30" t="s">
        <v>133</v>
      </c>
      <c r="B405" s="30">
        <v>17</v>
      </c>
      <c r="C405" s="5">
        <v>1974</v>
      </c>
      <c r="D405" s="5">
        <v>5</v>
      </c>
      <c r="E405" s="28">
        <v>0.5039835</v>
      </c>
      <c r="F405" s="28">
        <v>29.697933500000005</v>
      </c>
    </row>
    <row r="406" spans="1:6" ht="12.75">
      <c r="A406" s="30" t="s">
        <v>133</v>
      </c>
      <c r="B406" s="30">
        <v>17</v>
      </c>
      <c r="C406" s="5">
        <v>1974</v>
      </c>
      <c r="D406" s="5">
        <v>6</v>
      </c>
      <c r="E406" s="28">
        <v>0.7156045</v>
      </c>
      <c r="F406" s="28">
        <v>40.58904449999999</v>
      </c>
    </row>
    <row r="407" spans="1:6" ht="12.75">
      <c r="A407" s="30" t="s">
        <v>133</v>
      </c>
      <c r="B407" s="30">
        <v>17</v>
      </c>
      <c r="C407" s="5">
        <v>1974</v>
      </c>
      <c r="D407" s="5">
        <v>7</v>
      </c>
      <c r="E407" s="28">
        <v>0.3267568</v>
      </c>
      <c r="F407" s="28">
        <v>9.351756800000002</v>
      </c>
    </row>
    <row r="408" spans="1:6" ht="12.75">
      <c r="A408" s="30" t="s">
        <v>133</v>
      </c>
      <c r="B408" s="30">
        <v>17</v>
      </c>
      <c r="C408" s="5">
        <v>1974</v>
      </c>
      <c r="D408" s="5">
        <v>8</v>
      </c>
      <c r="E408" s="28">
        <v>0.105156</v>
      </c>
      <c r="F408" s="28">
        <v>7.324819999999999</v>
      </c>
    </row>
    <row r="409" spans="1:6" ht="12.75">
      <c r="A409" s="30" t="s">
        <v>133</v>
      </c>
      <c r="B409" s="30">
        <v>17</v>
      </c>
      <c r="C409" s="5">
        <v>1974</v>
      </c>
      <c r="D409" s="5">
        <v>9</v>
      </c>
      <c r="E409" s="28">
        <v>0.0670592</v>
      </c>
      <c r="F409" s="28">
        <v>3.5721202000000005</v>
      </c>
    </row>
    <row r="410" spans="1:6" ht="12.75">
      <c r="A410" s="30" t="s">
        <v>133</v>
      </c>
      <c r="B410" s="30">
        <v>17</v>
      </c>
      <c r="C410" s="5">
        <v>1974</v>
      </c>
      <c r="D410" s="5">
        <v>10</v>
      </c>
      <c r="E410" s="28">
        <v>0.070196</v>
      </c>
      <c r="F410" s="28">
        <v>7.561229000000001</v>
      </c>
    </row>
    <row r="411" spans="1:6" ht="12.75">
      <c r="A411" s="30" t="s">
        <v>133</v>
      </c>
      <c r="B411" s="30">
        <v>17</v>
      </c>
      <c r="C411" s="5">
        <v>1974</v>
      </c>
      <c r="D411" s="5">
        <v>11</v>
      </c>
      <c r="E411" s="28">
        <v>0.1955952</v>
      </c>
      <c r="F411" s="28">
        <v>24.389595200000002</v>
      </c>
    </row>
    <row r="412" spans="1:6" ht="12.75">
      <c r="A412" s="30" t="s">
        <v>133</v>
      </c>
      <c r="B412" s="30">
        <v>17</v>
      </c>
      <c r="C412" s="5">
        <v>1974</v>
      </c>
      <c r="D412" s="5">
        <v>12</v>
      </c>
      <c r="E412" s="28">
        <v>0.13213</v>
      </c>
      <c r="F412" s="28">
        <v>7.711267</v>
      </c>
    </row>
    <row r="413" spans="1:6" ht="12.75">
      <c r="A413" s="30" t="s">
        <v>133</v>
      </c>
      <c r="B413" s="30">
        <v>17</v>
      </c>
      <c r="C413" s="5">
        <v>1975</v>
      </c>
      <c r="D413" s="5">
        <v>1</v>
      </c>
      <c r="E413" s="28">
        <v>0.2621145</v>
      </c>
      <c r="F413" s="28">
        <v>26.0091745</v>
      </c>
    </row>
    <row r="414" spans="1:6" ht="12.75">
      <c r="A414" s="30" t="s">
        <v>133</v>
      </c>
      <c r="B414" s="30">
        <v>17</v>
      </c>
      <c r="C414" s="5">
        <v>1975</v>
      </c>
      <c r="D414" s="5">
        <v>2</v>
      </c>
      <c r="E414" s="28">
        <v>0.2948472</v>
      </c>
      <c r="F414" s="28">
        <v>18.7004372</v>
      </c>
    </row>
    <row r="415" spans="1:6" ht="12.75">
      <c r="A415" s="30" t="s">
        <v>133</v>
      </c>
      <c r="B415" s="30">
        <v>17</v>
      </c>
      <c r="C415" s="5">
        <v>1975</v>
      </c>
      <c r="D415" s="5">
        <v>3</v>
      </c>
      <c r="E415" s="28">
        <v>0.3210792</v>
      </c>
      <c r="F415" s="28">
        <v>26.156986200000002</v>
      </c>
    </row>
    <row r="416" spans="1:6" ht="12.75">
      <c r="A416" s="30" t="s">
        <v>133</v>
      </c>
      <c r="B416" s="30">
        <v>17</v>
      </c>
      <c r="C416" s="5">
        <v>1975</v>
      </c>
      <c r="D416" s="5">
        <v>4</v>
      </c>
      <c r="E416" s="28">
        <v>0.5988645</v>
      </c>
      <c r="F416" s="28">
        <v>43.500375500000004</v>
      </c>
    </row>
    <row r="417" spans="1:6" ht="12.75">
      <c r="A417" s="30" t="s">
        <v>133</v>
      </c>
      <c r="B417" s="30">
        <v>17</v>
      </c>
      <c r="C417" s="5">
        <v>1975</v>
      </c>
      <c r="D417" s="5">
        <v>5</v>
      </c>
      <c r="E417" s="28">
        <v>0.6939072</v>
      </c>
      <c r="F417" s="28">
        <v>37.102332199999985</v>
      </c>
    </row>
    <row r="418" spans="1:6" ht="12.75">
      <c r="A418" s="30" t="s">
        <v>133</v>
      </c>
      <c r="B418" s="30">
        <v>17</v>
      </c>
      <c r="C418" s="5">
        <v>1975</v>
      </c>
      <c r="D418" s="5">
        <v>6</v>
      </c>
      <c r="E418" s="28">
        <v>0.2926478</v>
      </c>
      <c r="F418" s="28">
        <v>13.122392799999997</v>
      </c>
    </row>
    <row r="419" spans="1:6" ht="12.75">
      <c r="A419" s="30" t="s">
        <v>133</v>
      </c>
      <c r="B419" s="30">
        <v>17</v>
      </c>
      <c r="C419" s="5">
        <v>1975</v>
      </c>
      <c r="D419" s="5">
        <v>7</v>
      </c>
      <c r="E419" s="28">
        <v>0.1001434</v>
      </c>
      <c r="F419" s="28">
        <v>4.5501434000000005</v>
      </c>
    </row>
    <row r="420" spans="1:6" ht="12.75">
      <c r="A420" s="30" t="s">
        <v>133</v>
      </c>
      <c r="B420" s="30">
        <v>17</v>
      </c>
      <c r="C420" s="5">
        <v>1975</v>
      </c>
      <c r="D420" s="5">
        <v>8</v>
      </c>
      <c r="E420" s="28">
        <v>0.10934</v>
      </c>
      <c r="F420" s="28">
        <v>5.62713</v>
      </c>
    </row>
    <row r="421" spans="1:6" ht="12.75">
      <c r="A421" s="30" t="s">
        <v>133</v>
      </c>
      <c r="B421" s="30">
        <v>17</v>
      </c>
      <c r="C421" s="5">
        <v>1975</v>
      </c>
      <c r="D421" s="5">
        <v>9</v>
      </c>
      <c r="E421" s="28">
        <v>0.0858402</v>
      </c>
      <c r="F421" s="28">
        <v>11.271644199999999</v>
      </c>
    </row>
    <row r="422" spans="1:6" ht="12.75">
      <c r="A422" s="30" t="s">
        <v>133</v>
      </c>
      <c r="B422" s="30">
        <v>17</v>
      </c>
      <c r="C422" s="5">
        <v>1975</v>
      </c>
      <c r="D422" s="5">
        <v>10</v>
      </c>
      <c r="E422" s="28">
        <v>0.0509634</v>
      </c>
      <c r="F422" s="28">
        <v>4.277963400000001</v>
      </c>
    </row>
    <row r="423" spans="1:6" ht="12.75">
      <c r="A423" s="30" t="s">
        <v>133</v>
      </c>
      <c r="B423" s="30">
        <v>17</v>
      </c>
      <c r="C423" s="5">
        <v>1975</v>
      </c>
      <c r="D423" s="5">
        <v>11</v>
      </c>
      <c r="E423" s="28">
        <v>0.1448154</v>
      </c>
      <c r="F423" s="28">
        <v>20.4153464</v>
      </c>
    </row>
    <row r="424" spans="1:6" ht="12.75">
      <c r="A424" s="30" t="s">
        <v>133</v>
      </c>
      <c r="B424" s="30">
        <v>17</v>
      </c>
      <c r="C424" s="5">
        <v>1975</v>
      </c>
      <c r="D424" s="5">
        <v>12</v>
      </c>
      <c r="E424" s="28">
        <v>0.1528002</v>
      </c>
      <c r="F424" s="28">
        <v>10.7588122</v>
      </c>
    </row>
    <row r="425" spans="1:6" ht="12.75">
      <c r="A425" s="30" t="s">
        <v>133</v>
      </c>
      <c r="B425" s="30">
        <v>17</v>
      </c>
      <c r="C425" s="5">
        <v>1976</v>
      </c>
      <c r="D425" s="5">
        <v>1</v>
      </c>
      <c r="E425" s="28">
        <v>0.0788724</v>
      </c>
      <c r="F425" s="28">
        <v>9.3548724</v>
      </c>
    </row>
    <row r="426" spans="1:6" ht="12.75">
      <c r="A426" s="30" t="s">
        <v>133</v>
      </c>
      <c r="B426" s="30">
        <v>17</v>
      </c>
      <c r="C426" s="5">
        <v>1976</v>
      </c>
      <c r="D426" s="5">
        <v>2</v>
      </c>
      <c r="E426" s="28">
        <v>0.131744</v>
      </c>
      <c r="F426" s="28">
        <v>17.46547</v>
      </c>
    </row>
    <row r="427" spans="1:6" ht="12.75">
      <c r="A427" s="30" t="s">
        <v>133</v>
      </c>
      <c r="B427" s="30">
        <v>17</v>
      </c>
      <c r="C427" s="5">
        <v>1976</v>
      </c>
      <c r="D427" s="5">
        <v>3</v>
      </c>
      <c r="E427" s="28">
        <v>0.0978696</v>
      </c>
      <c r="F427" s="28">
        <v>8.1048696</v>
      </c>
    </row>
    <row r="428" spans="1:6" ht="12.75">
      <c r="A428" s="30" t="s">
        <v>133</v>
      </c>
      <c r="B428" s="30">
        <v>17</v>
      </c>
      <c r="C428" s="5">
        <v>1976</v>
      </c>
      <c r="D428" s="5">
        <v>4</v>
      </c>
      <c r="E428" s="28">
        <v>0.2728323</v>
      </c>
      <c r="F428" s="28">
        <v>32.0456683</v>
      </c>
    </row>
    <row r="429" spans="1:6" ht="12.75">
      <c r="A429" s="30" t="s">
        <v>133</v>
      </c>
      <c r="B429" s="30">
        <v>17</v>
      </c>
      <c r="C429" s="5">
        <v>1976</v>
      </c>
      <c r="D429" s="5">
        <v>5</v>
      </c>
      <c r="E429" s="28">
        <v>0.1683968</v>
      </c>
      <c r="F429" s="28">
        <v>9.5326468</v>
      </c>
    </row>
    <row r="430" spans="1:6" ht="12.75">
      <c r="A430" s="30" t="s">
        <v>133</v>
      </c>
      <c r="B430" s="30">
        <v>17</v>
      </c>
      <c r="C430" s="5">
        <v>1976</v>
      </c>
      <c r="D430" s="5">
        <v>6</v>
      </c>
      <c r="E430" s="28">
        <v>0.1217664</v>
      </c>
      <c r="F430" s="28">
        <v>10.6326184</v>
      </c>
    </row>
    <row r="431" spans="1:6" ht="12.75">
      <c r="A431" s="30" t="s">
        <v>133</v>
      </c>
      <c r="B431" s="30">
        <v>17</v>
      </c>
      <c r="C431" s="5">
        <v>1976</v>
      </c>
      <c r="D431" s="5">
        <v>7</v>
      </c>
      <c r="E431" s="28">
        <v>0.1074332</v>
      </c>
      <c r="F431" s="28">
        <v>4.9718072</v>
      </c>
    </row>
    <row r="432" spans="1:6" ht="12.75">
      <c r="A432" s="30" t="s">
        <v>133</v>
      </c>
      <c r="B432" s="30">
        <v>17</v>
      </c>
      <c r="C432" s="5">
        <v>1976</v>
      </c>
      <c r="D432" s="5">
        <v>8</v>
      </c>
      <c r="E432" s="28">
        <v>0.109347</v>
      </c>
      <c r="F432" s="28">
        <v>8.447008999999998</v>
      </c>
    </row>
    <row r="433" spans="1:6" ht="12.75">
      <c r="A433" s="30" t="s">
        <v>133</v>
      </c>
      <c r="B433" s="30">
        <v>17</v>
      </c>
      <c r="C433" s="5">
        <v>1976</v>
      </c>
      <c r="D433" s="5">
        <v>9</v>
      </c>
      <c r="E433" s="28">
        <v>0.1406604</v>
      </c>
      <c r="F433" s="28">
        <v>10.373558400000002</v>
      </c>
    </row>
    <row r="434" spans="1:6" ht="12.75">
      <c r="A434" s="30" t="s">
        <v>133</v>
      </c>
      <c r="B434" s="30">
        <v>17</v>
      </c>
      <c r="C434" s="5">
        <v>1976</v>
      </c>
      <c r="D434" s="5">
        <v>10</v>
      </c>
      <c r="E434" s="28">
        <v>0.154874</v>
      </c>
      <c r="F434" s="28">
        <v>15.907873999999998</v>
      </c>
    </row>
    <row r="435" spans="1:6" ht="12.75">
      <c r="A435" s="30" t="s">
        <v>133</v>
      </c>
      <c r="B435" s="30">
        <v>17</v>
      </c>
      <c r="C435" s="5">
        <v>1976</v>
      </c>
      <c r="D435" s="5">
        <v>11</v>
      </c>
      <c r="E435" s="28">
        <v>0.1893369</v>
      </c>
      <c r="F435" s="28">
        <v>21.5283429</v>
      </c>
    </row>
    <row r="436" spans="1:6" ht="12.75">
      <c r="A436" s="30" t="s">
        <v>133</v>
      </c>
      <c r="B436" s="30">
        <v>17</v>
      </c>
      <c r="C436" s="5">
        <v>1976</v>
      </c>
      <c r="D436" s="5">
        <v>12</v>
      </c>
      <c r="E436" s="28">
        <v>0.424368</v>
      </c>
      <c r="F436" s="28">
        <v>41.009668000000005</v>
      </c>
    </row>
    <row r="437" spans="1:6" ht="12.75">
      <c r="A437" s="30" t="s">
        <v>133</v>
      </c>
      <c r="B437" s="30">
        <v>17</v>
      </c>
      <c r="C437" s="5">
        <v>1977</v>
      </c>
      <c r="D437" s="5">
        <v>1</v>
      </c>
      <c r="E437" s="28">
        <v>1.1552862</v>
      </c>
      <c r="F437" s="28">
        <v>57.638286199999996</v>
      </c>
    </row>
    <row r="438" spans="1:6" ht="12.75">
      <c r="A438" s="30" t="s">
        <v>133</v>
      </c>
      <c r="B438" s="30">
        <v>17</v>
      </c>
      <c r="C438" s="5">
        <v>1977</v>
      </c>
      <c r="D438" s="5">
        <v>2</v>
      </c>
      <c r="E438" s="28">
        <v>1.5207648</v>
      </c>
      <c r="F438" s="28">
        <v>83.5059758</v>
      </c>
    </row>
    <row r="439" spans="1:6" ht="12.75">
      <c r="A439" s="30" t="s">
        <v>133</v>
      </c>
      <c r="B439" s="30">
        <v>17</v>
      </c>
      <c r="C439" s="5">
        <v>1977</v>
      </c>
      <c r="D439" s="5">
        <v>3</v>
      </c>
      <c r="E439" s="28">
        <v>0.8090302</v>
      </c>
      <c r="F439" s="28">
        <v>41.20903020000001</v>
      </c>
    </row>
    <row r="440" spans="1:6" ht="12.75">
      <c r="A440" s="30" t="s">
        <v>133</v>
      </c>
      <c r="B440" s="30">
        <v>17</v>
      </c>
      <c r="C440" s="5">
        <v>1977</v>
      </c>
      <c r="D440" s="5">
        <v>4</v>
      </c>
      <c r="E440" s="28">
        <v>0.40095</v>
      </c>
      <c r="F440" s="28">
        <v>20.80736</v>
      </c>
    </row>
    <row r="441" spans="1:6" ht="12.75">
      <c r="A441" s="30" t="s">
        <v>133</v>
      </c>
      <c r="B441" s="30">
        <v>17</v>
      </c>
      <c r="C441" s="5">
        <v>1977</v>
      </c>
      <c r="D441" s="5">
        <v>5</v>
      </c>
      <c r="E441" s="28">
        <v>0.8498706</v>
      </c>
      <c r="F441" s="28">
        <v>62.565405600000005</v>
      </c>
    </row>
    <row r="442" spans="1:6" ht="12.75">
      <c r="A442" s="30" t="s">
        <v>133</v>
      </c>
      <c r="B442" s="30">
        <v>17</v>
      </c>
      <c r="C442" s="5">
        <v>1977</v>
      </c>
      <c r="D442" s="5">
        <v>6</v>
      </c>
      <c r="E442" s="28">
        <v>0.876591</v>
      </c>
      <c r="F442" s="28">
        <v>33.132001</v>
      </c>
    </row>
    <row r="443" spans="1:6" ht="12.75">
      <c r="A443" s="30" t="s">
        <v>133</v>
      </c>
      <c r="B443" s="30">
        <v>17</v>
      </c>
      <c r="C443" s="5">
        <v>1977</v>
      </c>
      <c r="D443" s="5">
        <v>7</v>
      </c>
      <c r="E443" s="28">
        <v>0.3026035</v>
      </c>
      <c r="F443" s="28">
        <v>13.613625500000001</v>
      </c>
    </row>
    <row r="444" spans="1:6" ht="12.75">
      <c r="A444" s="30" t="s">
        <v>133</v>
      </c>
      <c r="B444" s="30">
        <v>17</v>
      </c>
      <c r="C444" s="5">
        <v>1977</v>
      </c>
      <c r="D444" s="5">
        <v>8</v>
      </c>
      <c r="E444" s="28">
        <v>0.076228</v>
      </c>
      <c r="F444" s="28">
        <v>5.467945000000001</v>
      </c>
    </row>
    <row r="445" spans="1:6" ht="12.75">
      <c r="A445" s="30" t="s">
        <v>133</v>
      </c>
      <c r="B445" s="30">
        <v>17</v>
      </c>
      <c r="C445" s="5">
        <v>1977</v>
      </c>
      <c r="D445" s="5">
        <v>9</v>
      </c>
      <c r="E445" s="28">
        <v>0.0457206</v>
      </c>
      <c r="F445" s="28">
        <v>2.1467206</v>
      </c>
    </row>
    <row r="446" spans="1:6" ht="12.75">
      <c r="A446" s="30" t="s">
        <v>133</v>
      </c>
      <c r="B446" s="30">
        <v>17</v>
      </c>
      <c r="C446" s="5">
        <v>1977</v>
      </c>
      <c r="D446" s="5">
        <v>10</v>
      </c>
      <c r="E446" s="28">
        <v>0.1885233</v>
      </c>
      <c r="F446" s="28">
        <v>17.8478283</v>
      </c>
    </row>
    <row r="447" spans="1:6" ht="12.75">
      <c r="A447" s="30" t="s">
        <v>133</v>
      </c>
      <c r="B447" s="30">
        <v>17</v>
      </c>
      <c r="C447" s="5">
        <v>1977</v>
      </c>
      <c r="D447" s="5">
        <v>11</v>
      </c>
      <c r="E447" s="28">
        <v>0.0880452</v>
      </c>
      <c r="F447" s="28">
        <v>4.943591199999999</v>
      </c>
    </row>
    <row r="448" spans="1:6" ht="12.75">
      <c r="A448" s="30" t="s">
        <v>133</v>
      </c>
      <c r="B448" s="30">
        <v>17</v>
      </c>
      <c r="C448" s="5">
        <v>1977</v>
      </c>
      <c r="D448" s="5">
        <v>12</v>
      </c>
      <c r="E448" s="28">
        <v>0.3777406</v>
      </c>
      <c r="F448" s="28">
        <v>42.4397566</v>
      </c>
    </row>
    <row r="449" spans="1:6" ht="12.75">
      <c r="A449" s="30" t="s">
        <v>133</v>
      </c>
      <c r="B449" s="30">
        <v>17</v>
      </c>
      <c r="C449" s="5">
        <v>1978</v>
      </c>
      <c r="D449" s="5">
        <v>1</v>
      </c>
      <c r="E449" s="28">
        <v>1.140576</v>
      </c>
      <c r="F449" s="28">
        <v>80.711867</v>
      </c>
    </row>
    <row r="450" spans="1:6" ht="12.75">
      <c r="A450" s="30" t="s">
        <v>133</v>
      </c>
      <c r="B450" s="30">
        <v>17</v>
      </c>
      <c r="C450" s="5">
        <v>1978</v>
      </c>
      <c r="D450" s="5">
        <v>2</v>
      </c>
      <c r="E450" s="28">
        <v>2.7219902</v>
      </c>
      <c r="F450" s="28">
        <v>134.8389902</v>
      </c>
    </row>
    <row r="451" spans="1:6" ht="12.75">
      <c r="A451" s="30" t="s">
        <v>133</v>
      </c>
      <c r="B451" s="30">
        <v>17</v>
      </c>
      <c r="C451" s="5">
        <v>1978</v>
      </c>
      <c r="D451" s="5">
        <v>3</v>
      </c>
      <c r="E451" s="28">
        <v>1.1438328</v>
      </c>
      <c r="F451" s="28">
        <v>60.6258548</v>
      </c>
    </row>
    <row r="452" spans="1:6" ht="12.75">
      <c r="A452" s="30" t="s">
        <v>133</v>
      </c>
      <c r="B452" s="30">
        <v>17</v>
      </c>
      <c r="C452" s="5">
        <v>1978</v>
      </c>
      <c r="D452" s="5">
        <v>4</v>
      </c>
      <c r="E452" s="28">
        <v>1.087488</v>
      </c>
      <c r="F452" s="28">
        <v>81.692348</v>
      </c>
    </row>
    <row r="453" spans="1:6" ht="12.75">
      <c r="A453" s="30" t="s">
        <v>133</v>
      </c>
      <c r="B453" s="30">
        <v>17</v>
      </c>
      <c r="C453" s="5">
        <v>1978</v>
      </c>
      <c r="D453" s="5">
        <v>5</v>
      </c>
      <c r="E453" s="28">
        <v>0.829092</v>
      </c>
      <c r="F453" s="28">
        <v>43.622781</v>
      </c>
    </row>
    <row r="454" spans="1:6" ht="12.75">
      <c r="A454" s="30" t="s">
        <v>133</v>
      </c>
      <c r="B454" s="30">
        <v>17</v>
      </c>
      <c r="C454" s="5">
        <v>1978</v>
      </c>
      <c r="D454" s="5">
        <v>6</v>
      </c>
      <c r="E454" s="28">
        <v>0.4140214</v>
      </c>
      <c r="F454" s="28">
        <v>25.414817400000004</v>
      </c>
    </row>
    <row r="455" spans="1:6" ht="12.75">
      <c r="A455" s="30" t="s">
        <v>133</v>
      </c>
      <c r="B455" s="30">
        <v>17</v>
      </c>
      <c r="C455" s="5">
        <v>1978</v>
      </c>
      <c r="D455" s="5">
        <v>7</v>
      </c>
      <c r="E455" s="28">
        <v>0.1586952</v>
      </c>
      <c r="F455" s="28">
        <v>8.8979252</v>
      </c>
    </row>
    <row r="456" spans="1:6" ht="12.75">
      <c r="A456" s="30" t="s">
        <v>133</v>
      </c>
      <c r="B456" s="30">
        <v>17</v>
      </c>
      <c r="C456" s="5">
        <v>1978</v>
      </c>
      <c r="D456" s="5">
        <v>8</v>
      </c>
      <c r="E456" s="28">
        <v>0.076735</v>
      </c>
      <c r="F456" s="28">
        <v>5.218605</v>
      </c>
    </row>
    <row r="457" spans="1:6" ht="12.75">
      <c r="A457" s="30" t="s">
        <v>133</v>
      </c>
      <c r="B457" s="30">
        <v>17</v>
      </c>
      <c r="C457" s="5">
        <v>1978</v>
      </c>
      <c r="D457" s="5">
        <v>9</v>
      </c>
      <c r="E457" s="28">
        <v>0.0691936</v>
      </c>
      <c r="F457" s="28">
        <v>3.6679926000000003</v>
      </c>
    </row>
    <row r="458" spans="1:6" ht="12.75">
      <c r="A458" s="30" t="s">
        <v>133</v>
      </c>
      <c r="B458" s="30">
        <v>17</v>
      </c>
      <c r="C458" s="5">
        <v>1978</v>
      </c>
      <c r="D458" s="5">
        <v>10</v>
      </c>
      <c r="E458" s="28">
        <v>0.0568098</v>
      </c>
      <c r="F458" s="28">
        <v>3.6671858</v>
      </c>
    </row>
    <row r="459" spans="1:6" ht="12.75">
      <c r="A459" s="30" t="s">
        <v>133</v>
      </c>
      <c r="B459" s="30">
        <v>17</v>
      </c>
      <c r="C459" s="5">
        <v>1978</v>
      </c>
      <c r="D459" s="5">
        <v>11</v>
      </c>
      <c r="E459" s="28">
        <v>0.0558371</v>
      </c>
      <c r="F459" s="28">
        <v>4.833087099999999</v>
      </c>
    </row>
    <row r="460" spans="1:6" ht="12.75">
      <c r="A460" s="30" t="s">
        <v>133</v>
      </c>
      <c r="B460" s="30">
        <v>17</v>
      </c>
      <c r="C460" s="5">
        <v>1978</v>
      </c>
      <c r="D460" s="5">
        <v>12</v>
      </c>
      <c r="E460" s="28">
        <v>0.782946</v>
      </c>
      <c r="F460" s="28">
        <v>86.34329</v>
      </c>
    </row>
    <row r="461" spans="1:6" ht="12.75">
      <c r="A461" s="30" t="s">
        <v>133</v>
      </c>
      <c r="B461" s="30">
        <v>17</v>
      </c>
      <c r="C461" s="5">
        <v>1979</v>
      </c>
      <c r="D461" s="5">
        <v>1</v>
      </c>
      <c r="E461" s="28">
        <v>1.4175586</v>
      </c>
      <c r="F461" s="28">
        <v>96.61438460000001</v>
      </c>
    </row>
    <row r="462" spans="1:6" ht="12.75">
      <c r="A462" s="30" t="s">
        <v>133</v>
      </c>
      <c r="B462" s="30">
        <v>17</v>
      </c>
      <c r="C462" s="5">
        <v>1979</v>
      </c>
      <c r="D462" s="5">
        <v>2</v>
      </c>
      <c r="E462" s="28">
        <v>2.7061328</v>
      </c>
      <c r="F462" s="28">
        <v>157.26313280000002</v>
      </c>
    </row>
    <row r="463" spans="1:6" ht="12.75">
      <c r="A463" s="30" t="s">
        <v>133</v>
      </c>
      <c r="B463" s="30">
        <v>17</v>
      </c>
      <c r="C463" s="5">
        <v>1979</v>
      </c>
      <c r="D463" s="5">
        <v>3</v>
      </c>
      <c r="E463" s="28">
        <v>3.0710148</v>
      </c>
      <c r="F463" s="28">
        <v>129.7600148</v>
      </c>
    </row>
    <row r="464" spans="1:6" ht="12.75">
      <c r="A464" s="30" t="s">
        <v>133</v>
      </c>
      <c r="B464" s="30">
        <v>17</v>
      </c>
      <c r="C464" s="5">
        <v>1979</v>
      </c>
      <c r="D464" s="5">
        <v>4</v>
      </c>
      <c r="E464" s="28">
        <v>1.0056814</v>
      </c>
      <c r="F464" s="28">
        <v>44.2987534</v>
      </c>
    </row>
    <row r="465" spans="1:6" ht="12.75">
      <c r="A465" s="30" t="s">
        <v>133</v>
      </c>
      <c r="B465" s="30">
        <v>17</v>
      </c>
      <c r="C465" s="5">
        <v>1979</v>
      </c>
      <c r="D465" s="5">
        <v>5</v>
      </c>
      <c r="E465" s="28">
        <v>0.437184</v>
      </c>
      <c r="F465" s="28">
        <v>33.561585</v>
      </c>
    </row>
    <row r="466" spans="1:6" ht="12.75">
      <c r="A466" s="30" t="s">
        <v>133</v>
      </c>
      <c r="B466" s="30">
        <v>17</v>
      </c>
      <c r="C466" s="5">
        <v>1979</v>
      </c>
      <c r="D466" s="5">
        <v>6</v>
      </c>
      <c r="E466" s="28">
        <v>0.20862</v>
      </c>
      <c r="F466" s="28">
        <v>14.51662</v>
      </c>
    </row>
    <row r="467" spans="1:6" ht="12.75">
      <c r="A467" s="30" t="s">
        <v>133</v>
      </c>
      <c r="B467" s="30">
        <v>17</v>
      </c>
      <c r="C467" s="5">
        <v>1979</v>
      </c>
      <c r="D467" s="5">
        <v>7</v>
      </c>
      <c r="E467" s="28">
        <v>0.1303881</v>
      </c>
      <c r="F467" s="28">
        <v>9.717927099999999</v>
      </c>
    </row>
    <row r="468" spans="1:6" ht="12.75">
      <c r="A468" s="30" t="s">
        <v>133</v>
      </c>
      <c r="B468" s="30">
        <v>17</v>
      </c>
      <c r="C468" s="5">
        <v>1979</v>
      </c>
      <c r="D468" s="5">
        <v>8</v>
      </c>
      <c r="E468" s="28">
        <v>0.0817376</v>
      </c>
      <c r="F468" s="28">
        <v>5.8187376</v>
      </c>
    </row>
    <row r="469" spans="1:6" ht="12.75">
      <c r="A469" s="30" t="s">
        <v>133</v>
      </c>
      <c r="B469" s="30">
        <v>17</v>
      </c>
      <c r="C469" s="5">
        <v>1979</v>
      </c>
      <c r="D469" s="5">
        <v>9</v>
      </c>
      <c r="E469" s="28">
        <v>0.073554</v>
      </c>
      <c r="F469" s="28">
        <v>6.836650000000001</v>
      </c>
    </row>
    <row r="470" spans="1:6" ht="12.75">
      <c r="A470" s="30" t="s">
        <v>133</v>
      </c>
      <c r="B470" s="30">
        <v>17</v>
      </c>
      <c r="C470" s="5">
        <v>1979</v>
      </c>
      <c r="D470" s="5">
        <v>10</v>
      </c>
      <c r="E470" s="28">
        <v>0.4793111</v>
      </c>
      <c r="F470" s="28">
        <v>40.45437709999999</v>
      </c>
    </row>
    <row r="471" spans="1:6" ht="12.75">
      <c r="A471" s="30" t="s">
        <v>133</v>
      </c>
      <c r="B471" s="30">
        <v>17</v>
      </c>
      <c r="C471" s="5">
        <v>1979</v>
      </c>
      <c r="D471" s="5">
        <v>11</v>
      </c>
      <c r="E471" s="28">
        <v>0.3389919</v>
      </c>
      <c r="F471" s="28">
        <v>30.24241589999999</v>
      </c>
    </row>
    <row r="472" spans="1:6" ht="12.75">
      <c r="A472" s="30" t="s">
        <v>133</v>
      </c>
      <c r="B472" s="30">
        <v>17</v>
      </c>
      <c r="C472" s="5">
        <v>1979</v>
      </c>
      <c r="D472" s="5">
        <v>12</v>
      </c>
      <c r="E472" s="28">
        <v>0.335634</v>
      </c>
      <c r="F472" s="28">
        <v>33.959608</v>
      </c>
    </row>
    <row r="473" spans="1:6" ht="12.75">
      <c r="A473" s="30" t="s">
        <v>133</v>
      </c>
      <c r="B473" s="30">
        <v>17</v>
      </c>
      <c r="C473" s="5">
        <v>1980</v>
      </c>
      <c r="D473" s="5">
        <v>1</v>
      </c>
      <c r="E473" s="28">
        <v>0.37275</v>
      </c>
      <c r="F473" s="28">
        <v>40.80875</v>
      </c>
    </row>
    <row r="474" spans="1:6" ht="12.75">
      <c r="A474" s="30" t="s">
        <v>133</v>
      </c>
      <c r="B474" s="30">
        <v>17</v>
      </c>
      <c r="C474" s="5">
        <v>1980</v>
      </c>
      <c r="D474" s="5">
        <v>2</v>
      </c>
      <c r="E474" s="28">
        <v>0.3001173</v>
      </c>
      <c r="F474" s="28">
        <v>26.880745299999997</v>
      </c>
    </row>
    <row r="475" spans="1:6" ht="12.75">
      <c r="A475" s="30" t="s">
        <v>133</v>
      </c>
      <c r="B475" s="30">
        <v>17</v>
      </c>
      <c r="C475" s="5">
        <v>1980</v>
      </c>
      <c r="D475" s="5">
        <v>3</v>
      </c>
      <c r="E475" s="28">
        <v>0.9655758</v>
      </c>
      <c r="F475" s="28">
        <v>74.5004568</v>
      </c>
    </row>
    <row r="476" spans="1:6" ht="12.75">
      <c r="A476" s="30" t="s">
        <v>133</v>
      </c>
      <c r="B476" s="30">
        <v>17</v>
      </c>
      <c r="C476" s="5">
        <v>1980</v>
      </c>
      <c r="D476" s="5">
        <v>4</v>
      </c>
      <c r="E476" s="28">
        <v>1.1242725</v>
      </c>
      <c r="F476" s="28">
        <v>57.72627250000001</v>
      </c>
    </row>
    <row r="477" spans="1:6" ht="12.75">
      <c r="A477" s="30" t="s">
        <v>133</v>
      </c>
      <c r="B477" s="30">
        <v>17</v>
      </c>
      <c r="C477" s="5">
        <v>1980</v>
      </c>
      <c r="D477" s="5">
        <v>5</v>
      </c>
      <c r="E477" s="28">
        <v>1.5550164</v>
      </c>
      <c r="F477" s="28">
        <v>93.0473254</v>
      </c>
    </row>
    <row r="478" spans="1:6" ht="12.75">
      <c r="A478" s="30" t="s">
        <v>133</v>
      </c>
      <c r="B478" s="30">
        <v>17</v>
      </c>
      <c r="C478" s="5">
        <v>1980</v>
      </c>
      <c r="D478" s="5">
        <v>6</v>
      </c>
      <c r="E478" s="28">
        <v>1.066065</v>
      </c>
      <c r="F478" s="28">
        <v>41.963193</v>
      </c>
    </row>
    <row r="479" spans="1:6" ht="12.75">
      <c r="A479" s="30" t="s">
        <v>133</v>
      </c>
      <c r="B479" s="30">
        <v>17</v>
      </c>
      <c r="C479" s="5">
        <v>1980</v>
      </c>
      <c r="D479" s="5">
        <v>7</v>
      </c>
      <c r="E479" s="28">
        <v>0.316597</v>
      </c>
      <c r="F479" s="28">
        <v>11.496248</v>
      </c>
    </row>
    <row r="480" spans="1:6" ht="12.75">
      <c r="A480" s="30" t="s">
        <v>133</v>
      </c>
      <c r="B480" s="30">
        <v>17</v>
      </c>
      <c r="C480" s="5">
        <v>1980</v>
      </c>
      <c r="D480" s="5">
        <v>8</v>
      </c>
      <c r="E480" s="28">
        <v>0.1396958</v>
      </c>
      <c r="F480" s="28">
        <v>8.048840799999999</v>
      </c>
    </row>
    <row r="481" spans="1:6" ht="12.75">
      <c r="A481" s="30" t="s">
        <v>133</v>
      </c>
      <c r="B481" s="30">
        <v>17</v>
      </c>
      <c r="C481" s="5">
        <v>1980</v>
      </c>
      <c r="D481" s="5">
        <v>9</v>
      </c>
      <c r="E481" s="28">
        <v>0.1000535</v>
      </c>
      <c r="F481" s="28">
        <v>4.915872499999999</v>
      </c>
    </row>
    <row r="482" spans="1:6" ht="12.75">
      <c r="A482" s="30" t="s">
        <v>133</v>
      </c>
      <c r="B482" s="30">
        <v>17</v>
      </c>
      <c r="C482" s="5">
        <v>1980</v>
      </c>
      <c r="D482" s="5">
        <v>10</v>
      </c>
      <c r="E482" s="28">
        <v>0.1010688</v>
      </c>
      <c r="F482" s="28">
        <v>8.705970800000001</v>
      </c>
    </row>
    <row r="483" spans="1:6" ht="12.75">
      <c r="A483" s="30" t="s">
        <v>133</v>
      </c>
      <c r="B483" s="30">
        <v>17</v>
      </c>
      <c r="C483" s="5">
        <v>1980</v>
      </c>
      <c r="D483" s="5">
        <v>11</v>
      </c>
      <c r="E483" s="28">
        <v>0.1517908</v>
      </c>
      <c r="F483" s="28">
        <v>24.709008800000003</v>
      </c>
    </row>
    <row r="484" spans="1:6" ht="12.75">
      <c r="A484" s="30" t="s">
        <v>133</v>
      </c>
      <c r="B484" s="30">
        <v>17</v>
      </c>
      <c r="C484" s="5">
        <v>1980</v>
      </c>
      <c r="D484" s="5">
        <v>12</v>
      </c>
      <c r="E484" s="28">
        <v>0.1626966</v>
      </c>
      <c r="F484" s="28">
        <v>18.021824600000002</v>
      </c>
    </row>
    <row r="485" spans="1:6" ht="12.75">
      <c r="A485" s="30" t="s">
        <v>133</v>
      </c>
      <c r="B485" s="30">
        <v>17</v>
      </c>
      <c r="C485" s="5">
        <v>1981</v>
      </c>
      <c r="D485" s="5">
        <v>1</v>
      </c>
      <c r="E485" s="28">
        <v>0.1241768</v>
      </c>
      <c r="F485" s="28">
        <v>16.5145598</v>
      </c>
    </row>
    <row r="486" spans="1:6" ht="12.75">
      <c r="A486" s="30" t="s">
        <v>133</v>
      </c>
      <c r="B486" s="30">
        <v>17</v>
      </c>
      <c r="C486" s="5">
        <v>1981</v>
      </c>
      <c r="D486" s="5">
        <v>2</v>
      </c>
      <c r="E486" s="28">
        <v>0.130863</v>
      </c>
      <c r="F486" s="28">
        <v>14.979115999999998</v>
      </c>
    </row>
    <row r="487" spans="1:6" ht="12.75">
      <c r="A487" s="30" t="s">
        <v>133</v>
      </c>
      <c r="B487" s="30">
        <v>17</v>
      </c>
      <c r="C487" s="5">
        <v>1981</v>
      </c>
      <c r="D487" s="5">
        <v>3</v>
      </c>
      <c r="E487" s="28">
        <v>0.1595006</v>
      </c>
      <c r="F487" s="28">
        <v>25.740500600000004</v>
      </c>
    </row>
    <row r="488" spans="1:6" ht="12.75">
      <c r="A488" s="30" t="s">
        <v>133</v>
      </c>
      <c r="B488" s="30">
        <v>17</v>
      </c>
      <c r="C488" s="5">
        <v>1981</v>
      </c>
      <c r="D488" s="5">
        <v>4</v>
      </c>
      <c r="E488" s="28">
        <v>0.260004</v>
      </c>
      <c r="F488" s="28">
        <v>31.374395999999994</v>
      </c>
    </row>
    <row r="489" spans="1:6" ht="12.75">
      <c r="A489" s="30" t="s">
        <v>133</v>
      </c>
      <c r="B489" s="30">
        <v>17</v>
      </c>
      <c r="C489" s="5">
        <v>1981</v>
      </c>
      <c r="D489" s="5">
        <v>5</v>
      </c>
      <c r="E489" s="28">
        <v>0.2020957</v>
      </c>
      <c r="F489" s="28">
        <v>17.287689699999998</v>
      </c>
    </row>
    <row r="490" spans="1:6" ht="12.75">
      <c r="A490" s="30" t="s">
        <v>133</v>
      </c>
      <c r="B490" s="30">
        <v>17</v>
      </c>
      <c r="C490" s="5">
        <v>1981</v>
      </c>
      <c r="D490" s="5">
        <v>6</v>
      </c>
      <c r="E490" s="28">
        <v>0.0969584</v>
      </c>
      <c r="F490" s="28">
        <v>6.905805399999999</v>
      </c>
    </row>
    <row r="491" spans="1:6" ht="12.75">
      <c r="A491" s="30" t="s">
        <v>133</v>
      </c>
      <c r="B491" s="30">
        <v>17</v>
      </c>
      <c r="C491" s="5">
        <v>1981</v>
      </c>
      <c r="D491" s="5">
        <v>7</v>
      </c>
      <c r="E491" s="28">
        <v>0.0602292</v>
      </c>
      <c r="F491" s="28">
        <v>4.0430602</v>
      </c>
    </row>
    <row r="492" spans="1:6" ht="12.75">
      <c r="A492" s="30" t="s">
        <v>133</v>
      </c>
      <c r="B492" s="30">
        <v>17</v>
      </c>
      <c r="C492" s="5">
        <v>1981</v>
      </c>
      <c r="D492" s="5">
        <v>8</v>
      </c>
      <c r="E492" s="28">
        <v>0.0477744</v>
      </c>
      <c r="F492" s="28">
        <v>1.8124014000000002</v>
      </c>
    </row>
    <row r="493" spans="1:6" ht="12.75">
      <c r="A493" s="30" t="s">
        <v>133</v>
      </c>
      <c r="B493" s="30">
        <v>17</v>
      </c>
      <c r="C493" s="5">
        <v>1981</v>
      </c>
      <c r="D493" s="5">
        <v>9</v>
      </c>
      <c r="E493" s="28">
        <v>0.0543752</v>
      </c>
      <c r="F493" s="28">
        <v>6.394301200000001</v>
      </c>
    </row>
    <row r="494" spans="1:6" ht="12.75">
      <c r="A494" s="30" t="s">
        <v>133</v>
      </c>
      <c r="B494" s="30">
        <v>17</v>
      </c>
      <c r="C494" s="5">
        <v>1981</v>
      </c>
      <c r="D494" s="5">
        <v>10</v>
      </c>
      <c r="E494" s="28">
        <v>0.0411623</v>
      </c>
      <c r="F494" s="28">
        <v>2.8615013</v>
      </c>
    </row>
    <row r="495" spans="1:6" ht="12.75">
      <c r="A495" s="30" t="s">
        <v>133</v>
      </c>
      <c r="B495" s="30">
        <v>17</v>
      </c>
      <c r="C495" s="5">
        <v>1981</v>
      </c>
      <c r="D495" s="5">
        <v>11</v>
      </c>
      <c r="E495" s="28">
        <v>0.036001</v>
      </c>
      <c r="F495" s="28">
        <v>1.627001</v>
      </c>
    </row>
    <row r="496" spans="1:6" ht="12.75">
      <c r="A496" s="30" t="s">
        <v>133</v>
      </c>
      <c r="B496" s="30">
        <v>17</v>
      </c>
      <c r="C496" s="5">
        <v>1981</v>
      </c>
      <c r="D496" s="5">
        <v>12</v>
      </c>
      <c r="E496" s="28">
        <v>0.6452476</v>
      </c>
      <c r="F496" s="28">
        <v>68.3352476</v>
      </c>
    </row>
    <row r="497" spans="1:6" ht="12.75">
      <c r="A497" s="30" t="s">
        <v>133</v>
      </c>
      <c r="B497" s="30">
        <v>17</v>
      </c>
      <c r="C497" s="5">
        <v>1982</v>
      </c>
      <c r="D497" s="5">
        <v>1</v>
      </c>
      <c r="E497" s="28">
        <v>0.4960319</v>
      </c>
      <c r="F497" s="28">
        <v>30.677941899999997</v>
      </c>
    </row>
    <row r="498" spans="1:6" ht="12.75">
      <c r="A498" s="30" t="s">
        <v>133</v>
      </c>
      <c r="B498" s="30">
        <v>17</v>
      </c>
      <c r="C498" s="5">
        <v>1982</v>
      </c>
      <c r="D498" s="5">
        <v>2</v>
      </c>
      <c r="E498" s="28">
        <v>0.2182221</v>
      </c>
      <c r="F498" s="28">
        <v>24.391222099999997</v>
      </c>
    </row>
    <row r="499" spans="1:6" ht="12.75">
      <c r="A499" s="30" t="s">
        <v>133</v>
      </c>
      <c r="B499" s="30">
        <v>17</v>
      </c>
      <c r="C499" s="5">
        <v>1982</v>
      </c>
      <c r="D499" s="5">
        <v>3</v>
      </c>
      <c r="E499" s="28">
        <v>0.146957</v>
      </c>
      <c r="F499" s="28">
        <v>13.467064000000002</v>
      </c>
    </row>
    <row r="500" spans="1:6" ht="12.75">
      <c r="A500" s="30" t="s">
        <v>133</v>
      </c>
      <c r="B500" s="30">
        <v>17</v>
      </c>
      <c r="C500" s="5">
        <v>1982</v>
      </c>
      <c r="D500" s="5">
        <v>4</v>
      </c>
      <c r="E500" s="28">
        <v>0.1055677</v>
      </c>
      <c r="F500" s="28">
        <v>8.6015677</v>
      </c>
    </row>
    <row r="501" spans="1:6" ht="12.75">
      <c r="A501" s="30" t="s">
        <v>133</v>
      </c>
      <c r="B501" s="30">
        <v>17</v>
      </c>
      <c r="C501" s="5">
        <v>1982</v>
      </c>
      <c r="D501" s="5">
        <v>5</v>
      </c>
      <c r="E501" s="28">
        <v>0.3009852</v>
      </c>
      <c r="F501" s="28">
        <v>18.6460712</v>
      </c>
    </row>
    <row r="502" spans="1:6" ht="12.75">
      <c r="A502" s="30" t="s">
        <v>133</v>
      </c>
      <c r="B502" s="30">
        <v>17</v>
      </c>
      <c r="C502" s="5">
        <v>1982</v>
      </c>
      <c r="D502" s="5">
        <v>6</v>
      </c>
      <c r="E502" s="28">
        <v>0.1770073</v>
      </c>
      <c r="F502" s="28">
        <v>6.236852299999999</v>
      </c>
    </row>
    <row r="503" spans="1:6" ht="12.75">
      <c r="A503" s="30" t="s">
        <v>133</v>
      </c>
      <c r="B503" s="30">
        <v>17</v>
      </c>
      <c r="C503" s="5">
        <v>1982</v>
      </c>
      <c r="D503" s="5">
        <v>7</v>
      </c>
      <c r="E503" s="28">
        <v>0.0804739</v>
      </c>
      <c r="F503" s="28">
        <v>3.1016559</v>
      </c>
    </row>
    <row r="504" spans="1:6" ht="12.75">
      <c r="A504" s="30" t="s">
        <v>133</v>
      </c>
      <c r="B504" s="30">
        <v>17</v>
      </c>
      <c r="C504" s="5">
        <v>1982</v>
      </c>
      <c r="D504" s="5">
        <v>8</v>
      </c>
      <c r="E504" s="28">
        <v>0.0603889</v>
      </c>
      <c r="F504" s="28">
        <v>1.9812999</v>
      </c>
    </row>
    <row r="505" spans="1:6" ht="12.75">
      <c r="A505" s="30" t="s">
        <v>133</v>
      </c>
      <c r="B505" s="30">
        <v>17</v>
      </c>
      <c r="C505" s="5">
        <v>1982</v>
      </c>
      <c r="D505" s="5">
        <v>9</v>
      </c>
      <c r="E505" s="28">
        <v>0.134784</v>
      </c>
      <c r="F505" s="28">
        <v>10.823637</v>
      </c>
    </row>
    <row r="506" spans="1:6" ht="12.75">
      <c r="A506" s="30" t="s">
        <v>133</v>
      </c>
      <c r="B506" s="30">
        <v>17</v>
      </c>
      <c r="C506" s="5">
        <v>1982</v>
      </c>
      <c r="D506" s="5">
        <v>10</v>
      </c>
      <c r="E506" s="28">
        <v>0.1157376</v>
      </c>
      <c r="F506" s="28">
        <v>15.306737599999998</v>
      </c>
    </row>
    <row r="507" spans="1:6" ht="12.75">
      <c r="A507" s="30" t="s">
        <v>133</v>
      </c>
      <c r="B507" s="30">
        <v>17</v>
      </c>
      <c r="C507" s="5">
        <v>1982</v>
      </c>
      <c r="D507" s="5">
        <v>11</v>
      </c>
      <c r="E507" s="28">
        <v>0.3200625</v>
      </c>
      <c r="F507" s="28">
        <v>41.54793649999999</v>
      </c>
    </row>
    <row r="508" spans="1:6" ht="12.75">
      <c r="A508" s="30" t="s">
        <v>133</v>
      </c>
      <c r="B508" s="30">
        <v>17</v>
      </c>
      <c r="C508" s="5">
        <v>1982</v>
      </c>
      <c r="D508" s="5">
        <v>12</v>
      </c>
      <c r="E508" s="28">
        <v>0.520064</v>
      </c>
      <c r="F508" s="28">
        <v>41.422064</v>
      </c>
    </row>
    <row r="509" spans="1:6" ht="12.75">
      <c r="A509" s="30" t="s">
        <v>133</v>
      </c>
      <c r="B509" s="30">
        <v>17</v>
      </c>
      <c r="C509" s="5">
        <v>1983</v>
      </c>
      <c r="D509" s="5">
        <v>1</v>
      </c>
      <c r="E509" s="28">
        <v>0.2602182</v>
      </c>
      <c r="F509" s="28">
        <v>11.5669272</v>
      </c>
    </row>
    <row r="510" spans="1:6" ht="12.75">
      <c r="A510" s="30" t="s">
        <v>133</v>
      </c>
      <c r="B510" s="30">
        <v>17</v>
      </c>
      <c r="C510" s="5">
        <v>1983</v>
      </c>
      <c r="D510" s="5">
        <v>2</v>
      </c>
      <c r="E510" s="28">
        <v>0.407124</v>
      </c>
      <c r="F510" s="28">
        <v>27.036819</v>
      </c>
    </row>
    <row r="511" spans="1:6" ht="12.75">
      <c r="A511" s="30" t="s">
        <v>133</v>
      </c>
      <c r="B511" s="30">
        <v>17</v>
      </c>
      <c r="C511" s="5">
        <v>1983</v>
      </c>
      <c r="D511" s="5">
        <v>3</v>
      </c>
      <c r="E511" s="28">
        <v>0.2718669</v>
      </c>
      <c r="F511" s="28">
        <v>17.465866899999998</v>
      </c>
    </row>
    <row r="512" spans="1:6" ht="12.75">
      <c r="A512" s="30" t="s">
        <v>133</v>
      </c>
      <c r="B512" s="30">
        <v>17</v>
      </c>
      <c r="C512" s="5">
        <v>1983</v>
      </c>
      <c r="D512" s="5">
        <v>4</v>
      </c>
      <c r="E512" s="28">
        <v>1.0292604</v>
      </c>
      <c r="F512" s="28">
        <v>83.8412604</v>
      </c>
    </row>
    <row r="513" spans="1:6" ht="12.75">
      <c r="A513" s="30" t="s">
        <v>133</v>
      </c>
      <c r="B513" s="30">
        <v>17</v>
      </c>
      <c r="C513" s="5">
        <v>1983</v>
      </c>
      <c r="D513" s="5">
        <v>5</v>
      </c>
      <c r="E513" s="28">
        <v>0.7097872</v>
      </c>
      <c r="F513" s="28">
        <v>39.528787200000004</v>
      </c>
    </row>
    <row r="514" spans="1:6" ht="12.75">
      <c r="A514" s="30" t="s">
        <v>133</v>
      </c>
      <c r="B514" s="30">
        <v>17</v>
      </c>
      <c r="C514" s="5">
        <v>1983</v>
      </c>
      <c r="D514" s="5">
        <v>6</v>
      </c>
      <c r="E514" s="28">
        <v>0.2738656</v>
      </c>
      <c r="F514" s="28">
        <v>13.7208656</v>
      </c>
    </row>
    <row r="515" spans="1:6" ht="12.75">
      <c r="A515" s="30" t="s">
        <v>133</v>
      </c>
      <c r="B515" s="30">
        <v>17</v>
      </c>
      <c r="C515" s="5">
        <v>1983</v>
      </c>
      <c r="D515" s="5">
        <v>7</v>
      </c>
      <c r="E515" s="28">
        <v>0.1909845</v>
      </c>
      <c r="F515" s="28">
        <v>8.5868455</v>
      </c>
    </row>
    <row r="516" spans="1:6" ht="12.75">
      <c r="A516" s="30" t="s">
        <v>133</v>
      </c>
      <c r="B516" s="30">
        <v>17</v>
      </c>
      <c r="C516" s="5">
        <v>1983</v>
      </c>
      <c r="D516" s="5">
        <v>8</v>
      </c>
      <c r="E516" s="28">
        <v>0.444413</v>
      </c>
      <c r="F516" s="28">
        <v>28.70755</v>
      </c>
    </row>
    <row r="517" spans="1:6" ht="12.75">
      <c r="A517" s="30" t="s">
        <v>133</v>
      </c>
      <c r="B517" s="30">
        <v>17</v>
      </c>
      <c r="C517" s="5">
        <v>1983</v>
      </c>
      <c r="D517" s="5">
        <v>9</v>
      </c>
      <c r="E517" s="28">
        <v>0.2067212</v>
      </c>
      <c r="F517" s="28">
        <v>6.129546200000001</v>
      </c>
    </row>
    <row r="518" spans="1:6" ht="12.75">
      <c r="A518" s="30" t="s">
        <v>133</v>
      </c>
      <c r="B518" s="30">
        <v>17</v>
      </c>
      <c r="C518" s="5">
        <v>1983</v>
      </c>
      <c r="D518" s="5">
        <v>10</v>
      </c>
      <c r="E518" s="28">
        <v>0.0412775</v>
      </c>
      <c r="F518" s="28">
        <v>2.5322775000000006</v>
      </c>
    </row>
    <row r="519" spans="1:6" ht="12.75">
      <c r="A519" s="30" t="s">
        <v>133</v>
      </c>
      <c r="B519" s="30">
        <v>17</v>
      </c>
      <c r="C519" s="5">
        <v>1983</v>
      </c>
      <c r="D519" s="5">
        <v>11</v>
      </c>
      <c r="E519" s="28">
        <v>0.1312476</v>
      </c>
      <c r="F519" s="28">
        <v>11.966229600000002</v>
      </c>
    </row>
    <row r="520" spans="1:6" ht="12.75">
      <c r="A520" s="30" t="s">
        <v>133</v>
      </c>
      <c r="B520" s="30">
        <v>17</v>
      </c>
      <c r="C520" s="5">
        <v>1983</v>
      </c>
      <c r="D520" s="5">
        <v>12</v>
      </c>
      <c r="E520" s="28">
        <v>0.4152309</v>
      </c>
      <c r="F520" s="28">
        <v>39.03623089999999</v>
      </c>
    </row>
    <row r="521" spans="1:6" ht="12.75">
      <c r="A521" s="30" t="s">
        <v>133</v>
      </c>
      <c r="B521" s="30">
        <v>17</v>
      </c>
      <c r="C521" s="5">
        <v>1984</v>
      </c>
      <c r="D521" s="5">
        <v>1</v>
      </c>
      <c r="E521" s="28">
        <v>0.4072648</v>
      </c>
      <c r="F521" s="28">
        <v>26.6542648</v>
      </c>
    </row>
    <row r="522" spans="1:6" ht="12.75">
      <c r="A522" s="30" t="s">
        <v>133</v>
      </c>
      <c r="B522" s="30">
        <v>17</v>
      </c>
      <c r="C522" s="5">
        <v>1984</v>
      </c>
      <c r="D522" s="5">
        <v>2</v>
      </c>
      <c r="E522" s="28">
        <v>0.5213628</v>
      </c>
      <c r="F522" s="28">
        <v>34.213943799999996</v>
      </c>
    </row>
    <row r="523" spans="1:6" ht="12.75">
      <c r="A523" s="30" t="s">
        <v>133</v>
      </c>
      <c r="B523" s="30">
        <v>17</v>
      </c>
      <c r="C523" s="5">
        <v>1984</v>
      </c>
      <c r="D523" s="5">
        <v>3</v>
      </c>
      <c r="E523" s="28">
        <v>0.7848121</v>
      </c>
      <c r="F523" s="28">
        <v>47.21281210000001</v>
      </c>
    </row>
    <row r="524" spans="1:6" ht="12.75">
      <c r="A524" s="30" t="s">
        <v>133</v>
      </c>
      <c r="B524" s="30">
        <v>17</v>
      </c>
      <c r="C524" s="5">
        <v>1984</v>
      </c>
      <c r="D524" s="5">
        <v>4</v>
      </c>
      <c r="E524" s="28">
        <v>0.559411</v>
      </c>
      <c r="F524" s="28">
        <v>27.932411000000002</v>
      </c>
    </row>
    <row r="525" spans="1:6" ht="12.75">
      <c r="A525" s="30" t="s">
        <v>133</v>
      </c>
      <c r="B525" s="30">
        <v>17</v>
      </c>
      <c r="C525" s="5">
        <v>1984</v>
      </c>
      <c r="D525" s="5">
        <v>5</v>
      </c>
      <c r="E525" s="28">
        <v>0.833112</v>
      </c>
      <c r="F525" s="28">
        <v>52.245112000000006</v>
      </c>
    </row>
    <row r="526" spans="1:6" ht="12.75">
      <c r="A526" s="30" t="s">
        <v>133</v>
      </c>
      <c r="B526" s="30">
        <v>17</v>
      </c>
      <c r="C526" s="5">
        <v>1984</v>
      </c>
      <c r="D526" s="5">
        <v>6</v>
      </c>
      <c r="E526" s="28">
        <v>0.7442514</v>
      </c>
      <c r="F526" s="28">
        <v>33.5812314</v>
      </c>
    </row>
    <row r="527" spans="1:6" ht="12.75">
      <c r="A527" s="30" t="s">
        <v>133</v>
      </c>
      <c r="B527" s="30">
        <v>17</v>
      </c>
      <c r="C527" s="5">
        <v>1984</v>
      </c>
      <c r="D527" s="5">
        <v>7</v>
      </c>
      <c r="E527" s="28">
        <v>0.239636</v>
      </c>
      <c r="F527" s="28">
        <v>8.356646000000001</v>
      </c>
    </row>
    <row r="528" spans="1:6" ht="12.75">
      <c r="A528" s="30" t="s">
        <v>133</v>
      </c>
      <c r="B528" s="30">
        <v>17</v>
      </c>
      <c r="C528" s="5">
        <v>1984</v>
      </c>
      <c r="D528" s="5">
        <v>8</v>
      </c>
      <c r="E528" s="28">
        <v>0.0512582</v>
      </c>
      <c r="F528" s="28">
        <v>3.962297199999999</v>
      </c>
    </row>
    <row r="529" spans="1:6" ht="12.75">
      <c r="A529" s="30" t="s">
        <v>133</v>
      </c>
      <c r="B529" s="30">
        <v>17</v>
      </c>
      <c r="C529" s="5">
        <v>1984</v>
      </c>
      <c r="D529" s="5">
        <v>9</v>
      </c>
      <c r="E529" s="28">
        <v>0.0378675</v>
      </c>
      <c r="F529" s="28">
        <v>2.6848255</v>
      </c>
    </row>
    <row r="530" spans="1:6" ht="12.75">
      <c r="A530" s="30" t="s">
        <v>133</v>
      </c>
      <c r="B530" s="30">
        <v>17</v>
      </c>
      <c r="C530" s="5">
        <v>1984</v>
      </c>
      <c r="D530" s="5">
        <v>10</v>
      </c>
      <c r="E530" s="28">
        <v>0.0990976</v>
      </c>
      <c r="F530" s="28">
        <v>13.4380716</v>
      </c>
    </row>
    <row r="531" spans="1:6" ht="12.75">
      <c r="A531" s="30" t="s">
        <v>133</v>
      </c>
      <c r="B531" s="30">
        <v>17</v>
      </c>
      <c r="C531" s="5">
        <v>1984</v>
      </c>
      <c r="D531" s="5">
        <v>11</v>
      </c>
      <c r="E531" s="28">
        <v>1.8720672</v>
      </c>
      <c r="F531" s="28">
        <v>85.27206720000001</v>
      </c>
    </row>
    <row r="532" spans="1:6" ht="12.75">
      <c r="A532" s="30" t="s">
        <v>133</v>
      </c>
      <c r="B532" s="30">
        <v>17</v>
      </c>
      <c r="C532" s="5">
        <v>1984</v>
      </c>
      <c r="D532" s="5">
        <v>12</v>
      </c>
      <c r="E532" s="28">
        <v>0.8023396</v>
      </c>
      <c r="F532" s="28">
        <v>31.002401600000002</v>
      </c>
    </row>
    <row r="533" spans="1:6" ht="12.75">
      <c r="A533" s="30" t="s">
        <v>133</v>
      </c>
      <c r="B533" s="30">
        <v>17</v>
      </c>
      <c r="C533" s="5">
        <v>1985</v>
      </c>
      <c r="D533" s="5">
        <v>1</v>
      </c>
      <c r="E533" s="28">
        <v>0.7103948</v>
      </c>
      <c r="F533" s="28">
        <v>27.006394800000002</v>
      </c>
    </row>
    <row r="534" spans="1:6" ht="12.75">
      <c r="A534" s="30" t="s">
        <v>133</v>
      </c>
      <c r="B534" s="30">
        <v>17</v>
      </c>
      <c r="C534" s="5">
        <v>1985</v>
      </c>
      <c r="D534" s="5">
        <v>2</v>
      </c>
      <c r="E534" s="28">
        <v>1.2957175</v>
      </c>
      <c r="F534" s="28">
        <v>72.3163215</v>
      </c>
    </row>
    <row r="535" spans="1:6" ht="12.75">
      <c r="A535" s="30" t="s">
        <v>133</v>
      </c>
      <c r="B535" s="30">
        <v>17</v>
      </c>
      <c r="C535" s="5">
        <v>1985</v>
      </c>
      <c r="D535" s="5">
        <v>3</v>
      </c>
      <c r="E535" s="28">
        <v>0.6405001</v>
      </c>
      <c r="F535" s="28">
        <v>39.2679991</v>
      </c>
    </row>
    <row r="536" spans="1:6" ht="12.75">
      <c r="A536" s="30" t="s">
        <v>133</v>
      </c>
      <c r="B536" s="30">
        <v>17</v>
      </c>
      <c r="C536" s="5">
        <v>1985</v>
      </c>
      <c r="D536" s="5">
        <v>4</v>
      </c>
      <c r="E536" s="28">
        <v>1.1165175</v>
      </c>
      <c r="F536" s="28">
        <v>60.418792499999995</v>
      </c>
    </row>
    <row r="537" spans="1:6" ht="12.75">
      <c r="A537" s="30" t="s">
        <v>133</v>
      </c>
      <c r="B537" s="30">
        <v>17</v>
      </c>
      <c r="C537" s="5">
        <v>1985</v>
      </c>
      <c r="D537" s="5">
        <v>5</v>
      </c>
      <c r="E537" s="28">
        <v>1.0645611</v>
      </c>
      <c r="F537" s="28">
        <v>50.859228099999996</v>
      </c>
    </row>
    <row r="538" spans="1:6" ht="12.75">
      <c r="A538" s="30" t="s">
        <v>133</v>
      </c>
      <c r="B538" s="30">
        <v>17</v>
      </c>
      <c r="C538" s="5">
        <v>1985</v>
      </c>
      <c r="D538" s="5">
        <v>6</v>
      </c>
      <c r="E538" s="28">
        <v>0.3996264</v>
      </c>
      <c r="F538" s="28">
        <v>19.0153304</v>
      </c>
    </row>
    <row r="539" spans="1:6" ht="12.75">
      <c r="A539" s="30" t="s">
        <v>133</v>
      </c>
      <c r="B539" s="30">
        <v>17</v>
      </c>
      <c r="C539" s="5">
        <v>1985</v>
      </c>
      <c r="D539" s="5">
        <v>7</v>
      </c>
      <c r="E539" s="28">
        <v>0.1480518</v>
      </c>
      <c r="F539" s="28">
        <v>10.2495158</v>
      </c>
    </row>
    <row r="540" spans="1:6" ht="12.75">
      <c r="A540" s="30" t="s">
        <v>133</v>
      </c>
      <c r="B540" s="30">
        <v>17</v>
      </c>
      <c r="C540" s="5">
        <v>1985</v>
      </c>
      <c r="D540" s="5">
        <v>8</v>
      </c>
      <c r="E540" s="28">
        <v>0.1055349</v>
      </c>
      <c r="F540" s="28">
        <v>4.6475059000000005</v>
      </c>
    </row>
    <row r="541" spans="1:6" ht="12.75">
      <c r="A541" s="30" t="s">
        <v>133</v>
      </c>
      <c r="B541" s="30">
        <v>17</v>
      </c>
      <c r="C541" s="5">
        <v>1985</v>
      </c>
      <c r="D541" s="5">
        <v>9</v>
      </c>
      <c r="E541" s="28">
        <v>0.0672631</v>
      </c>
      <c r="F541" s="28">
        <v>3.1249201</v>
      </c>
    </row>
    <row r="542" spans="1:6" ht="12.75">
      <c r="A542" s="30" t="s">
        <v>133</v>
      </c>
      <c r="B542" s="30">
        <v>17</v>
      </c>
      <c r="C542" s="5">
        <v>1985</v>
      </c>
      <c r="D542" s="5">
        <v>10</v>
      </c>
      <c r="E542" s="28">
        <v>0.0365062</v>
      </c>
      <c r="F542" s="28">
        <v>2.3515062</v>
      </c>
    </row>
    <row r="543" spans="1:6" ht="12.75">
      <c r="A543" s="30" t="s">
        <v>133</v>
      </c>
      <c r="B543" s="30">
        <v>17</v>
      </c>
      <c r="C543" s="5">
        <v>1985</v>
      </c>
      <c r="D543" s="5">
        <v>11</v>
      </c>
      <c r="E543" s="28">
        <v>0.112623</v>
      </c>
      <c r="F543" s="28">
        <v>12.836148999999999</v>
      </c>
    </row>
    <row r="544" spans="1:6" ht="12.75">
      <c r="A544" s="30" t="s">
        <v>133</v>
      </c>
      <c r="B544" s="30">
        <v>17</v>
      </c>
      <c r="C544" s="5">
        <v>1985</v>
      </c>
      <c r="D544" s="5">
        <v>12</v>
      </c>
      <c r="E544" s="28">
        <v>0.1936032</v>
      </c>
      <c r="F544" s="28">
        <v>22.617147199999998</v>
      </c>
    </row>
    <row r="545" spans="1:6" ht="12.75">
      <c r="A545" s="30" t="s">
        <v>133</v>
      </c>
      <c r="B545" s="30">
        <v>17</v>
      </c>
      <c r="C545" s="5">
        <v>1986</v>
      </c>
      <c r="D545" s="5">
        <v>1</v>
      </c>
      <c r="E545" s="28">
        <v>0.287</v>
      </c>
      <c r="F545" s="28">
        <v>27.988198999999998</v>
      </c>
    </row>
    <row r="546" spans="1:6" ht="12.75">
      <c r="A546" s="30" t="s">
        <v>133</v>
      </c>
      <c r="B546" s="30">
        <v>17</v>
      </c>
      <c r="C546" s="5">
        <v>1986</v>
      </c>
      <c r="D546" s="5">
        <v>2</v>
      </c>
      <c r="E546" s="28">
        <v>1.5441387</v>
      </c>
      <c r="F546" s="28">
        <v>65.8071987</v>
      </c>
    </row>
    <row r="547" spans="1:6" ht="12.75">
      <c r="A547" s="30" t="s">
        <v>133</v>
      </c>
      <c r="B547" s="30">
        <v>17</v>
      </c>
      <c r="C547" s="5">
        <v>1986</v>
      </c>
      <c r="D547" s="5">
        <v>3</v>
      </c>
      <c r="E547" s="28">
        <v>0.9068936</v>
      </c>
      <c r="F547" s="28">
        <v>47.575712599999996</v>
      </c>
    </row>
    <row r="548" spans="1:6" ht="12.75">
      <c r="A548" s="30" t="s">
        <v>133</v>
      </c>
      <c r="B548" s="30">
        <v>17</v>
      </c>
      <c r="C548" s="5">
        <v>1986</v>
      </c>
      <c r="D548" s="5">
        <v>4</v>
      </c>
      <c r="E548" s="28">
        <v>0.7058854</v>
      </c>
      <c r="F548" s="28">
        <v>42.5727154</v>
      </c>
    </row>
    <row r="549" spans="1:6" ht="12.75">
      <c r="A549" s="30" t="s">
        <v>133</v>
      </c>
      <c r="B549" s="30">
        <v>17</v>
      </c>
      <c r="C549" s="5">
        <v>1986</v>
      </c>
      <c r="D549" s="5">
        <v>5</v>
      </c>
      <c r="E549" s="28">
        <v>0.3893235</v>
      </c>
      <c r="F549" s="28">
        <v>23.375323499999997</v>
      </c>
    </row>
    <row r="550" spans="1:6" ht="12.75">
      <c r="A550" s="30" t="s">
        <v>133</v>
      </c>
      <c r="B550" s="30">
        <v>17</v>
      </c>
      <c r="C550" s="5">
        <v>1986</v>
      </c>
      <c r="D550" s="5">
        <v>6</v>
      </c>
      <c r="E550" s="28">
        <v>0.1330901</v>
      </c>
      <c r="F550" s="28">
        <v>8.5008301</v>
      </c>
    </row>
    <row r="551" spans="1:6" ht="12.75">
      <c r="A551" s="30" t="s">
        <v>133</v>
      </c>
      <c r="B551" s="30">
        <v>17</v>
      </c>
      <c r="C551" s="5">
        <v>1986</v>
      </c>
      <c r="D551" s="5">
        <v>7</v>
      </c>
      <c r="E551" s="28">
        <v>0.0665364</v>
      </c>
      <c r="F551" s="28">
        <v>4.076638399999999</v>
      </c>
    </row>
    <row r="552" spans="1:6" ht="12.75">
      <c r="A552" s="30" t="s">
        <v>133</v>
      </c>
      <c r="B552" s="30">
        <v>17</v>
      </c>
      <c r="C552" s="5">
        <v>1986</v>
      </c>
      <c r="D552" s="5">
        <v>8</v>
      </c>
      <c r="E552" s="28">
        <v>0.0942489</v>
      </c>
      <c r="F552" s="28">
        <v>3.4734519</v>
      </c>
    </row>
    <row r="553" spans="1:6" ht="12.75">
      <c r="A553" s="30" t="s">
        <v>133</v>
      </c>
      <c r="B553" s="30">
        <v>17</v>
      </c>
      <c r="C553" s="5">
        <v>1986</v>
      </c>
      <c r="D553" s="5">
        <v>9</v>
      </c>
      <c r="E553" s="28">
        <v>0.2233374</v>
      </c>
      <c r="F553" s="28">
        <v>11.071337399999999</v>
      </c>
    </row>
    <row r="554" spans="1:6" ht="12.75">
      <c r="A554" s="30" t="s">
        <v>133</v>
      </c>
      <c r="B554" s="30">
        <v>17</v>
      </c>
      <c r="C554" s="5">
        <v>1986</v>
      </c>
      <c r="D554" s="5">
        <v>10</v>
      </c>
      <c r="E554" s="28">
        <v>0.12623</v>
      </c>
      <c r="F554" s="28">
        <v>10.87771</v>
      </c>
    </row>
    <row r="555" spans="1:6" ht="12.75">
      <c r="A555" s="30" t="s">
        <v>133</v>
      </c>
      <c r="B555" s="30">
        <v>17</v>
      </c>
      <c r="C555" s="5">
        <v>1986</v>
      </c>
      <c r="D555" s="5">
        <v>11</v>
      </c>
      <c r="E555" s="28">
        <v>0.074443</v>
      </c>
      <c r="F555" s="28">
        <v>7.6901350000000015</v>
      </c>
    </row>
    <row r="556" spans="1:6" ht="12.75">
      <c r="A556" s="30" t="s">
        <v>133</v>
      </c>
      <c r="B556" s="30">
        <v>17</v>
      </c>
      <c r="C556" s="5">
        <v>1986</v>
      </c>
      <c r="D556" s="5">
        <v>12</v>
      </c>
      <c r="E556" s="28">
        <v>0.131061</v>
      </c>
      <c r="F556" s="28">
        <v>17.556780999999997</v>
      </c>
    </row>
    <row r="557" spans="1:6" ht="12.75">
      <c r="A557" s="30" t="s">
        <v>133</v>
      </c>
      <c r="B557" s="30">
        <v>17</v>
      </c>
      <c r="C557" s="5">
        <v>1987</v>
      </c>
      <c r="D557" s="5">
        <v>1</v>
      </c>
      <c r="E557" s="28">
        <v>0.3711389</v>
      </c>
      <c r="F557" s="28">
        <v>25.392768899999997</v>
      </c>
    </row>
    <row r="558" spans="1:6" ht="12.75">
      <c r="A558" s="30" t="s">
        <v>133</v>
      </c>
      <c r="B558" s="30">
        <v>17</v>
      </c>
      <c r="C558" s="5">
        <v>1987</v>
      </c>
      <c r="D558" s="5">
        <v>2</v>
      </c>
      <c r="E558" s="28">
        <v>0.4915922</v>
      </c>
      <c r="F558" s="28">
        <v>32.3175922</v>
      </c>
    </row>
    <row r="559" spans="1:6" ht="12.75">
      <c r="A559" s="30" t="s">
        <v>133</v>
      </c>
      <c r="B559" s="30">
        <v>17</v>
      </c>
      <c r="C559" s="5">
        <v>1987</v>
      </c>
      <c r="D559" s="5">
        <v>3</v>
      </c>
      <c r="E559" s="28">
        <v>0.37692</v>
      </c>
      <c r="F559" s="28">
        <v>29.743851000000003</v>
      </c>
    </row>
    <row r="560" spans="1:6" ht="12.75">
      <c r="A560" s="30" t="s">
        <v>133</v>
      </c>
      <c r="B560" s="30">
        <v>17</v>
      </c>
      <c r="C560" s="5">
        <v>1987</v>
      </c>
      <c r="D560" s="5">
        <v>4</v>
      </c>
      <c r="E560" s="28">
        <v>0.5426504</v>
      </c>
      <c r="F560" s="28">
        <v>37.3664754</v>
      </c>
    </row>
    <row r="561" spans="1:6" ht="12.75">
      <c r="A561" s="30" t="s">
        <v>133</v>
      </c>
      <c r="B561" s="30">
        <v>17</v>
      </c>
      <c r="C561" s="5">
        <v>1987</v>
      </c>
      <c r="D561" s="5">
        <v>5</v>
      </c>
      <c r="E561" s="28">
        <v>0.2508069</v>
      </c>
      <c r="F561" s="28">
        <v>13.6673559</v>
      </c>
    </row>
    <row r="562" spans="1:6" ht="12.75">
      <c r="A562" s="30" t="s">
        <v>133</v>
      </c>
      <c r="B562" s="30">
        <v>17</v>
      </c>
      <c r="C562" s="5">
        <v>1987</v>
      </c>
      <c r="D562" s="5">
        <v>6</v>
      </c>
      <c r="E562" s="28">
        <v>0.1104626</v>
      </c>
      <c r="F562" s="28">
        <v>8.260044599999999</v>
      </c>
    </row>
    <row r="563" spans="1:6" ht="12.75">
      <c r="A563" s="30" t="s">
        <v>133</v>
      </c>
      <c r="B563" s="30">
        <v>17</v>
      </c>
      <c r="C563" s="5">
        <v>1987</v>
      </c>
      <c r="D563" s="5">
        <v>7</v>
      </c>
      <c r="E563" s="28">
        <v>0.1146132</v>
      </c>
      <c r="F563" s="28">
        <v>9.100613200000002</v>
      </c>
    </row>
    <row r="564" spans="1:6" ht="12.75">
      <c r="A564" s="30" t="s">
        <v>133</v>
      </c>
      <c r="B564" s="30">
        <v>17</v>
      </c>
      <c r="C564" s="5">
        <v>1987</v>
      </c>
      <c r="D564" s="5">
        <v>8</v>
      </c>
      <c r="E564" s="28">
        <v>0.096162</v>
      </c>
      <c r="F564" s="28">
        <v>3.685282000000001</v>
      </c>
    </row>
    <row r="565" spans="1:6" ht="12.75">
      <c r="A565" s="30" t="s">
        <v>133</v>
      </c>
      <c r="B565" s="30">
        <v>17</v>
      </c>
      <c r="C565" s="5">
        <v>1987</v>
      </c>
      <c r="D565" s="5">
        <v>9</v>
      </c>
      <c r="E565" s="28">
        <v>0.0777502</v>
      </c>
      <c r="F565" s="28">
        <v>3.5788121999999998</v>
      </c>
    </row>
    <row r="566" spans="1:6" ht="12.75">
      <c r="A566" s="30" t="s">
        <v>133</v>
      </c>
      <c r="B566" s="30">
        <v>17</v>
      </c>
      <c r="C566" s="5">
        <v>1987</v>
      </c>
      <c r="D566" s="5">
        <v>10</v>
      </c>
      <c r="E566" s="28">
        <v>0.322635</v>
      </c>
      <c r="F566" s="28">
        <v>22.253226999999995</v>
      </c>
    </row>
    <row r="567" spans="1:6" ht="12.75">
      <c r="A567" s="30" t="s">
        <v>133</v>
      </c>
      <c r="B567" s="30">
        <v>17</v>
      </c>
      <c r="C567" s="5">
        <v>1987</v>
      </c>
      <c r="D567" s="5">
        <v>11</v>
      </c>
      <c r="E567" s="28">
        <v>0.2491125</v>
      </c>
      <c r="F567" s="28">
        <v>16.1573945</v>
      </c>
    </row>
    <row r="568" spans="1:6" ht="12.75">
      <c r="A568" s="30" t="s">
        <v>133</v>
      </c>
      <c r="B568" s="30">
        <v>17</v>
      </c>
      <c r="C568" s="5">
        <v>1987</v>
      </c>
      <c r="D568" s="5">
        <v>12</v>
      </c>
      <c r="E568" s="28">
        <v>0.3153669</v>
      </c>
      <c r="F568" s="28">
        <v>27.955886900000003</v>
      </c>
    </row>
    <row r="569" spans="1:6" ht="12.75">
      <c r="A569" s="30" t="s">
        <v>133</v>
      </c>
      <c r="B569" s="30">
        <v>17</v>
      </c>
      <c r="C569" s="5">
        <v>1988</v>
      </c>
      <c r="D569" s="5">
        <v>1</v>
      </c>
      <c r="E569" s="28">
        <v>1.8609414</v>
      </c>
      <c r="F569" s="28">
        <v>106.10694140000001</v>
      </c>
    </row>
    <row r="570" spans="1:6" ht="12.75">
      <c r="A570" s="30" t="s">
        <v>133</v>
      </c>
      <c r="B570" s="30">
        <v>17</v>
      </c>
      <c r="C570" s="5">
        <v>1988</v>
      </c>
      <c r="D570" s="5">
        <v>2</v>
      </c>
      <c r="E570" s="28">
        <v>1.006474</v>
      </c>
      <c r="F570" s="28">
        <v>50.90858599999999</v>
      </c>
    </row>
    <row r="571" spans="1:6" ht="12.75">
      <c r="A571" s="30" t="s">
        <v>133</v>
      </c>
      <c r="B571" s="30">
        <v>17</v>
      </c>
      <c r="C571" s="5">
        <v>1988</v>
      </c>
      <c r="D571" s="5">
        <v>3</v>
      </c>
      <c r="E571" s="28">
        <v>0.4379556</v>
      </c>
      <c r="F571" s="28">
        <v>29.644763599999997</v>
      </c>
    </row>
    <row r="572" spans="1:6" ht="12.75">
      <c r="A572" s="30" t="s">
        <v>133</v>
      </c>
      <c r="B572" s="30">
        <v>17</v>
      </c>
      <c r="C572" s="5">
        <v>1988</v>
      </c>
      <c r="D572" s="5">
        <v>4</v>
      </c>
      <c r="E572" s="28">
        <v>4.1351979</v>
      </c>
      <c r="F572" s="28">
        <v>180.88487790000002</v>
      </c>
    </row>
    <row r="573" spans="1:6" ht="12.75">
      <c r="A573" s="30" t="s">
        <v>133</v>
      </c>
      <c r="B573" s="30">
        <v>17</v>
      </c>
      <c r="C573" s="5">
        <v>1988</v>
      </c>
      <c r="D573" s="5">
        <v>5</v>
      </c>
      <c r="E573" s="28">
        <v>2.0146868</v>
      </c>
      <c r="F573" s="28">
        <v>72.0057168</v>
      </c>
    </row>
    <row r="574" spans="1:6" ht="12.75">
      <c r="A574" s="30" t="s">
        <v>133</v>
      </c>
      <c r="B574" s="30">
        <v>17</v>
      </c>
      <c r="C574" s="5">
        <v>1988</v>
      </c>
      <c r="D574" s="5">
        <v>6</v>
      </c>
      <c r="E574" s="28">
        <v>1.3690404</v>
      </c>
      <c r="F574" s="28">
        <v>49.9846944</v>
      </c>
    </row>
    <row r="575" spans="1:6" ht="12.75">
      <c r="A575" s="30" t="s">
        <v>133</v>
      </c>
      <c r="B575" s="30">
        <v>17</v>
      </c>
      <c r="C575" s="5">
        <v>1988</v>
      </c>
      <c r="D575" s="5">
        <v>7</v>
      </c>
      <c r="E575" s="28">
        <v>0.480036</v>
      </c>
      <c r="F575" s="28">
        <v>21.297477999999998</v>
      </c>
    </row>
    <row r="576" spans="1:6" ht="12.75">
      <c r="A576" s="30" t="s">
        <v>133</v>
      </c>
      <c r="B576" s="30">
        <v>17</v>
      </c>
      <c r="C576" s="5">
        <v>1988</v>
      </c>
      <c r="D576" s="5">
        <v>8</v>
      </c>
      <c r="E576" s="28">
        <v>0.1467494</v>
      </c>
      <c r="F576" s="28">
        <v>8.723939400000003</v>
      </c>
    </row>
    <row r="577" spans="1:6" ht="12.75">
      <c r="A577" s="30" t="s">
        <v>133</v>
      </c>
      <c r="B577" s="30">
        <v>17</v>
      </c>
      <c r="C577" s="5">
        <v>1988</v>
      </c>
      <c r="D577" s="5">
        <v>9</v>
      </c>
      <c r="E577" s="28">
        <v>0.0834344</v>
      </c>
      <c r="F577" s="28">
        <v>5.5224644</v>
      </c>
    </row>
    <row r="578" spans="1:6" ht="12.75">
      <c r="A578" s="30" t="s">
        <v>133</v>
      </c>
      <c r="B578" s="30">
        <v>17</v>
      </c>
      <c r="C578" s="5">
        <v>1988</v>
      </c>
      <c r="D578" s="5">
        <v>10</v>
      </c>
      <c r="E578" s="28">
        <v>0.0821345</v>
      </c>
      <c r="F578" s="28">
        <v>7.6851345</v>
      </c>
    </row>
    <row r="579" spans="1:6" ht="12.75">
      <c r="A579" s="30" t="s">
        <v>133</v>
      </c>
      <c r="B579" s="30">
        <v>17</v>
      </c>
      <c r="C579" s="5">
        <v>1988</v>
      </c>
      <c r="D579" s="5">
        <v>11</v>
      </c>
      <c r="E579" s="28">
        <v>0.0649106</v>
      </c>
      <c r="F579" s="28">
        <v>6.7557766</v>
      </c>
    </row>
    <row r="580" spans="1:6" ht="12.75">
      <c r="A580" s="30" t="s">
        <v>133</v>
      </c>
      <c r="B580" s="30">
        <v>17</v>
      </c>
      <c r="C580" s="5">
        <v>1988</v>
      </c>
      <c r="D580" s="5">
        <v>12</v>
      </c>
      <c r="E580" s="28">
        <v>0.0529105</v>
      </c>
      <c r="F580" s="28">
        <v>5.275522500000001</v>
      </c>
    </row>
    <row r="581" spans="1:6" ht="12.75">
      <c r="A581" s="30" t="s">
        <v>133</v>
      </c>
      <c r="B581" s="30">
        <v>17</v>
      </c>
      <c r="C581" s="5">
        <v>1989</v>
      </c>
      <c r="D581" s="5">
        <v>1</v>
      </c>
      <c r="E581" s="28">
        <v>0.0363182</v>
      </c>
      <c r="F581" s="28">
        <v>3.8143342</v>
      </c>
    </row>
    <row r="582" spans="1:6" ht="12.75">
      <c r="A582" s="30" t="s">
        <v>133</v>
      </c>
      <c r="B582" s="30">
        <v>17</v>
      </c>
      <c r="C582" s="5">
        <v>1989</v>
      </c>
      <c r="D582" s="5">
        <v>2</v>
      </c>
      <c r="E582" s="28">
        <v>0.092752</v>
      </c>
      <c r="F582" s="28">
        <v>13.919106</v>
      </c>
    </row>
    <row r="583" spans="1:6" ht="12.75">
      <c r="A583" s="30" t="s">
        <v>133</v>
      </c>
      <c r="B583" s="30">
        <v>17</v>
      </c>
      <c r="C583" s="5">
        <v>1989</v>
      </c>
      <c r="D583" s="5">
        <v>3</v>
      </c>
      <c r="E583" s="28">
        <v>0.0797395</v>
      </c>
      <c r="F583" s="28">
        <v>8.4725295</v>
      </c>
    </row>
    <row r="584" spans="1:6" ht="12.75">
      <c r="A584" s="30" t="s">
        <v>133</v>
      </c>
      <c r="B584" s="30">
        <v>17</v>
      </c>
      <c r="C584" s="5">
        <v>1989</v>
      </c>
      <c r="D584" s="5">
        <v>4</v>
      </c>
      <c r="E584" s="28">
        <v>0.2597008</v>
      </c>
      <c r="F584" s="28">
        <v>24.591575800000005</v>
      </c>
    </row>
    <row r="585" spans="1:6" ht="12.75">
      <c r="A585" s="30" t="s">
        <v>133</v>
      </c>
      <c r="B585" s="30">
        <v>17</v>
      </c>
      <c r="C585" s="5">
        <v>1989</v>
      </c>
      <c r="D585" s="5">
        <v>5</v>
      </c>
      <c r="E585" s="28">
        <v>0.304051</v>
      </c>
      <c r="F585" s="28">
        <v>21.748143000000002</v>
      </c>
    </row>
    <row r="586" spans="1:6" ht="12.75">
      <c r="A586" s="30" t="s">
        <v>133</v>
      </c>
      <c r="B586" s="30">
        <v>17</v>
      </c>
      <c r="C586" s="5">
        <v>1989</v>
      </c>
      <c r="D586" s="5">
        <v>6</v>
      </c>
      <c r="E586" s="28">
        <v>0.1209122</v>
      </c>
      <c r="F586" s="28">
        <v>5.277912199999999</v>
      </c>
    </row>
    <row r="587" spans="1:6" ht="12.75">
      <c r="A587" s="30" t="s">
        <v>133</v>
      </c>
      <c r="B587" s="30">
        <v>17</v>
      </c>
      <c r="C587" s="5">
        <v>1989</v>
      </c>
      <c r="D587" s="5">
        <v>7</v>
      </c>
      <c r="E587" s="28">
        <v>0.0661113</v>
      </c>
      <c r="F587" s="28">
        <v>4.6061113</v>
      </c>
    </row>
    <row r="588" spans="1:6" ht="12.75">
      <c r="A588" s="30" t="s">
        <v>133</v>
      </c>
      <c r="B588" s="30">
        <v>17</v>
      </c>
      <c r="C588" s="5">
        <v>1989</v>
      </c>
      <c r="D588" s="5">
        <v>8</v>
      </c>
      <c r="E588" s="28">
        <v>0.0740993</v>
      </c>
      <c r="F588" s="28">
        <v>2.5051982999999995</v>
      </c>
    </row>
    <row r="589" spans="1:6" ht="12.75">
      <c r="A589" s="30" t="s">
        <v>133</v>
      </c>
      <c r="B589" s="30">
        <v>17</v>
      </c>
      <c r="C589" s="5">
        <v>1989</v>
      </c>
      <c r="D589" s="5">
        <v>9</v>
      </c>
      <c r="E589" s="28">
        <v>0.064456</v>
      </c>
      <c r="F589" s="28">
        <v>3.350156</v>
      </c>
    </row>
    <row r="590" spans="1:6" ht="12.75">
      <c r="A590" s="30" t="s">
        <v>133</v>
      </c>
      <c r="B590" s="30">
        <v>17</v>
      </c>
      <c r="C590" s="5">
        <v>1989</v>
      </c>
      <c r="D590" s="5">
        <v>10</v>
      </c>
      <c r="E590" s="28">
        <v>0.0419069</v>
      </c>
      <c r="F590" s="28">
        <v>1.5959069</v>
      </c>
    </row>
    <row r="591" spans="1:6" ht="12.75">
      <c r="A591" s="30" t="s">
        <v>133</v>
      </c>
      <c r="B591" s="30">
        <v>17</v>
      </c>
      <c r="C591" s="5">
        <v>1989</v>
      </c>
      <c r="D591" s="5">
        <v>11</v>
      </c>
      <c r="E591" s="28">
        <v>0.16452</v>
      </c>
      <c r="F591" s="28">
        <v>11.225637999999996</v>
      </c>
    </row>
    <row r="592" spans="1:6" ht="12.75">
      <c r="A592" s="30" t="s">
        <v>133</v>
      </c>
      <c r="B592" s="30">
        <v>17</v>
      </c>
      <c r="C592" s="5">
        <v>1989</v>
      </c>
      <c r="D592" s="5">
        <v>12</v>
      </c>
      <c r="E592" s="28">
        <v>1.3915842</v>
      </c>
      <c r="F592" s="28">
        <v>66.7703042</v>
      </c>
    </row>
    <row r="593" spans="1:6" ht="12.75">
      <c r="A593" s="30" t="s">
        <v>133</v>
      </c>
      <c r="B593" s="30">
        <v>17</v>
      </c>
      <c r="C593" s="5">
        <v>1990</v>
      </c>
      <c r="D593" s="5">
        <v>1</v>
      </c>
      <c r="E593" s="28">
        <v>0.600168</v>
      </c>
      <c r="F593" s="28">
        <v>24.157317999999997</v>
      </c>
    </row>
    <row r="594" spans="1:6" ht="12.75">
      <c r="A594" s="30" t="s">
        <v>133</v>
      </c>
      <c r="B594" s="30">
        <v>17</v>
      </c>
      <c r="C594" s="5">
        <v>1990</v>
      </c>
      <c r="D594" s="5">
        <v>2</v>
      </c>
      <c r="E594" s="28">
        <v>0.1866576</v>
      </c>
      <c r="F594" s="28">
        <v>11.777657600000001</v>
      </c>
    </row>
    <row r="595" spans="1:6" ht="12.75">
      <c r="A595" s="30" t="s">
        <v>133</v>
      </c>
      <c r="B595" s="30">
        <v>17</v>
      </c>
      <c r="C595" s="5">
        <v>1990</v>
      </c>
      <c r="D595" s="5">
        <v>3</v>
      </c>
      <c r="E595" s="28">
        <v>0.0484935</v>
      </c>
      <c r="F595" s="28">
        <v>5.6324935</v>
      </c>
    </row>
    <row r="596" spans="1:6" ht="12.75">
      <c r="A596" s="30" t="s">
        <v>133</v>
      </c>
      <c r="B596" s="30">
        <v>17</v>
      </c>
      <c r="C596" s="5">
        <v>1990</v>
      </c>
      <c r="D596" s="5">
        <v>4</v>
      </c>
      <c r="E596" s="28">
        <v>0.3073302</v>
      </c>
      <c r="F596" s="28">
        <v>22.042757199999997</v>
      </c>
    </row>
    <row r="597" spans="1:6" ht="12.75">
      <c r="A597" s="30" t="s">
        <v>133</v>
      </c>
      <c r="B597" s="30">
        <v>17</v>
      </c>
      <c r="C597" s="5">
        <v>1990</v>
      </c>
      <c r="D597" s="5">
        <v>5</v>
      </c>
      <c r="E597" s="28">
        <v>0.4198998</v>
      </c>
      <c r="F597" s="28">
        <v>16.982899800000002</v>
      </c>
    </row>
    <row r="598" spans="1:6" ht="12.75">
      <c r="A598" s="30" t="s">
        <v>133</v>
      </c>
      <c r="B598" s="30">
        <v>17</v>
      </c>
      <c r="C598" s="5">
        <v>1990</v>
      </c>
      <c r="D598" s="5">
        <v>6</v>
      </c>
      <c r="E598" s="28">
        <v>0.214822</v>
      </c>
      <c r="F598" s="28">
        <v>10.995828</v>
      </c>
    </row>
    <row r="599" spans="1:6" ht="12.75">
      <c r="A599" s="30" t="s">
        <v>133</v>
      </c>
      <c r="B599" s="30">
        <v>17</v>
      </c>
      <c r="C599" s="5">
        <v>1990</v>
      </c>
      <c r="D599" s="5">
        <v>7</v>
      </c>
      <c r="E599" s="28">
        <v>0.0703824</v>
      </c>
      <c r="F599" s="28">
        <v>3.1663824</v>
      </c>
    </row>
    <row r="600" spans="1:6" ht="12.75">
      <c r="A600" s="30" t="s">
        <v>133</v>
      </c>
      <c r="B600" s="30">
        <v>17</v>
      </c>
      <c r="C600" s="5">
        <v>1990</v>
      </c>
      <c r="D600" s="5">
        <v>8</v>
      </c>
      <c r="E600" s="28">
        <v>0.0496044</v>
      </c>
      <c r="F600" s="28">
        <v>2.430882400000001</v>
      </c>
    </row>
    <row r="601" spans="1:6" ht="12.75">
      <c r="A601" s="30" t="s">
        <v>133</v>
      </c>
      <c r="B601" s="30">
        <v>17</v>
      </c>
      <c r="C601" s="5">
        <v>1990</v>
      </c>
      <c r="D601" s="5">
        <v>9</v>
      </c>
      <c r="E601" s="28">
        <v>0.0332052</v>
      </c>
      <c r="F601" s="28">
        <v>2.2523252</v>
      </c>
    </row>
    <row r="602" spans="1:6" ht="12.75">
      <c r="A602" s="30" t="s">
        <v>133</v>
      </c>
      <c r="B602" s="30">
        <v>17</v>
      </c>
      <c r="C602" s="5">
        <v>1990</v>
      </c>
      <c r="D602" s="5">
        <v>10</v>
      </c>
      <c r="E602" s="28">
        <v>0.061455</v>
      </c>
      <c r="F602" s="28">
        <v>9.170455</v>
      </c>
    </row>
    <row r="603" spans="1:6" ht="12.75">
      <c r="A603" s="30" t="s">
        <v>133</v>
      </c>
      <c r="B603" s="30">
        <v>17</v>
      </c>
      <c r="C603" s="5">
        <v>1990</v>
      </c>
      <c r="D603" s="5">
        <v>11</v>
      </c>
      <c r="E603" s="28">
        <v>0.1008696</v>
      </c>
      <c r="F603" s="28">
        <v>10.1435316</v>
      </c>
    </row>
    <row r="604" spans="1:6" ht="12.75">
      <c r="A604" s="30" t="s">
        <v>133</v>
      </c>
      <c r="B604" s="30">
        <v>17</v>
      </c>
      <c r="C604" s="5">
        <v>1990</v>
      </c>
      <c r="D604" s="5">
        <v>12</v>
      </c>
      <c r="E604" s="28">
        <v>0.1578998</v>
      </c>
      <c r="F604" s="28">
        <v>7.346899800000001</v>
      </c>
    </row>
    <row r="605" spans="1:6" ht="12.75">
      <c r="A605" s="30" t="s">
        <v>133</v>
      </c>
      <c r="B605" s="30">
        <v>17</v>
      </c>
      <c r="C605" s="5">
        <v>1991</v>
      </c>
      <c r="D605" s="5">
        <v>1</v>
      </c>
      <c r="E605" s="28">
        <v>0.2609545</v>
      </c>
      <c r="F605" s="28">
        <v>16.321899499999997</v>
      </c>
    </row>
    <row r="606" spans="1:6" ht="12.75">
      <c r="A606" s="30" t="s">
        <v>133</v>
      </c>
      <c r="B606" s="30">
        <v>17</v>
      </c>
      <c r="C606" s="5">
        <v>1991</v>
      </c>
      <c r="D606" s="5">
        <v>2</v>
      </c>
      <c r="E606" s="28">
        <v>0.639936</v>
      </c>
      <c r="F606" s="28">
        <v>21.299936</v>
      </c>
    </row>
    <row r="607" spans="1:6" ht="12.75">
      <c r="A607" s="30" t="s">
        <v>133</v>
      </c>
      <c r="B607" s="30">
        <v>17</v>
      </c>
      <c r="C607" s="5">
        <v>1991</v>
      </c>
      <c r="D607" s="5">
        <v>3</v>
      </c>
      <c r="E607" s="28">
        <v>1.0662882</v>
      </c>
      <c r="F607" s="28">
        <v>71.51901720000001</v>
      </c>
    </row>
    <row r="608" spans="1:6" ht="12.75">
      <c r="A608" s="30" t="s">
        <v>133</v>
      </c>
      <c r="B608" s="30">
        <v>17</v>
      </c>
      <c r="C608" s="5">
        <v>1991</v>
      </c>
      <c r="D608" s="5">
        <v>4</v>
      </c>
      <c r="E608" s="28">
        <v>0.938106</v>
      </c>
      <c r="F608" s="28">
        <v>54.236151</v>
      </c>
    </row>
    <row r="609" spans="1:6" ht="12.75">
      <c r="A609" s="30" t="s">
        <v>133</v>
      </c>
      <c r="B609" s="30">
        <v>17</v>
      </c>
      <c r="C609" s="5">
        <v>1991</v>
      </c>
      <c r="D609" s="5">
        <v>5</v>
      </c>
      <c r="E609" s="28">
        <v>0.3769212</v>
      </c>
      <c r="F609" s="28">
        <v>28.3936292</v>
      </c>
    </row>
    <row r="610" spans="1:6" ht="12.75">
      <c r="A610" s="30" t="s">
        <v>133</v>
      </c>
      <c r="B610" s="30">
        <v>17</v>
      </c>
      <c r="C610" s="5">
        <v>1991</v>
      </c>
      <c r="D610" s="5">
        <v>6</v>
      </c>
      <c r="E610" s="28">
        <v>0.0982486</v>
      </c>
      <c r="F610" s="28">
        <v>9.9964356</v>
      </c>
    </row>
    <row r="611" spans="1:6" ht="12.75">
      <c r="A611" s="30" t="s">
        <v>133</v>
      </c>
      <c r="B611" s="30">
        <v>17</v>
      </c>
      <c r="C611" s="5">
        <v>1991</v>
      </c>
      <c r="D611" s="5">
        <v>7</v>
      </c>
      <c r="E611" s="28">
        <v>0.05313</v>
      </c>
      <c r="F611" s="28">
        <v>4.318433</v>
      </c>
    </row>
    <row r="612" spans="1:6" ht="12.75">
      <c r="A612" s="30" t="s">
        <v>133</v>
      </c>
      <c r="B612" s="30">
        <v>17</v>
      </c>
      <c r="C612" s="5">
        <v>1991</v>
      </c>
      <c r="D612" s="5">
        <v>8</v>
      </c>
      <c r="E612" s="28">
        <v>0.068172</v>
      </c>
      <c r="F612" s="28">
        <v>2.7797680000000007</v>
      </c>
    </row>
    <row r="613" spans="1:6" ht="12.75">
      <c r="A613" s="30" t="s">
        <v>133</v>
      </c>
      <c r="B613" s="30">
        <v>17</v>
      </c>
      <c r="C613" s="5">
        <v>1991</v>
      </c>
      <c r="D613" s="5">
        <v>9</v>
      </c>
      <c r="E613" s="28">
        <v>0.072615</v>
      </c>
      <c r="F613" s="28">
        <v>7.689355999999999</v>
      </c>
    </row>
    <row r="614" spans="1:6" ht="12.75">
      <c r="A614" s="30" t="s">
        <v>133</v>
      </c>
      <c r="B614" s="30">
        <v>17</v>
      </c>
      <c r="C614" s="5">
        <v>1991</v>
      </c>
      <c r="D614" s="5">
        <v>10</v>
      </c>
      <c r="E614" s="28">
        <v>0.071724</v>
      </c>
      <c r="F614" s="28">
        <v>10.742294</v>
      </c>
    </row>
    <row r="615" spans="1:6" ht="12.75">
      <c r="A615" s="30" t="s">
        <v>133</v>
      </c>
      <c r="B615" s="30">
        <v>17</v>
      </c>
      <c r="C615" s="5">
        <v>1991</v>
      </c>
      <c r="D615" s="5">
        <v>11</v>
      </c>
      <c r="E615" s="28">
        <v>0.1212714</v>
      </c>
      <c r="F615" s="28">
        <v>21.4482714</v>
      </c>
    </row>
    <row r="616" spans="1:6" ht="12.75">
      <c r="A616" s="30" t="s">
        <v>133</v>
      </c>
      <c r="B616" s="30">
        <v>17</v>
      </c>
      <c r="C616" s="5">
        <v>1991</v>
      </c>
      <c r="D616" s="5">
        <v>12</v>
      </c>
      <c r="E616" s="28">
        <v>0.0787505</v>
      </c>
      <c r="F616" s="28">
        <v>6.4900075</v>
      </c>
    </row>
    <row r="617" spans="1:6" ht="12.75">
      <c r="A617" s="30" t="s">
        <v>133</v>
      </c>
      <c r="B617" s="30">
        <v>17</v>
      </c>
      <c r="C617" s="5">
        <v>1992</v>
      </c>
      <c r="D617" s="5">
        <v>1</v>
      </c>
      <c r="E617" s="28">
        <v>0.0588616</v>
      </c>
      <c r="F617" s="28">
        <v>3.3672766</v>
      </c>
    </row>
    <row r="618" spans="1:6" ht="12.75">
      <c r="A618" s="30" t="s">
        <v>133</v>
      </c>
      <c r="B618" s="30">
        <v>17</v>
      </c>
      <c r="C618" s="5">
        <v>1992</v>
      </c>
      <c r="D618" s="5">
        <v>2</v>
      </c>
      <c r="E618" s="28">
        <v>0.06765</v>
      </c>
      <c r="F618" s="28">
        <v>9.72565</v>
      </c>
    </row>
    <row r="619" spans="1:6" ht="12.75">
      <c r="A619" s="30" t="s">
        <v>133</v>
      </c>
      <c r="B619" s="30">
        <v>17</v>
      </c>
      <c r="C619" s="5">
        <v>1992</v>
      </c>
      <c r="D619" s="5">
        <v>3</v>
      </c>
      <c r="E619" s="28">
        <v>0.218119</v>
      </c>
      <c r="F619" s="28">
        <v>37.69911900000001</v>
      </c>
    </row>
    <row r="620" spans="1:6" ht="12.75">
      <c r="A620" s="30" t="s">
        <v>133</v>
      </c>
      <c r="B620" s="30">
        <v>17</v>
      </c>
      <c r="C620" s="5">
        <v>1992</v>
      </c>
      <c r="D620" s="5">
        <v>4</v>
      </c>
      <c r="E620" s="28">
        <v>0.2806208</v>
      </c>
      <c r="F620" s="28">
        <v>33.6177418</v>
      </c>
    </row>
    <row r="621" spans="1:6" ht="12.75">
      <c r="A621" s="30" t="s">
        <v>133</v>
      </c>
      <c r="B621" s="30">
        <v>17</v>
      </c>
      <c r="C621" s="5">
        <v>1992</v>
      </c>
      <c r="D621" s="5">
        <v>5</v>
      </c>
      <c r="E621" s="28">
        <v>0.3119688</v>
      </c>
      <c r="F621" s="28">
        <v>29.229968799999998</v>
      </c>
    </row>
    <row r="622" spans="1:6" ht="12.75">
      <c r="A622" s="30" t="s">
        <v>133</v>
      </c>
      <c r="B622" s="30">
        <v>17</v>
      </c>
      <c r="C622" s="5">
        <v>1992</v>
      </c>
      <c r="D622" s="5">
        <v>6</v>
      </c>
      <c r="E622" s="28">
        <v>1.3444614</v>
      </c>
      <c r="F622" s="28">
        <v>83.9248474</v>
      </c>
    </row>
    <row r="623" spans="1:6" ht="12.75">
      <c r="A623" s="30" t="s">
        <v>133</v>
      </c>
      <c r="B623" s="30">
        <v>17</v>
      </c>
      <c r="C623" s="5">
        <v>1992</v>
      </c>
      <c r="D623" s="5">
        <v>7</v>
      </c>
      <c r="E623" s="28">
        <v>0.498753</v>
      </c>
      <c r="F623" s="28">
        <v>13.263562999999998</v>
      </c>
    </row>
    <row r="624" spans="1:6" ht="12.75">
      <c r="A624" s="30" t="s">
        <v>133</v>
      </c>
      <c r="B624" s="30">
        <v>17</v>
      </c>
      <c r="C624" s="5">
        <v>1992</v>
      </c>
      <c r="D624" s="5">
        <v>8</v>
      </c>
      <c r="E624" s="28">
        <v>0.1365759</v>
      </c>
      <c r="F624" s="28">
        <v>9.7985429</v>
      </c>
    </row>
    <row r="625" spans="1:6" ht="12.75">
      <c r="A625" s="30" t="s">
        <v>133</v>
      </c>
      <c r="B625" s="30">
        <v>17</v>
      </c>
      <c r="C625" s="5">
        <v>1992</v>
      </c>
      <c r="D625" s="5">
        <v>9</v>
      </c>
      <c r="E625" s="28">
        <v>0.0801508</v>
      </c>
      <c r="F625" s="28">
        <v>5.6731508</v>
      </c>
    </row>
    <row r="626" spans="1:6" ht="12.75">
      <c r="A626" s="30" t="s">
        <v>133</v>
      </c>
      <c r="B626" s="30">
        <v>17</v>
      </c>
      <c r="C626" s="5">
        <v>1992</v>
      </c>
      <c r="D626" s="5">
        <v>10</v>
      </c>
      <c r="E626" s="28">
        <v>0.5273279</v>
      </c>
      <c r="F626" s="28">
        <v>46.2563279</v>
      </c>
    </row>
    <row r="627" spans="1:6" ht="12.75">
      <c r="A627" s="30" t="s">
        <v>133</v>
      </c>
      <c r="B627" s="30">
        <v>17</v>
      </c>
      <c r="C627" s="5">
        <v>1992</v>
      </c>
      <c r="D627" s="5">
        <v>11</v>
      </c>
      <c r="E627" s="28">
        <v>0.2681748</v>
      </c>
      <c r="F627" s="28">
        <v>12.738202800000002</v>
      </c>
    </row>
    <row r="628" spans="1:6" ht="12.75">
      <c r="A628" s="30" t="s">
        <v>133</v>
      </c>
      <c r="B628" s="30">
        <v>17</v>
      </c>
      <c r="C628" s="5">
        <v>1992</v>
      </c>
      <c r="D628" s="5">
        <v>12</v>
      </c>
      <c r="E628" s="28">
        <v>0.3583272</v>
      </c>
      <c r="F628" s="28">
        <v>42.5710362</v>
      </c>
    </row>
    <row r="629" spans="1:6" ht="12.75">
      <c r="A629" s="30" t="s">
        <v>133</v>
      </c>
      <c r="B629" s="30">
        <v>17</v>
      </c>
      <c r="C629" s="5">
        <v>1993</v>
      </c>
      <c r="D629" s="5">
        <v>1</v>
      </c>
      <c r="E629" s="28">
        <v>0.1887198</v>
      </c>
      <c r="F629" s="28">
        <v>10.326729799999999</v>
      </c>
    </row>
    <row r="630" spans="1:6" ht="12.75">
      <c r="A630" s="30" t="s">
        <v>133</v>
      </c>
      <c r="B630" s="30">
        <v>17</v>
      </c>
      <c r="C630" s="5">
        <v>1993</v>
      </c>
      <c r="D630" s="5">
        <v>2</v>
      </c>
      <c r="E630" s="28">
        <v>0.2023068</v>
      </c>
      <c r="F630" s="28">
        <v>20.4168468</v>
      </c>
    </row>
    <row r="631" spans="1:6" ht="12.75">
      <c r="A631" s="30" t="s">
        <v>133</v>
      </c>
      <c r="B631" s="30">
        <v>17</v>
      </c>
      <c r="C631" s="5">
        <v>1993</v>
      </c>
      <c r="D631" s="5">
        <v>3</v>
      </c>
      <c r="E631" s="28">
        <v>0.23064</v>
      </c>
      <c r="F631" s="28">
        <v>28.609949</v>
      </c>
    </row>
    <row r="632" spans="1:6" ht="12.75">
      <c r="A632" s="30" t="s">
        <v>133</v>
      </c>
      <c r="B632" s="30">
        <v>17</v>
      </c>
      <c r="C632" s="5">
        <v>1993</v>
      </c>
      <c r="D632" s="5">
        <v>4</v>
      </c>
      <c r="E632" s="28">
        <v>0.4849256</v>
      </c>
      <c r="F632" s="28">
        <v>45.33928759999999</v>
      </c>
    </row>
    <row r="633" spans="1:6" ht="12.75">
      <c r="A633" s="30" t="s">
        <v>133</v>
      </c>
      <c r="B633" s="30">
        <v>17</v>
      </c>
      <c r="C633" s="5">
        <v>1993</v>
      </c>
      <c r="D633" s="5">
        <v>5</v>
      </c>
      <c r="E633" s="28">
        <v>1.0422482</v>
      </c>
      <c r="F633" s="28">
        <v>71.8236772</v>
      </c>
    </row>
    <row r="634" spans="1:6" ht="12.75">
      <c r="A634" s="30" t="s">
        <v>133</v>
      </c>
      <c r="B634" s="30">
        <v>17</v>
      </c>
      <c r="C634" s="5">
        <v>1993</v>
      </c>
      <c r="D634" s="5">
        <v>6</v>
      </c>
      <c r="E634" s="28">
        <v>0.818769</v>
      </c>
      <c r="F634" s="28">
        <v>44.439769000000005</v>
      </c>
    </row>
    <row r="635" spans="1:6" ht="12.75">
      <c r="A635" s="30" t="s">
        <v>133</v>
      </c>
      <c r="B635" s="30">
        <v>17</v>
      </c>
      <c r="C635" s="5">
        <v>1993</v>
      </c>
      <c r="D635" s="5">
        <v>7</v>
      </c>
      <c r="E635" s="28">
        <v>0.250448</v>
      </c>
      <c r="F635" s="28">
        <v>8.548041</v>
      </c>
    </row>
    <row r="636" spans="1:6" ht="12.75">
      <c r="A636" s="30" t="s">
        <v>133</v>
      </c>
      <c r="B636" s="30">
        <v>17</v>
      </c>
      <c r="C636" s="5">
        <v>1993</v>
      </c>
      <c r="D636" s="5">
        <v>8</v>
      </c>
      <c r="E636" s="28">
        <v>0.0788928</v>
      </c>
      <c r="F636" s="28">
        <v>4.6042308</v>
      </c>
    </row>
    <row r="637" spans="1:6" ht="12.75">
      <c r="A637" s="30" t="s">
        <v>133</v>
      </c>
      <c r="B637" s="30">
        <v>17</v>
      </c>
      <c r="C637" s="5">
        <v>1993</v>
      </c>
      <c r="D637" s="5">
        <v>9</v>
      </c>
      <c r="E637" s="28">
        <v>0.0887808</v>
      </c>
      <c r="F637" s="28">
        <v>9.8670968</v>
      </c>
    </row>
    <row r="638" spans="1:6" ht="12.75">
      <c r="A638" s="30" t="s">
        <v>133</v>
      </c>
      <c r="B638" s="30">
        <v>17</v>
      </c>
      <c r="C638" s="5">
        <v>1993</v>
      </c>
      <c r="D638" s="5">
        <v>10</v>
      </c>
      <c r="E638" s="28">
        <v>0.6954309</v>
      </c>
      <c r="F638" s="28">
        <v>46.9972799</v>
      </c>
    </row>
    <row r="639" spans="1:6" ht="12.75">
      <c r="A639" s="30" t="s">
        <v>133</v>
      </c>
      <c r="B639" s="30">
        <v>17</v>
      </c>
      <c r="C639" s="5">
        <v>1993</v>
      </c>
      <c r="D639" s="5">
        <v>11</v>
      </c>
      <c r="E639" s="28">
        <v>0.3762024</v>
      </c>
      <c r="F639" s="28">
        <v>25.634082399999997</v>
      </c>
    </row>
    <row r="640" spans="1:6" ht="12.75">
      <c r="A640" s="30" t="s">
        <v>133</v>
      </c>
      <c r="B640" s="30">
        <v>17</v>
      </c>
      <c r="C640" s="5">
        <v>1993</v>
      </c>
      <c r="D640" s="5">
        <v>12</v>
      </c>
      <c r="E640" s="28">
        <v>0.2479932</v>
      </c>
      <c r="F640" s="28">
        <v>29.3759272</v>
      </c>
    </row>
    <row r="641" spans="1:6" ht="12.75">
      <c r="A641" s="30" t="s">
        <v>133</v>
      </c>
      <c r="B641" s="30">
        <v>17</v>
      </c>
      <c r="C641" s="5">
        <v>1994</v>
      </c>
      <c r="D641" s="5">
        <v>1</v>
      </c>
      <c r="E641" s="28">
        <v>0.772968</v>
      </c>
      <c r="F641" s="28">
        <v>57.96696800000001</v>
      </c>
    </row>
    <row r="642" spans="1:6" ht="12.75">
      <c r="A642" s="30" t="s">
        <v>133</v>
      </c>
      <c r="B642" s="30">
        <v>17</v>
      </c>
      <c r="C642" s="5">
        <v>1994</v>
      </c>
      <c r="D642" s="5">
        <v>2</v>
      </c>
      <c r="E642" s="28">
        <v>1.180452</v>
      </c>
      <c r="F642" s="28">
        <v>80.409952</v>
      </c>
    </row>
    <row r="643" spans="1:6" ht="12.75">
      <c r="A643" s="30" t="s">
        <v>133</v>
      </c>
      <c r="B643" s="30">
        <v>17</v>
      </c>
      <c r="C643" s="5">
        <v>1994</v>
      </c>
      <c r="D643" s="5">
        <v>3</v>
      </c>
      <c r="E643" s="28">
        <v>0.4656382</v>
      </c>
      <c r="F643" s="28">
        <v>24.0176982</v>
      </c>
    </row>
    <row r="644" spans="1:6" ht="12.75">
      <c r="A644" s="30" t="s">
        <v>133</v>
      </c>
      <c r="B644" s="30">
        <v>17</v>
      </c>
      <c r="C644" s="5">
        <v>1994</v>
      </c>
      <c r="D644" s="5">
        <v>4</v>
      </c>
      <c r="E644" s="28">
        <v>0.1672272</v>
      </c>
      <c r="F644" s="28">
        <v>16.2270522</v>
      </c>
    </row>
    <row r="645" spans="1:6" ht="12.75">
      <c r="A645" s="30" t="s">
        <v>133</v>
      </c>
      <c r="B645" s="30">
        <v>17</v>
      </c>
      <c r="C645" s="5">
        <v>1994</v>
      </c>
      <c r="D645" s="5">
        <v>5</v>
      </c>
      <c r="E645" s="28">
        <v>0.9414687</v>
      </c>
      <c r="F645" s="28">
        <v>55.877602700000004</v>
      </c>
    </row>
    <row r="646" spans="1:6" ht="12.75">
      <c r="A646" s="30" t="s">
        <v>133</v>
      </c>
      <c r="B646" s="30">
        <v>17</v>
      </c>
      <c r="C646" s="5">
        <v>1994</v>
      </c>
      <c r="D646" s="5">
        <v>6</v>
      </c>
      <c r="E646" s="28">
        <v>0.442223</v>
      </c>
      <c r="F646" s="28">
        <v>19.817201999999995</v>
      </c>
    </row>
    <row r="647" spans="1:6" ht="12.75">
      <c r="A647" s="30" t="s">
        <v>133</v>
      </c>
      <c r="B647" s="30">
        <v>17</v>
      </c>
      <c r="C647" s="5">
        <v>1994</v>
      </c>
      <c r="D647" s="5">
        <v>7</v>
      </c>
      <c r="E647" s="28">
        <v>0.14985</v>
      </c>
      <c r="F647" s="28">
        <v>5.93563</v>
      </c>
    </row>
    <row r="648" spans="1:6" ht="12.75">
      <c r="A648" s="30" t="s">
        <v>133</v>
      </c>
      <c r="B648" s="30">
        <v>17</v>
      </c>
      <c r="C648" s="5">
        <v>1994</v>
      </c>
      <c r="D648" s="5">
        <v>8</v>
      </c>
      <c r="E648" s="28">
        <v>0.1184447</v>
      </c>
      <c r="F648" s="28">
        <v>5.089072700000001</v>
      </c>
    </row>
    <row r="649" spans="1:6" ht="12.75">
      <c r="A649" s="30" t="s">
        <v>133</v>
      </c>
      <c r="B649" s="30">
        <v>17</v>
      </c>
      <c r="C649" s="5">
        <v>1994</v>
      </c>
      <c r="D649" s="5">
        <v>9</v>
      </c>
      <c r="E649" s="28">
        <v>0.0766688</v>
      </c>
      <c r="F649" s="28">
        <v>5.8380887999999995</v>
      </c>
    </row>
    <row r="650" spans="1:6" ht="12.75">
      <c r="A650" s="30" t="s">
        <v>133</v>
      </c>
      <c r="B650" s="30">
        <v>17</v>
      </c>
      <c r="C650" s="5">
        <v>1994</v>
      </c>
      <c r="D650" s="5">
        <v>10</v>
      </c>
      <c r="E650" s="28">
        <v>0.1426887</v>
      </c>
      <c r="F650" s="28">
        <v>15.7368447</v>
      </c>
    </row>
    <row r="651" spans="1:6" ht="12.75">
      <c r="A651" s="30" t="s">
        <v>133</v>
      </c>
      <c r="B651" s="30">
        <v>17</v>
      </c>
      <c r="C651" s="5">
        <v>1994</v>
      </c>
      <c r="D651" s="5">
        <v>11</v>
      </c>
      <c r="E651" s="28">
        <v>0.3238569</v>
      </c>
      <c r="F651" s="28">
        <v>32.63516489999999</v>
      </c>
    </row>
    <row r="652" spans="1:6" ht="12.75">
      <c r="A652" s="30" t="s">
        <v>133</v>
      </c>
      <c r="B652" s="30">
        <v>17</v>
      </c>
      <c r="C652" s="5">
        <v>1994</v>
      </c>
      <c r="D652" s="5">
        <v>12</v>
      </c>
      <c r="E652" s="28">
        <v>0.4969055</v>
      </c>
      <c r="F652" s="28">
        <v>43.4469055</v>
      </c>
    </row>
    <row r="653" spans="1:6" ht="12.75">
      <c r="A653" s="30" t="s">
        <v>133</v>
      </c>
      <c r="B653" s="30">
        <v>17</v>
      </c>
      <c r="C653" s="5">
        <v>1995</v>
      </c>
      <c r="D653" s="5">
        <v>1</v>
      </c>
      <c r="E653" s="28">
        <v>0.4364775</v>
      </c>
      <c r="F653" s="28">
        <v>36.449830500000004</v>
      </c>
    </row>
    <row r="654" spans="1:6" ht="12.75">
      <c r="A654" s="30" t="s">
        <v>133</v>
      </c>
      <c r="B654" s="30">
        <v>17</v>
      </c>
      <c r="C654" s="5">
        <v>1995</v>
      </c>
      <c r="D654" s="5">
        <v>2</v>
      </c>
      <c r="E654" s="28">
        <v>0.9448032</v>
      </c>
      <c r="F654" s="28">
        <v>60.05349519999999</v>
      </c>
    </row>
    <row r="655" spans="1:6" ht="12.75">
      <c r="A655" s="30" t="s">
        <v>133</v>
      </c>
      <c r="B655" s="30">
        <v>17</v>
      </c>
      <c r="C655" s="5">
        <v>1995</v>
      </c>
      <c r="D655" s="5">
        <v>3</v>
      </c>
      <c r="E655" s="28">
        <v>0.4061239</v>
      </c>
      <c r="F655" s="28">
        <v>21.6091239</v>
      </c>
    </row>
    <row r="656" spans="1:6" ht="12.75">
      <c r="A656" s="30" t="s">
        <v>133</v>
      </c>
      <c r="B656" s="30">
        <v>17</v>
      </c>
      <c r="C656" s="5">
        <v>1995</v>
      </c>
      <c r="D656" s="5">
        <v>4</v>
      </c>
      <c r="E656" s="28">
        <v>0.1174344</v>
      </c>
      <c r="F656" s="28">
        <v>9.3677964</v>
      </c>
    </row>
    <row r="657" spans="1:6" ht="12.75">
      <c r="A657" s="30" t="s">
        <v>133</v>
      </c>
      <c r="B657" s="30">
        <v>17</v>
      </c>
      <c r="C657" s="5">
        <v>1995</v>
      </c>
      <c r="D657" s="5">
        <v>5</v>
      </c>
      <c r="E657" s="28">
        <v>0.2093624</v>
      </c>
      <c r="F657" s="28">
        <v>17.774022399999996</v>
      </c>
    </row>
    <row r="658" spans="1:6" ht="12.75">
      <c r="A658" s="30" t="s">
        <v>133</v>
      </c>
      <c r="B658" s="30">
        <v>17</v>
      </c>
      <c r="C658" s="5">
        <v>1995</v>
      </c>
      <c r="D658" s="5">
        <v>6</v>
      </c>
      <c r="E658" s="28">
        <v>0.188739</v>
      </c>
      <c r="F658" s="28">
        <v>13.140137000000001</v>
      </c>
    </row>
    <row r="659" spans="1:6" ht="12.75">
      <c r="A659" s="30" t="s">
        <v>133</v>
      </c>
      <c r="B659" s="30">
        <v>17</v>
      </c>
      <c r="C659" s="5">
        <v>1995</v>
      </c>
      <c r="D659" s="5">
        <v>7</v>
      </c>
      <c r="E659" s="28">
        <v>0.1193544</v>
      </c>
      <c r="F659" s="28">
        <v>3.8033544000000004</v>
      </c>
    </row>
    <row r="660" spans="1:6" ht="12.75">
      <c r="A660" s="30" t="s">
        <v>133</v>
      </c>
      <c r="B660" s="30">
        <v>17</v>
      </c>
      <c r="C660" s="5">
        <v>1995</v>
      </c>
      <c r="D660" s="5">
        <v>8</v>
      </c>
      <c r="E660" s="28">
        <v>0.0802516</v>
      </c>
      <c r="F660" s="28">
        <v>3.938626599999999</v>
      </c>
    </row>
    <row r="661" spans="1:6" ht="12.75">
      <c r="A661" s="30" t="s">
        <v>133</v>
      </c>
      <c r="B661" s="30">
        <v>17</v>
      </c>
      <c r="C661" s="5">
        <v>1995</v>
      </c>
      <c r="D661" s="5">
        <v>9</v>
      </c>
      <c r="E661" s="28">
        <v>0.0479044</v>
      </c>
      <c r="F661" s="28">
        <v>4.4123244</v>
      </c>
    </row>
    <row r="662" spans="1:6" ht="12.75">
      <c r="A662" s="30" t="s">
        <v>133</v>
      </c>
      <c r="B662" s="30">
        <v>17</v>
      </c>
      <c r="C662" s="5">
        <v>1995</v>
      </c>
      <c r="D662" s="5">
        <v>10</v>
      </c>
      <c r="E662" s="28">
        <v>0.0498806</v>
      </c>
      <c r="F662" s="28">
        <v>2.5319925999999997</v>
      </c>
    </row>
    <row r="663" spans="1:6" ht="12.75">
      <c r="A663" s="30" t="s">
        <v>133</v>
      </c>
      <c r="B663" s="30">
        <v>17</v>
      </c>
      <c r="C663" s="5">
        <v>1995</v>
      </c>
      <c r="D663" s="5">
        <v>11</v>
      </c>
      <c r="E663" s="28">
        <v>0.1330024</v>
      </c>
      <c r="F663" s="28">
        <v>25.6759584</v>
      </c>
    </row>
    <row r="664" spans="1:6" ht="12.75">
      <c r="A664" s="30" t="s">
        <v>133</v>
      </c>
      <c r="B664" s="30">
        <v>17</v>
      </c>
      <c r="C664" s="5">
        <v>1995</v>
      </c>
      <c r="D664" s="5">
        <v>12</v>
      </c>
      <c r="E664" s="28">
        <v>1.8491616</v>
      </c>
      <c r="F664" s="28">
        <v>124.22357260000001</v>
      </c>
    </row>
    <row r="665" spans="1:6" ht="12.75">
      <c r="A665" s="30" t="s">
        <v>133</v>
      </c>
      <c r="B665" s="30">
        <v>17</v>
      </c>
      <c r="C665" s="5">
        <v>1996</v>
      </c>
      <c r="D665" s="5">
        <v>1</v>
      </c>
      <c r="E665" s="28">
        <v>1.8937989</v>
      </c>
      <c r="F665" s="28">
        <v>77.11381889999998</v>
      </c>
    </row>
    <row r="666" spans="1:6" ht="12.75">
      <c r="A666" s="30" t="s">
        <v>133</v>
      </c>
      <c r="B666" s="30">
        <v>17</v>
      </c>
      <c r="C666" s="5">
        <v>1996</v>
      </c>
      <c r="D666" s="5">
        <v>2</v>
      </c>
      <c r="E666" s="28">
        <v>0.938416</v>
      </c>
      <c r="F666" s="28">
        <v>47.502416</v>
      </c>
    </row>
    <row r="667" spans="1:6" ht="12.75">
      <c r="A667" s="30" t="s">
        <v>133</v>
      </c>
      <c r="B667" s="30">
        <v>17</v>
      </c>
      <c r="C667" s="5">
        <v>1996</v>
      </c>
      <c r="D667" s="5">
        <v>3</v>
      </c>
      <c r="E667" s="28">
        <v>1.1302033</v>
      </c>
      <c r="F667" s="28">
        <v>54.3811033</v>
      </c>
    </row>
    <row r="668" spans="1:6" ht="12.75">
      <c r="A668" s="30" t="s">
        <v>133</v>
      </c>
      <c r="B668" s="30">
        <v>17</v>
      </c>
      <c r="C668" s="5">
        <v>1996</v>
      </c>
      <c r="D668" s="5">
        <v>4</v>
      </c>
      <c r="E668" s="28">
        <v>0.8685741</v>
      </c>
      <c r="F668" s="28">
        <v>36.8872761</v>
      </c>
    </row>
    <row r="669" spans="1:6" ht="12.75">
      <c r="A669" s="30" t="s">
        <v>133</v>
      </c>
      <c r="B669" s="30">
        <v>17</v>
      </c>
      <c r="C669" s="5">
        <v>1996</v>
      </c>
      <c r="D669" s="5">
        <v>5</v>
      </c>
      <c r="E669" s="28">
        <v>0.4793202</v>
      </c>
      <c r="F669" s="28">
        <v>26.268691199999996</v>
      </c>
    </row>
    <row r="670" spans="1:6" ht="12.75">
      <c r="A670" s="30" t="s">
        <v>133</v>
      </c>
      <c r="B670" s="30">
        <v>17</v>
      </c>
      <c r="C670" s="5">
        <v>1996</v>
      </c>
      <c r="D670" s="5">
        <v>6</v>
      </c>
      <c r="E670" s="28">
        <v>0.168315</v>
      </c>
      <c r="F670" s="28">
        <v>11.404213</v>
      </c>
    </row>
    <row r="671" spans="1:6" ht="12.75">
      <c r="A671" s="30" t="s">
        <v>133</v>
      </c>
      <c r="B671" s="30">
        <v>17</v>
      </c>
      <c r="C671" s="5">
        <v>1996</v>
      </c>
      <c r="D671" s="5">
        <v>7</v>
      </c>
      <c r="E671" s="28">
        <v>0.0671895</v>
      </c>
      <c r="F671" s="28">
        <v>5.6311895</v>
      </c>
    </row>
    <row r="672" spans="1:6" ht="12.75">
      <c r="A672" s="30" t="s">
        <v>133</v>
      </c>
      <c r="B672" s="30">
        <v>17</v>
      </c>
      <c r="C672" s="5">
        <v>1996</v>
      </c>
      <c r="D672" s="5">
        <v>8</v>
      </c>
      <c r="E672" s="28">
        <v>0.057057</v>
      </c>
      <c r="F672" s="28">
        <v>4.155759</v>
      </c>
    </row>
    <row r="673" spans="1:6" ht="12.75">
      <c r="A673" s="30" t="s">
        <v>133</v>
      </c>
      <c r="B673" s="30">
        <v>17</v>
      </c>
      <c r="C673" s="5">
        <v>1996</v>
      </c>
      <c r="D673" s="5">
        <v>9</v>
      </c>
      <c r="E673" s="28">
        <v>0.0476586</v>
      </c>
      <c r="F673" s="28">
        <v>4.3992746</v>
      </c>
    </row>
    <row r="674" spans="1:6" ht="12.75">
      <c r="A674" s="30" t="s">
        <v>133</v>
      </c>
      <c r="B674" s="30">
        <v>17</v>
      </c>
      <c r="C674" s="5">
        <v>1996</v>
      </c>
      <c r="D674" s="5">
        <v>10</v>
      </c>
      <c r="E674" s="28">
        <v>0.0336139</v>
      </c>
      <c r="F674" s="28">
        <v>3.4286139</v>
      </c>
    </row>
    <row r="675" spans="1:6" ht="12.75">
      <c r="A675" s="30" t="s">
        <v>133</v>
      </c>
      <c r="B675" s="30">
        <v>17</v>
      </c>
      <c r="C675" s="5">
        <v>1996</v>
      </c>
      <c r="D675" s="5">
        <v>11</v>
      </c>
      <c r="E675" s="28">
        <v>0.1368</v>
      </c>
      <c r="F675" s="28">
        <v>23.00239</v>
      </c>
    </row>
    <row r="676" spans="1:6" ht="12.75">
      <c r="A676" s="31" t="s">
        <v>133</v>
      </c>
      <c r="B676" s="31">
        <v>17</v>
      </c>
      <c r="C676">
        <v>1996</v>
      </c>
      <c r="D676">
        <v>12</v>
      </c>
      <c r="E676" s="28">
        <v>1.1903922</v>
      </c>
      <c r="F676" s="28">
        <v>81.7454172</v>
      </c>
    </row>
    <row r="677" spans="1:6" ht="12.75">
      <c r="A677" s="31" t="s">
        <v>133</v>
      </c>
      <c r="B677" s="31">
        <v>17</v>
      </c>
      <c r="C677">
        <v>1997</v>
      </c>
      <c r="D677">
        <v>1</v>
      </c>
      <c r="E677" s="28">
        <v>1.842318</v>
      </c>
      <c r="F677" s="28">
        <v>79.079878</v>
      </c>
    </row>
    <row r="678" spans="1:6" ht="12.75">
      <c r="A678" s="31" t="s">
        <v>133</v>
      </c>
      <c r="B678" s="31">
        <v>17</v>
      </c>
      <c r="C678">
        <v>1997</v>
      </c>
      <c r="D678">
        <v>2</v>
      </c>
      <c r="E678" s="28">
        <v>0.6025354</v>
      </c>
      <c r="F678" s="28">
        <v>27.8696714</v>
      </c>
    </row>
    <row r="679" spans="1:6" ht="12.75">
      <c r="A679" s="31" t="s">
        <v>133</v>
      </c>
      <c r="B679" s="31">
        <v>17</v>
      </c>
      <c r="C679">
        <v>1997</v>
      </c>
      <c r="D679">
        <v>3</v>
      </c>
      <c r="E679" s="28">
        <v>0.1149312</v>
      </c>
      <c r="F679" s="28">
        <v>10.9979312</v>
      </c>
    </row>
    <row r="680" spans="1:6" ht="12.75">
      <c r="A680" s="31" t="s">
        <v>133</v>
      </c>
      <c r="B680" s="31">
        <v>17</v>
      </c>
      <c r="C680">
        <v>1997</v>
      </c>
      <c r="D680">
        <v>4</v>
      </c>
      <c r="E680" s="28">
        <v>0.0922554</v>
      </c>
      <c r="F680" s="28">
        <v>11.277255400000001</v>
      </c>
    </row>
    <row r="681" spans="1:6" ht="12.75">
      <c r="A681" s="31" t="s">
        <v>133</v>
      </c>
      <c r="B681" s="31">
        <v>17</v>
      </c>
      <c r="C681">
        <v>1997</v>
      </c>
      <c r="D681">
        <v>5</v>
      </c>
      <c r="E681" s="28">
        <v>0.9004122</v>
      </c>
      <c r="F681" s="28">
        <v>64.8702582</v>
      </c>
    </row>
    <row r="682" spans="1:6" ht="12.75">
      <c r="A682" s="31" t="s">
        <v>133</v>
      </c>
      <c r="B682" s="31">
        <v>17</v>
      </c>
      <c r="C682">
        <v>1997</v>
      </c>
      <c r="D682">
        <v>6</v>
      </c>
      <c r="E682" s="28">
        <v>0.6132776</v>
      </c>
      <c r="F682" s="28">
        <v>28.971037599999995</v>
      </c>
    </row>
    <row r="683" spans="1:6" ht="12.75">
      <c r="A683" s="31" t="s">
        <v>133</v>
      </c>
      <c r="B683" s="31">
        <v>17</v>
      </c>
      <c r="C683">
        <v>1997</v>
      </c>
      <c r="D683">
        <v>7</v>
      </c>
      <c r="E683" s="28">
        <v>0.3145696</v>
      </c>
      <c r="F683" s="28">
        <v>21.404109599999998</v>
      </c>
    </row>
    <row r="684" spans="1:6" ht="12.75">
      <c r="A684" s="31" t="s">
        <v>133</v>
      </c>
      <c r="B684" s="31">
        <v>17</v>
      </c>
      <c r="C684">
        <v>1997</v>
      </c>
      <c r="D684">
        <v>8</v>
      </c>
      <c r="E684" s="28">
        <v>0.2986848</v>
      </c>
      <c r="F684" s="28">
        <v>21.0180148</v>
      </c>
    </row>
    <row r="685" spans="1:6" ht="12.75">
      <c r="A685" s="31" t="s">
        <v>133</v>
      </c>
      <c r="B685" s="31">
        <v>17</v>
      </c>
      <c r="C685">
        <v>1997</v>
      </c>
      <c r="D685">
        <v>9</v>
      </c>
      <c r="E685" s="28">
        <v>0.137702</v>
      </c>
      <c r="F685" s="28">
        <v>6.448702000000001</v>
      </c>
    </row>
    <row r="686" spans="1:6" ht="12.75">
      <c r="A686" s="31" t="s">
        <v>133</v>
      </c>
      <c r="B686" s="31">
        <v>17</v>
      </c>
      <c r="C686">
        <v>1997</v>
      </c>
      <c r="D686">
        <v>10</v>
      </c>
      <c r="E686" s="28">
        <v>0.1300786</v>
      </c>
      <c r="F686" s="28">
        <v>11.4904906</v>
      </c>
    </row>
    <row r="687" spans="1:6" ht="12.75">
      <c r="A687" s="31" t="s">
        <v>133</v>
      </c>
      <c r="B687" s="31">
        <v>17</v>
      </c>
      <c r="C687">
        <v>1997</v>
      </c>
      <c r="D687">
        <v>11</v>
      </c>
      <c r="E687" s="28">
        <v>1.137672</v>
      </c>
      <c r="F687" s="28">
        <v>94.66481699999999</v>
      </c>
    </row>
    <row r="688" spans="1:6" ht="12.75">
      <c r="A688" s="31" t="s">
        <v>133</v>
      </c>
      <c r="B688" s="31">
        <v>17</v>
      </c>
      <c r="C688">
        <v>1997</v>
      </c>
      <c r="D688">
        <v>12</v>
      </c>
      <c r="E688" s="28">
        <v>2.5451685</v>
      </c>
      <c r="F688" s="28">
        <v>123.4940125</v>
      </c>
    </row>
    <row r="689" spans="1:6" ht="12.75">
      <c r="A689" s="31" t="s">
        <v>133</v>
      </c>
      <c r="B689" s="31">
        <v>17</v>
      </c>
      <c r="C689">
        <v>1998</v>
      </c>
      <c r="D689">
        <v>1</v>
      </c>
      <c r="E689" s="28">
        <v>1.3285312</v>
      </c>
      <c r="F689" s="28">
        <v>49.31312319999999</v>
      </c>
    </row>
    <row r="690" spans="1:6" ht="12.75">
      <c r="A690" s="31" t="s">
        <v>133</v>
      </c>
      <c r="B690" s="31">
        <v>17</v>
      </c>
      <c r="C690">
        <v>1998</v>
      </c>
      <c r="D690">
        <v>2</v>
      </c>
      <c r="E690" s="28">
        <v>0.4297072</v>
      </c>
      <c r="F690" s="28">
        <v>28.033707199999995</v>
      </c>
    </row>
    <row r="691" spans="1:6" ht="12.75">
      <c r="A691" s="31" t="s">
        <v>133</v>
      </c>
      <c r="B691" s="31">
        <v>17</v>
      </c>
      <c r="C691">
        <v>1998</v>
      </c>
      <c r="D691">
        <v>3</v>
      </c>
      <c r="E691" s="28">
        <v>0.2700297</v>
      </c>
      <c r="F691" s="28">
        <v>21.990029699999997</v>
      </c>
    </row>
    <row r="692" spans="1:6" ht="12.75">
      <c r="A692" s="31" t="s">
        <v>133</v>
      </c>
      <c r="B692" s="31">
        <v>17</v>
      </c>
      <c r="C692">
        <v>1998</v>
      </c>
      <c r="D692">
        <v>4</v>
      </c>
      <c r="E692" s="28">
        <v>1.167569</v>
      </c>
      <c r="F692" s="28">
        <v>71.313579</v>
      </c>
    </row>
    <row r="693" spans="1:6" ht="12.75">
      <c r="A693" s="31" t="s">
        <v>133</v>
      </c>
      <c r="B693" s="31">
        <v>17</v>
      </c>
      <c r="C693">
        <v>1998</v>
      </c>
      <c r="D693">
        <v>5</v>
      </c>
      <c r="E693" s="28">
        <v>1.1689516</v>
      </c>
      <c r="F693" s="28">
        <v>59.5389516</v>
      </c>
    </row>
    <row r="694" spans="1:6" ht="12.75">
      <c r="A694" s="31" t="s">
        <v>133</v>
      </c>
      <c r="B694" s="31">
        <v>17</v>
      </c>
      <c r="C694">
        <v>1998</v>
      </c>
      <c r="D694">
        <v>6</v>
      </c>
      <c r="E694" s="28">
        <v>0.4463169</v>
      </c>
      <c r="F694" s="28">
        <v>23.6468009</v>
      </c>
    </row>
    <row r="695" spans="1:6" ht="12.75">
      <c r="A695" s="31" t="s">
        <v>133</v>
      </c>
      <c r="B695" s="31">
        <v>17</v>
      </c>
      <c r="C695">
        <v>1998</v>
      </c>
      <c r="D695">
        <v>7</v>
      </c>
      <c r="E695" s="28">
        <v>0.1176</v>
      </c>
      <c r="F695" s="28">
        <v>8.008600000000001</v>
      </c>
    </row>
    <row r="696" spans="1:6" ht="12.75">
      <c r="A696" s="31" t="s">
        <v>133</v>
      </c>
      <c r="B696" s="31">
        <v>17</v>
      </c>
      <c r="C696">
        <v>1998</v>
      </c>
      <c r="D696">
        <v>8</v>
      </c>
      <c r="E696" s="28">
        <v>0.0914841</v>
      </c>
      <c r="F696" s="28">
        <v>5.859234099999998</v>
      </c>
    </row>
    <row r="697" spans="1:6" ht="12.75">
      <c r="A697" s="31" t="s">
        <v>133</v>
      </c>
      <c r="B697" s="31">
        <v>17</v>
      </c>
      <c r="C697">
        <v>1998</v>
      </c>
      <c r="D697">
        <v>9</v>
      </c>
      <c r="E697" s="28">
        <v>0.1728582</v>
      </c>
      <c r="F697" s="28">
        <v>13.111392200000001</v>
      </c>
    </row>
    <row r="698" spans="1:6" ht="12.75">
      <c r="A698" s="31" t="s">
        <v>133</v>
      </c>
      <c r="B698" s="31">
        <v>17</v>
      </c>
      <c r="C698">
        <v>1998</v>
      </c>
      <c r="D698">
        <v>10</v>
      </c>
      <c r="E698" s="28">
        <v>0.1006911</v>
      </c>
      <c r="F698" s="28">
        <v>8.8056911</v>
      </c>
    </row>
    <row r="699" spans="1:6" ht="12.75">
      <c r="A699" s="31" t="s">
        <v>133</v>
      </c>
      <c r="B699" s="31">
        <v>17</v>
      </c>
      <c r="C699">
        <v>1998</v>
      </c>
      <c r="D699">
        <v>11</v>
      </c>
      <c r="E699" s="28">
        <v>0.080311</v>
      </c>
      <c r="F699" s="28">
        <v>12.604819</v>
      </c>
    </row>
    <row r="700" spans="1:6" ht="12.75">
      <c r="A700" s="31" t="s">
        <v>133</v>
      </c>
      <c r="B700" s="31">
        <v>17</v>
      </c>
      <c r="C700">
        <v>1998</v>
      </c>
      <c r="D700">
        <v>12</v>
      </c>
      <c r="E700" s="28">
        <v>0.083552</v>
      </c>
      <c r="F700" s="28">
        <v>12.609552</v>
      </c>
    </row>
    <row r="701" spans="1:6" ht="12.75">
      <c r="A701" s="31" t="s">
        <v>133</v>
      </c>
      <c r="B701" s="31">
        <v>17</v>
      </c>
      <c r="C701">
        <v>1999</v>
      </c>
      <c r="D701">
        <v>1</v>
      </c>
      <c r="E701" s="28">
        <v>0.085842</v>
      </c>
      <c r="F701" s="28">
        <v>13.750842</v>
      </c>
    </row>
    <row r="702" spans="1:6" ht="12.75">
      <c r="A702" s="31" t="s">
        <v>133</v>
      </c>
      <c r="B702" s="31">
        <v>17</v>
      </c>
      <c r="C702">
        <v>1999</v>
      </c>
      <c r="D702">
        <v>2</v>
      </c>
      <c r="E702" s="28">
        <v>0.1078516</v>
      </c>
      <c r="F702" s="28">
        <v>11.435044600000001</v>
      </c>
    </row>
    <row r="703" spans="1:6" ht="12.75">
      <c r="A703" s="31" t="s">
        <v>133</v>
      </c>
      <c r="B703" s="31">
        <v>17</v>
      </c>
      <c r="C703">
        <v>1999</v>
      </c>
      <c r="D703">
        <v>3</v>
      </c>
      <c r="E703" s="28">
        <v>0.0920804</v>
      </c>
      <c r="F703" s="28">
        <v>12.786339400000001</v>
      </c>
    </row>
    <row r="704" spans="1:6" ht="12.75">
      <c r="A704" s="31" t="s">
        <v>133</v>
      </c>
      <c r="B704" s="31">
        <v>17</v>
      </c>
      <c r="C704">
        <v>1999</v>
      </c>
      <c r="D704">
        <v>4</v>
      </c>
      <c r="E704" s="28">
        <v>0.158656</v>
      </c>
      <c r="F704" s="28">
        <v>14.654576000000002</v>
      </c>
    </row>
    <row r="705" spans="1:6" ht="12.75">
      <c r="A705" s="31" t="s">
        <v>133</v>
      </c>
      <c r="B705" s="31">
        <v>17</v>
      </c>
      <c r="C705">
        <v>1999</v>
      </c>
      <c r="D705">
        <v>5</v>
      </c>
      <c r="E705" s="28">
        <v>0.169604</v>
      </c>
      <c r="F705" s="28">
        <v>15.513284</v>
      </c>
    </row>
    <row r="706" spans="1:6" ht="12.75">
      <c r="A706" s="31" t="s">
        <v>133</v>
      </c>
      <c r="B706" s="31">
        <v>17</v>
      </c>
      <c r="C706">
        <v>1999</v>
      </c>
      <c r="D706">
        <v>6</v>
      </c>
      <c r="E706" s="28">
        <v>0.086496</v>
      </c>
      <c r="F706" s="28">
        <v>4.571014999999999</v>
      </c>
    </row>
    <row r="707" spans="1:6" ht="12.75">
      <c r="A707" s="31" t="s">
        <v>133</v>
      </c>
      <c r="B707" s="31">
        <v>17</v>
      </c>
      <c r="C707">
        <v>1999</v>
      </c>
      <c r="D707">
        <v>7</v>
      </c>
      <c r="E707" s="28">
        <v>0.0823732</v>
      </c>
      <c r="F707" s="28">
        <v>7.6983732</v>
      </c>
    </row>
    <row r="708" spans="1:6" ht="12.75">
      <c r="A708" s="31" t="s">
        <v>133</v>
      </c>
      <c r="B708" s="31">
        <v>17</v>
      </c>
      <c r="C708">
        <v>1999</v>
      </c>
      <c r="D708">
        <v>8</v>
      </c>
      <c r="E708" s="28">
        <v>0.0514566</v>
      </c>
      <c r="F708" s="28">
        <v>2.7590515999999994</v>
      </c>
    </row>
    <row r="709" spans="1:6" ht="12.75">
      <c r="A709" s="31" t="s">
        <v>133</v>
      </c>
      <c r="B709" s="31">
        <v>17</v>
      </c>
      <c r="C709">
        <v>1999</v>
      </c>
      <c r="D709">
        <v>9</v>
      </c>
      <c r="E709" s="28">
        <v>0.0570167</v>
      </c>
      <c r="F709" s="28">
        <v>7.3923557</v>
      </c>
    </row>
    <row r="710" spans="1:6" ht="12.75">
      <c r="A710" s="31" t="s">
        <v>133</v>
      </c>
      <c r="B710" s="31">
        <v>17</v>
      </c>
      <c r="C710">
        <v>1999</v>
      </c>
      <c r="D710">
        <v>10</v>
      </c>
      <c r="E710" s="28">
        <v>0.258817</v>
      </c>
      <c r="F710" s="28">
        <v>21.609817000000003</v>
      </c>
    </row>
    <row r="711" spans="1:6" ht="12.75">
      <c r="A711" s="31" t="s">
        <v>133</v>
      </c>
      <c r="B711" s="31">
        <v>17</v>
      </c>
      <c r="C711">
        <v>1999</v>
      </c>
      <c r="D711">
        <v>11</v>
      </c>
      <c r="E711" s="28">
        <v>0.181968</v>
      </c>
      <c r="F711" s="28">
        <v>16.668485</v>
      </c>
    </row>
    <row r="712" spans="1:6" ht="12.75">
      <c r="A712" s="31" t="s">
        <v>133</v>
      </c>
      <c r="B712" s="31">
        <v>17</v>
      </c>
      <c r="C712">
        <v>1999</v>
      </c>
      <c r="D712">
        <v>12</v>
      </c>
      <c r="E712" s="28">
        <v>0.2080228</v>
      </c>
      <c r="F712" s="28">
        <v>28.727752799999994</v>
      </c>
    </row>
    <row r="713" spans="1:6" ht="12.75">
      <c r="A713" s="31" t="s">
        <v>133</v>
      </c>
      <c r="B713" s="31">
        <v>17</v>
      </c>
      <c r="C713">
        <v>2000</v>
      </c>
      <c r="D713">
        <v>1</v>
      </c>
      <c r="E713" s="28">
        <v>0.1040374</v>
      </c>
      <c r="F713" s="28">
        <v>5.6168134</v>
      </c>
    </row>
    <row r="714" spans="1:6" ht="12.75">
      <c r="A714" s="31" t="s">
        <v>133</v>
      </c>
      <c r="B714" s="31">
        <v>17</v>
      </c>
      <c r="C714">
        <v>2000</v>
      </c>
      <c r="D714">
        <v>2</v>
      </c>
      <c r="E714" s="28">
        <v>0.0510912</v>
      </c>
      <c r="F714" s="28">
        <v>8.611261200000001</v>
      </c>
    </row>
    <row r="715" spans="1:6" ht="12.75">
      <c r="A715" s="31" t="s">
        <v>133</v>
      </c>
      <c r="B715" s="31">
        <v>17</v>
      </c>
      <c r="C715">
        <v>2000</v>
      </c>
      <c r="D715">
        <v>3</v>
      </c>
      <c r="E715" s="28">
        <v>0.0565434</v>
      </c>
      <c r="F715" s="28">
        <v>8.837125400000001</v>
      </c>
    </row>
    <row r="716" spans="1:6" ht="12.75">
      <c r="A716" s="31" t="s">
        <v>133</v>
      </c>
      <c r="B716" s="31">
        <v>17</v>
      </c>
      <c r="C716">
        <v>2000</v>
      </c>
      <c r="D716">
        <v>4</v>
      </c>
      <c r="E716" s="28">
        <v>0.6865206</v>
      </c>
      <c r="F716" s="28">
        <v>61.162761599999996</v>
      </c>
    </row>
    <row r="717" spans="1:6" ht="12.75">
      <c r="A717" s="31" t="s">
        <v>133</v>
      </c>
      <c r="B717" s="31">
        <v>17</v>
      </c>
      <c r="C717">
        <v>2000</v>
      </c>
      <c r="D717">
        <v>5</v>
      </c>
      <c r="E717" s="28">
        <v>0.3872</v>
      </c>
      <c r="F717" s="28">
        <v>20.526626000000004</v>
      </c>
    </row>
    <row r="718" spans="1:6" ht="12.75">
      <c r="A718" s="31" t="s">
        <v>133</v>
      </c>
      <c r="B718" s="31">
        <v>17</v>
      </c>
      <c r="C718">
        <v>2000</v>
      </c>
      <c r="D718">
        <v>6</v>
      </c>
      <c r="E718" s="28">
        <v>0.1064259</v>
      </c>
      <c r="F718" s="28">
        <v>7.549425900000001</v>
      </c>
    </row>
    <row r="719" spans="1:6" ht="12.75">
      <c r="A719" s="31" t="s">
        <v>133</v>
      </c>
      <c r="B719" s="31">
        <v>17</v>
      </c>
      <c r="C719">
        <v>2000</v>
      </c>
      <c r="D719">
        <v>7</v>
      </c>
      <c r="E719" s="28">
        <v>0.0499596</v>
      </c>
      <c r="F719" s="28">
        <v>4.4465775999999995</v>
      </c>
    </row>
    <row r="720" spans="1:6" ht="12.75">
      <c r="A720" s="31" t="s">
        <v>133</v>
      </c>
      <c r="B720" s="31">
        <v>17</v>
      </c>
      <c r="C720">
        <v>2000</v>
      </c>
      <c r="D720">
        <v>8</v>
      </c>
      <c r="E720" s="28">
        <v>0.0432407</v>
      </c>
      <c r="F720" s="28">
        <v>1.9633606999999997</v>
      </c>
    </row>
    <row r="721" spans="1:6" ht="12.75">
      <c r="A721" s="31" t="s">
        <v>133</v>
      </c>
      <c r="B721" s="31">
        <v>17</v>
      </c>
      <c r="C721">
        <v>2000</v>
      </c>
      <c r="D721">
        <v>9</v>
      </c>
      <c r="E721" s="28">
        <v>0.0348798</v>
      </c>
      <c r="F721" s="28">
        <v>1.7628318000000003</v>
      </c>
    </row>
    <row r="722" spans="1:6" ht="12.75">
      <c r="A722" s="31" t="s">
        <v>133</v>
      </c>
      <c r="B722" s="31">
        <v>17</v>
      </c>
      <c r="C722">
        <v>2000</v>
      </c>
      <c r="D722">
        <v>10</v>
      </c>
      <c r="E722" s="28">
        <v>0.0552851</v>
      </c>
      <c r="F722" s="28">
        <v>5.3816351</v>
      </c>
    </row>
    <row r="723" spans="1:6" ht="12.75">
      <c r="A723" s="31" t="s">
        <v>133</v>
      </c>
      <c r="B723" s="31">
        <v>17</v>
      </c>
      <c r="C723">
        <v>2000</v>
      </c>
      <c r="D723">
        <v>11</v>
      </c>
      <c r="E723" s="28">
        <v>0.53558</v>
      </c>
      <c r="F723" s="28">
        <v>36.47701000000001</v>
      </c>
    </row>
    <row r="724" spans="1:6" ht="12.75">
      <c r="A724" s="31" t="s">
        <v>133</v>
      </c>
      <c r="B724" s="31">
        <v>17</v>
      </c>
      <c r="C724">
        <v>2000</v>
      </c>
      <c r="D724">
        <v>12</v>
      </c>
      <c r="E724" s="28">
        <v>0.8486792</v>
      </c>
      <c r="F724" s="28">
        <v>53.79867919999999</v>
      </c>
    </row>
    <row r="725" spans="1:6" ht="12.75">
      <c r="A725" s="31" t="s">
        <v>133</v>
      </c>
      <c r="B725" s="31">
        <v>17</v>
      </c>
      <c r="C725">
        <v>2001</v>
      </c>
      <c r="D725">
        <v>1</v>
      </c>
      <c r="E725" s="28">
        <v>3.526692</v>
      </c>
      <c r="F725" s="28">
        <v>162.77401799999998</v>
      </c>
    </row>
    <row r="726" spans="1:6" ht="12.75">
      <c r="A726" s="31" t="s">
        <v>133</v>
      </c>
      <c r="B726" s="31">
        <v>17</v>
      </c>
      <c r="C726">
        <v>2001</v>
      </c>
      <c r="D726">
        <v>2</v>
      </c>
      <c r="E726" s="28">
        <v>1.3138601</v>
      </c>
      <c r="F726" s="28">
        <v>53.3861961</v>
      </c>
    </row>
    <row r="727" spans="1:6" ht="12.75">
      <c r="A727" s="31" t="s">
        <v>133</v>
      </c>
      <c r="B727" s="31">
        <v>17</v>
      </c>
      <c r="C727">
        <v>2001</v>
      </c>
      <c r="D727">
        <v>3</v>
      </c>
      <c r="E727" s="28">
        <v>3.3221832</v>
      </c>
      <c r="F727" s="28">
        <v>157.29377820000002</v>
      </c>
    </row>
    <row r="728" spans="1:6" ht="12.75">
      <c r="A728" s="31" t="s">
        <v>133</v>
      </c>
      <c r="B728" s="31">
        <v>17</v>
      </c>
      <c r="C728">
        <v>2001</v>
      </c>
      <c r="D728">
        <v>4</v>
      </c>
      <c r="E728" s="28">
        <v>0.8962044</v>
      </c>
      <c r="F728" s="28">
        <v>30.8378014</v>
      </c>
    </row>
    <row r="729" spans="1:6" ht="12.75">
      <c r="A729" s="31" t="s">
        <v>133</v>
      </c>
      <c r="B729" s="31">
        <v>17</v>
      </c>
      <c r="C729">
        <v>2001</v>
      </c>
      <c r="D729">
        <v>5</v>
      </c>
      <c r="E729" s="28">
        <v>0.192465</v>
      </c>
      <c r="F729" s="28">
        <v>17.539692</v>
      </c>
    </row>
    <row r="730" spans="1:6" ht="12.75">
      <c r="A730" s="31" t="s">
        <v>133</v>
      </c>
      <c r="B730" s="31">
        <v>17</v>
      </c>
      <c r="C730">
        <v>2001</v>
      </c>
      <c r="D730">
        <v>6</v>
      </c>
      <c r="E730" s="28">
        <v>0.0984438</v>
      </c>
      <c r="F730" s="28">
        <v>8.0926528</v>
      </c>
    </row>
    <row r="731" spans="1:6" ht="12.75">
      <c r="A731" s="31" t="s">
        <v>133</v>
      </c>
      <c r="B731" s="31">
        <v>17</v>
      </c>
      <c r="C731">
        <v>2001</v>
      </c>
      <c r="D731">
        <v>7</v>
      </c>
      <c r="E731" s="28">
        <v>0.0684772</v>
      </c>
      <c r="F731" s="28">
        <v>6.3104632</v>
      </c>
    </row>
    <row r="732" spans="1:6" ht="12.75">
      <c r="A732" s="31" t="s">
        <v>133</v>
      </c>
      <c r="B732" s="31">
        <v>17</v>
      </c>
      <c r="C732">
        <v>2001</v>
      </c>
      <c r="D732">
        <v>8</v>
      </c>
      <c r="E732" s="28">
        <v>0.0865129</v>
      </c>
      <c r="F732" s="28">
        <v>4.2195129</v>
      </c>
    </row>
    <row r="733" spans="1:6" ht="12.75">
      <c r="A733" s="31" t="s">
        <v>133</v>
      </c>
      <c r="B733" s="31">
        <v>17</v>
      </c>
      <c r="C733">
        <v>2001</v>
      </c>
      <c r="D733">
        <v>9</v>
      </c>
      <c r="E733" s="28">
        <v>0.0545192</v>
      </c>
      <c r="F733" s="28">
        <v>3.0052362</v>
      </c>
    </row>
    <row r="734" spans="1:6" ht="12.75">
      <c r="A734" s="31" t="s">
        <v>133</v>
      </c>
      <c r="B734" s="31">
        <v>17</v>
      </c>
      <c r="C734">
        <v>2001</v>
      </c>
      <c r="D734">
        <v>10</v>
      </c>
      <c r="E734" s="28">
        <v>0.0620248</v>
      </c>
      <c r="F734" s="28">
        <v>10.115322800000001</v>
      </c>
    </row>
    <row r="735" spans="1:6" ht="12.75">
      <c r="A735" s="31" t="s">
        <v>133</v>
      </c>
      <c r="B735" s="31">
        <v>17</v>
      </c>
      <c r="C735">
        <v>2001</v>
      </c>
      <c r="D735">
        <v>11</v>
      </c>
      <c r="E735" s="28">
        <v>0.073811</v>
      </c>
      <c r="F735" s="28">
        <v>9.249810999999998</v>
      </c>
    </row>
    <row r="736" spans="1:6" ht="12.75">
      <c r="A736" s="31" t="s">
        <v>133</v>
      </c>
      <c r="B736" s="31">
        <v>17</v>
      </c>
      <c r="C736">
        <v>2001</v>
      </c>
      <c r="D736">
        <v>12</v>
      </c>
      <c r="E736" s="28">
        <v>0.044825</v>
      </c>
      <c r="F736" s="28">
        <v>2.615209</v>
      </c>
    </row>
    <row r="737" spans="1:6" ht="12.75">
      <c r="A737" s="31" t="s">
        <v>133</v>
      </c>
      <c r="B737" s="31">
        <v>17</v>
      </c>
      <c r="C737">
        <v>2002</v>
      </c>
      <c r="D737">
        <v>1</v>
      </c>
      <c r="E737" s="28">
        <v>0.0431361</v>
      </c>
      <c r="F737" s="28">
        <v>8.3423351</v>
      </c>
    </row>
    <row r="738" spans="1:6" ht="12.75">
      <c r="A738" s="31" t="s">
        <v>133</v>
      </c>
      <c r="B738" s="31">
        <v>17</v>
      </c>
      <c r="C738">
        <v>2002</v>
      </c>
      <c r="D738">
        <v>2</v>
      </c>
      <c r="E738" s="28">
        <v>0.0502768</v>
      </c>
      <c r="F738" s="28">
        <v>8.146276799999999</v>
      </c>
    </row>
    <row r="739" spans="1:6" ht="12.75">
      <c r="A739" s="31" t="s">
        <v>133</v>
      </c>
      <c r="B739" s="31">
        <v>17</v>
      </c>
      <c r="C739">
        <v>2002</v>
      </c>
      <c r="D739">
        <v>3</v>
      </c>
      <c r="E739" s="28">
        <v>0.0542784</v>
      </c>
      <c r="F739" s="28">
        <v>9.750278400000001</v>
      </c>
    </row>
    <row r="740" spans="1:6" ht="12.75">
      <c r="A740" s="31" t="s">
        <v>133</v>
      </c>
      <c r="B740" s="31">
        <v>17</v>
      </c>
      <c r="C740">
        <v>2002</v>
      </c>
      <c r="D740">
        <v>4</v>
      </c>
      <c r="E740" s="28">
        <v>0.1248984</v>
      </c>
      <c r="F740" s="28">
        <v>11.7562654</v>
      </c>
    </row>
    <row r="741" spans="1:6" ht="12.75">
      <c r="A741" s="31" t="s">
        <v>133</v>
      </c>
      <c r="B741" s="31">
        <v>17</v>
      </c>
      <c r="C741">
        <v>2002</v>
      </c>
      <c r="D741">
        <v>5</v>
      </c>
      <c r="E741" s="28">
        <v>0.1172486</v>
      </c>
      <c r="F741" s="28">
        <v>12.7942486</v>
      </c>
    </row>
    <row r="742" spans="1:6" ht="12.75">
      <c r="A742" s="31" t="s">
        <v>133</v>
      </c>
      <c r="B742" s="31">
        <v>17</v>
      </c>
      <c r="C742">
        <v>2002</v>
      </c>
      <c r="D742">
        <v>6</v>
      </c>
      <c r="E742" s="28">
        <v>0.0908572</v>
      </c>
      <c r="F742" s="28">
        <v>7.5717072000000005</v>
      </c>
    </row>
    <row r="743" spans="1:6" ht="12.75">
      <c r="A743" s="31" t="s">
        <v>133</v>
      </c>
      <c r="B743" s="31">
        <v>17</v>
      </c>
      <c r="C743">
        <v>2002</v>
      </c>
      <c r="D743">
        <v>7</v>
      </c>
      <c r="E743" s="28">
        <v>0.052854</v>
      </c>
      <c r="F743" s="28">
        <v>1.8927969999999998</v>
      </c>
    </row>
    <row r="744" spans="1:6" ht="12.75">
      <c r="A744" s="31" t="s">
        <v>133</v>
      </c>
      <c r="B744" s="31">
        <v>17</v>
      </c>
      <c r="C744">
        <v>2002</v>
      </c>
      <c r="D744">
        <v>8</v>
      </c>
      <c r="E744" s="28">
        <v>0.0416538</v>
      </c>
      <c r="F744" s="28">
        <v>2.4177238000000005</v>
      </c>
    </row>
    <row r="745" spans="1:6" ht="12.75">
      <c r="A745" s="31" t="s">
        <v>133</v>
      </c>
      <c r="B745" s="31">
        <v>17</v>
      </c>
      <c r="C745">
        <v>2002</v>
      </c>
      <c r="D745">
        <v>9</v>
      </c>
      <c r="E745" s="28">
        <v>0.0401472</v>
      </c>
      <c r="F745" s="28">
        <v>2.7127072</v>
      </c>
    </row>
    <row r="746" spans="1:6" ht="12.75">
      <c r="A746" s="31" t="s">
        <v>133</v>
      </c>
      <c r="B746" s="31">
        <v>17</v>
      </c>
      <c r="C746">
        <v>2002</v>
      </c>
      <c r="D746">
        <v>10</v>
      </c>
      <c r="E746" s="28">
        <v>0.3081951</v>
      </c>
      <c r="F746" s="28">
        <v>18.5781951</v>
      </c>
    </row>
    <row r="747" spans="1:6" ht="12.75">
      <c r="A747" s="31" t="s">
        <v>133</v>
      </c>
      <c r="B747" s="31">
        <v>17</v>
      </c>
      <c r="C747">
        <v>2002</v>
      </c>
      <c r="D747">
        <v>11</v>
      </c>
      <c r="E747" s="28">
        <v>0.4448292</v>
      </c>
      <c r="F747" s="28">
        <v>27.063896200000002</v>
      </c>
    </row>
    <row r="748" spans="1:6" ht="12.75">
      <c r="A748" s="31" t="s">
        <v>133</v>
      </c>
      <c r="B748" s="31">
        <v>17</v>
      </c>
      <c r="C748">
        <v>2002</v>
      </c>
      <c r="D748">
        <v>12</v>
      </c>
      <c r="E748" s="28">
        <v>0.576255</v>
      </c>
      <c r="F748" s="28">
        <v>40.610995</v>
      </c>
    </row>
    <row r="749" spans="1:6" ht="12.75">
      <c r="A749" s="31" t="s">
        <v>133</v>
      </c>
      <c r="B749" s="31">
        <v>17</v>
      </c>
      <c r="C749">
        <v>2003</v>
      </c>
      <c r="D749">
        <v>1</v>
      </c>
      <c r="E749" s="28">
        <v>2.3727973</v>
      </c>
      <c r="F749" s="28">
        <v>100.14560230000001</v>
      </c>
    </row>
    <row r="750" spans="1:6" ht="12.75">
      <c r="A750" s="31" t="s">
        <v>133</v>
      </c>
      <c r="B750" s="31">
        <v>17</v>
      </c>
      <c r="C750">
        <v>2003</v>
      </c>
      <c r="D750">
        <v>2</v>
      </c>
      <c r="E750" s="28">
        <v>1.413929</v>
      </c>
      <c r="F750" s="28">
        <v>48.572279</v>
      </c>
    </row>
    <row r="751" spans="1:6" ht="12.75">
      <c r="A751" s="31" t="s">
        <v>133</v>
      </c>
      <c r="B751" s="31">
        <v>17</v>
      </c>
      <c r="C751">
        <v>2003</v>
      </c>
      <c r="D751">
        <v>3</v>
      </c>
      <c r="E751" s="28">
        <v>0.6582672</v>
      </c>
      <c r="F751" s="28">
        <v>32.329514200000006</v>
      </c>
    </row>
    <row r="752" spans="1:6" ht="12.75">
      <c r="A752" s="31" t="s">
        <v>133</v>
      </c>
      <c r="B752" s="31">
        <v>17</v>
      </c>
      <c r="C752">
        <v>2003</v>
      </c>
      <c r="D752">
        <v>4</v>
      </c>
      <c r="E752" s="28">
        <v>0.8978456</v>
      </c>
      <c r="F752" s="28">
        <v>48.3516916</v>
      </c>
    </row>
    <row r="753" spans="1:6" ht="12.75">
      <c r="A753" s="31" t="s">
        <v>133</v>
      </c>
      <c r="B753" s="31">
        <v>17</v>
      </c>
      <c r="C753">
        <v>2003</v>
      </c>
      <c r="D753">
        <v>5</v>
      </c>
      <c r="E753" s="28">
        <v>0.4818324</v>
      </c>
      <c r="F753" s="28">
        <v>35.493634400000005</v>
      </c>
    </row>
    <row r="754" spans="1:6" ht="12.75">
      <c r="A754" s="31" t="s">
        <v>133</v>
      </c>
      <c r="B754" s="31">
        <v>17</v>
      </c>
      <c r="C754">
        <v>2003</v>
      </c>
      <c r="D754">
        <v>6</v>
      </c>
      <c r="E754" s="28">
        <v>0.147744</v>
      </c>
      <c r="F754" s="28">
        <v>7.335372000000001</v>
      </c>
    </row>
    <row r="755" spans="1:6" ht="12.75">
      <c r="A755" s="31" t="s">
        <v>133</v>
      </c>
      <c r="B755" s="31">
        <v>17</v>
      </c>
      <c r="C755">
        <v>2003</v>
      </c>
      <c r="D755">
        <v>7</v>
      </c>
      <c r="E755" s="28">
        <v>0.0609522</v>
      </c>
      <c r="F755" s="28">
        <v>3.5868902</v>
      </c>
    </row>
    <row r="756" spans="1:6" ht="12.75">
      <c r="A756" s="31" t="s">
        <v>133</v>
      </c>
      <c r="B756" s="31">
        <v>17</v>
      </c>
      <c r="C756">
        <v>2003</v>
      </c>
      <c r="D756">
        <v>8</v>
      </c>
      <c r="E756" s="28">
        <v>0.0543214</v>
      </c>
      <c r="F756" s="28">
        <v>3.5104184000000003</v>
      </c>
    </row>
    <row r="757" spans="1:6" ht="12.75">
      <c r="A757" s="31" t="s">
        <v>133</v>
      </c>
      <c r="B757" s="31">
        <v>17</v>
      </c>
      <c r="C757">
        <v>2003</v>
      </c>
      <c r="D757">
        <v>9</v>
      </c>
      <c r="E757" s="28">
        <v>0.0395815</v>
      </c>
      <c r="F757" s="28">
        <v>4.4434935</v>
      </c>
    </row>
    <row r="758" spans="1:6" ht="12.75">
      <c r="A758" s="31" t="s">
        <v>133</v>
      </c>
      <c r="B758" s="31">
        <v>17</v>
      </c>
      <c r="C758">
        <v>2003</v>
      </c>
      <c r="D758">
        <v>10</v>
      </c>
      <c r="E758" s="28">
        <v>0.4897542</v>
      </c>
      <c r="F758" s="28">
        <v>32.7057542</v>
      </c>
    </row>
    <row r="759" spans="1:6" ht="12.75">
      <c r="A759" s="31" t="s">
        <v>133</v>
      </c>
      <c r="B759" s="31">
        <v>17</v>
      </c>
      <c r="C759">
        <v>2003</v>
      </c>
      <c r="D759">
        <v>11</v>
      </c>
      <c r="E759" s="28">
        <v>0.3812436</v>
      </c>
      <c r="F759" s="28">
        <v>26.814243600000005</v>
      </c>
    </row>
    <row r="760" spans="1:6" ht="12.75">
      <c r="A760" s="31" t="s">
        <v>133</v>
      </c>
      <c r="B760" s="31">
        <v>17</v>
      </c>
      <c r="C760">
        <v>2003</v>
      </c>
      <c r="D760">
        <v>12</v>
      </c>
      <c r="E760" s="28">
        <v>0.2436259</v>
      </c>
      <c r="F760" s="28">
        <v>19.204040900000003</v>
      </c>
    </row>
    <row r="761" spans="1:6" ht="12.75">
      <c r="A761" s="31" t="s">
        <v>133</v>
      </c>
      <c r="B761" s="31">
        <v>17</v>
      </c>
      <c r="C761">
        <v>2004</v>
      </c>
      <c r="D761">
        <v>1</v>
      </c>
      <c r="E761" s="28">
        <v>0.5120211</v>
      </c>
      <c r="F761" s="28">
        <v>40.39419110000001</v>
      </c>
    </row>
    <row r="762" spans="1:6" ht="12.75">
      <c r="A762" s="31" t="s">
        <v>133</v>
      </c>
      <c r="B762" s="31">
        <v>17</v>
      </c>
      <c r="C762">
        <v>2004</v>
      </c>
      <c r="D762">
        <v>2</v>
      </c>
      <c r="E762" s="28">
        <v>0.5655345</v>
      </c>
      <c r="F762" s="28">
        <v>29.528534500000003</v>
      </c>
    </row>
    <row r="763" spans="1:6" ht="12.75">
      <c r="A763" s="31" t="s">
        <v>133</v>
      </c>
      <c r="B763" s="31">
        <v>17</v>
      </c>
      <c r="C763">
        <v>2004</v>
      </c>
      <c r="D763">
        <v>3</v>
      </c>
      <c r="E763" s="28">
        <v>0.947947</v>
      </c>
      <c r="F763" s="28">
        <v>44.568600999999994</v>
      </c>
    </row>
    <row r="764" spans="1:6" ht="12.75">
      <c r="A764" s="31" t="s">
        <v>133</v>
      </c>
      <c r="B764" s="31">
        <v>17</v>
      </c>
      <c r="C764">
        <v>2004</v>
      </c>
      <c r="D764">
        <v>4</v>
      </c>
      <c r="E764" s="28">
        <v>0.669683</v>
      </c>
      <c r="F764" s="28">
        <v>35.828854</v>
      </c>
    </row>
    <row r="765" spans="1:6" ht="12.75">
      <c r="A765" s="31" t="s">
        <v>133</v>
      </c>
      <c r="B765" s="31">
        <v>17</v>
      </c>
      <c r="C765">
        <v>2004</v>
      </c>
      <c r="D765">
        <v>5</v>
      </c>
      <c r="E765" s="28">
        <v>0.3778</v>
      </c>
      <c r="F765" s="28">
        <v>29.110600000000005</v>
      </c>
    </row>
    <row r="766" spans="1:6" ht="12.75">
      <c r="A766" s="31" t="s">
        <v>133</v>
      </c>
      <c r="B766" s="31">
        <v>17</v>
      </c>
      <c r="C766">
        <v>2004</v>
      </c>
      <c r="D766">
        <v>6</v>
      </c>
      <c r="E766" s="28">
        <v>0.1781764</v>
      </c>
      <c r="F766" s="28">
        <v>11.015980399999998</v>
      </c>
    </row>
    <row r="767" spans="1:6" ht="12.75">
      <c r="A767" s="31" t="s">
        <v>133</v>
      </c>
      <c r="B767" s="31">
        <v>17</v>
      </c>
      <c r="C767">
        <v>2004</v>
      </c>
      <c r="D767">
        <v>7</v>
      </c>
      <c r="E767" s="28">
        <v>0.0789232</v>
      </c>
      <c r="F767" s="28">
        <v>3.7157652000000003</v>
      </c>
    </row>
    <row r="768" spans="1:6" ht="12.75">
      <c r="A768" s="31" t="s">
        <v>133</v>
      </c>
      <c r="B768" s="31">
        <v>17</v>
      </c>
      <c r="C768">
        <v>2004</v>
      </c>
      <c r="D768">
        <v>8</v>
      </c>
      <c r="E768" s="28">
        <v>0.072624</v>
      </c>
      <c r="F768" s="28">
        <v>7.318624</v>
      </c>
    </row>
    <row r="769" spans="1:6" ht="12.75">
      <c r="A769" s="31" t="s">
        <v>133</v>
      </c>
      <c r="B769" s="31">
        <v>17</v>
      </c>
      <c r="C769">
        <v>2004</v>
      </c>
      <c r="D769">
        <v>9</v>
      </c>
      <c r="E769" s="28">
        <v>0.043439</v>
      </c>
      <c r="F769" s="28">
        <v>2.876439</v>
      </c>
    </row>
    <row r="770" spans="1:6" ht="12.75">
      <c r="A770" s="31" t="s">
        <v>133</v>
      </c>
      <c r="B770" s="31">
        <v>17</v>
      </c>
      <c r="C770">
        <v>2004</v>
      </c>
      <c r="D770">
        <v>10</v>
      </c>
      <c r="E770" s="28">
        <v>0.0796704</v>
      </c>
      <c r="F770" s="28">
        <v>12.978560399999997</v>
      </c>
    </row>
    <row r="771" spans="1:6" ht="12.75">
      <c r="A771" s="31" t="s">
        <v>133</v>
      </c>
      <c r="B771" s="31">
        <v>17</v>
      </c>
      <c r="C771">
        <v>2004</v>
      </c>
      <c r="D771">
        <v>11</v>
      </c>
      <c r="E771" s="28">
        <v>0.073272</v>
      </c>
      <c r="F771" s="28">
        <v>11.916272</v>
      </c>
    </row>
    <row r="772" spans="1:6" ht="12.75">
      <c r="A772" s="31" t="s">
        <v>133</v>
      </c>
      <c r="B772" s="31">
        <v>17</v>
      </c>
      <c r="C772">
        <v>2004</v>
      </c>
      <c r="D772">
        <v>12</v>
      </c>
      <c r="E772" s="28">
        <v>0.2414845</v>
      </c>
      <c r="F772" s="28">
        <v>24.9974845</v>
      </c>
    </row>
    <row r="773" spans="1:6" ht="12.75">
      <c r="A773" s="31" t="s">
        <v>133</v>
      </c>
      <c r="B773" s="31">
        <v>17</v>
      </c>
      <c r="C773">
        <v>2005</v>
      </c>
      <c r="D773">
        <v>1</v>
      </c>
      <c r="E773" s="28">
        <v>0.1357053</v>
      </c>
      <c r="F773" s="28">
        <v>10.644705299999998</v>
      </c>
    </row>
    <row r="774" spans="1:6" ht="12.75">
      <c r="A774" s="31" t="s">
        <v>133</v>
      </c>
      <c r="B774" s="31">
        <v>17</v>
      </c>
      <c r="C774">
        <v>2005</v>
      </c>
      <c r="D774">
        <v>2</v>
      </c>
      <c r="E774" s="28">
        <v>0.0690897</v>
      </c>
      <c r="F774" s="28">
        <v>2.9061867000000006</v>
      </c>
    </row>
    <row r="775" spans="1:6" ht="12.75">
      <c r="A775" s="31" t="s">
        <v>133</v>
      </c>
      <c r="B775" s="31">
        <v>17</v>
      </c>
      <c r="C775">
        <v>2005</v>
      </c>
      <c r="D775">
        <v>3</v>
      </c>
      <c r="E775" s="28">
        <v>0.0789418</v>
      </c>
      <c r="F775" s="28">
        <v>14.312941799999999</v>
      </c>
    </row>
    <row r="776" spans="1:6" ht="12.75">
      <c r="A776" s="31" t="s">
        <v>133</v>
      </c>
      <c r="B776" s="31">
        <v>17</v>
      </c>
      <c r="C776">
        <v>2005</v>
      </c>
      <c r="D776">
        <v>4</v>
      </c>
      <c r="E776" s="28">
        <v>0.1844466</v>
      </c>
      <c r="F776" s="28">
        <v>17.7585766</v>
      </c>
    </row>
    <row r="777" spans="1:6" ht="12.75">
      <c r="A777" s="31" t="s">
        <v>133</v>
      </c>
      <c r="B777" s="31">
        <v>17</v>
      </c>
      <c r="C777">
        <v>2005</v>
      </c>
      <c r="D777">
        <v>5</v>
      </c>
      <c r="E777" s="28">
        <v>0.1344696</v>
      </c>
      <c r="F777" s="28">
        <v>9.615171599999998</v>
      </c>
    </row>
    <row r="778" spans="1:6" ht="12.75">
      <c r="A778" s="31" t="s">
        <v>133</v>
      </c>
      <c r="B778" s="31">
        <v>17</v>
      </c>
      <c r="C778">
        <v>2005</v>
      </c>
      <c r="D778">
        <v>6</v>
      </c>
      <c r="E778" s="28">
        <v>0.0616616</v>
      </c>
      <c r="F778" s="28">
        <v>2.7337795999999996</v>
      </c>
    </row>
    <row r="779" spans="1:6" ht="12.75">
      <c r="A779" s="31" t="s">
        <v>133</v>
      </c>
      <c r="B779" s="31">
        <v>17</v>
      </c>
      <c r="C779">
        <v>2005</v>
      </c>
      <c r="D779">
        <v>7</v>
      </c>
      <c r="E779" s="28">
        <v>0.0463036</v>
      </c>
      <c r="F779" s="28">
        <v>1.3963036000000002</v>
      </c>
    </row>
    <row r="780" spans="1:6" ht="12.75">
      <c r="A780" s="31" t="s">
        <v>133</v>
      </c>
      <c r="B780" s="31">
        <v>17</v>
      </c>
      <c r="C780">
        <v>2005</v>
      </c>
      <c r="D780">
        <v>8</v>
      </c>
      <c r="E780" s="28">
        <v>0.0363972</v>
      </c>
      <c r="F780" s="28">
        <v>1.7357281999999998</v>
      </c>
    </row>
    <row r="781" spans="1:6" ht="12.75">
      <c r="A781" s="31" t="s">
        <v>133</v>
      </c>
      <c r="B781" s="31">
        <v>17</v>
      </c>
      <c r="C781">
        <v>2005</v>
      </c>
      <c r="D781">
        <v>9</v>
      </c>
      <c r="E781" s="28">
        <v>0.028408</v>
      </c>
      <c r="F781" s="28">
        <v>1.2254080000000003</v>
      </c>
    </row>
    <row r="782" spans="1:6" ht="12.75">
      <c r="A782" s="31" t="s">
        <v>133</v>
      </c>
      <c r="B782" s="31">
        <v>17</v>
      </c>
      <c r="C782">
        <v>2005</v>
      </c>
      <c r="D782">
        <v>10</v>
      </c>
      <c r="E782" s="28">
        <v>0.5597286</v>
      </c>
      <c r="F782" s="28">
        <v>28.891728599999997</v>
      </c>
    </row>
    <row r="783" spans="1:6" ht="12.75">
      <c r="A783" s="31" t="s">
        <v>133</v>
      </c>
      <c r="B783" s="31">
        <v>17</v>
      </c>
      <c r="C783">
        <v>2005</v>
      </c>
      <c r="D783">
        <v>11</v>
      </c>
      <c r="E783" s="28">
        <v>0.4836469</v>
      </c>
      <c r="F783" s="28">
        <v>28.2706469</v>
      </c>
    </row>
    <row r="784" spans="1:6" ht="12.75">
      <c r="A784" s="31" t="s">
        <v>133</v>
      </c>
      <c r="B784" s="31">
        <v>17</v>
      </c>
      <c r="C784">
        <v>2005</v>
      </c>
      <c r="D784">
        <v>12</v>
      </c>
      <c r="E784" s="28">
        <v>0.3732176</v>
      </c>
      <c r="F784" s="28">
        <v>21.5281416</v>
      </c>
    </row>
    <row r="785" spans="1:6" ht="12.75">
      <c r="A785" s="31" t="s">
        <v>133</v>
      </c>
      <c r="B785" s="31">
        <v>17</v>
      </c>
      <c r="C785">
        <v>2006</v>
      </c>
      <c r="D785">
        <v>1</v>
      </c>
      <c r="E785" s="28">
        <v>0.1825578</v>
      </c>
      <c r="F785" s="28">
        <v>7.181093799999999</v>
      </c>
    </row>
    <row r="786" spans="1:6" ht="12.75">
      <c r="A786" s="31" t="s">
        <v>133</v>
      </c>
      <c r="B786" s="31">
        <v>17</v>
      </c>
      <c r="C786">
        <v>2006</v>
      </c>
      <c r="D786">
        <v>2</v>
      </c>
      <c r="E786" s="28">
        <v>0.3998775</v>
      </c>
      <c r="F786" s="28">
        <v>17.742616499999997</v>
      </c>
    </row>
    <row r="787" spans="1:6" ht="12.75">
      <c r="A787" s="31" t="s">
        <v>133</v>
      </c>
      <c r="B787" s="31">
        <v>17</v>
      </c>
      <c r="C787">
        <v>2006</v>
      </c>
      <c r="D787">
        <v>3</v>
      </c>
      <c r="E787" s="28">
        <v>0.543234</v>
      </c>
      <c r="F787" s="28">
        <v>34.200292</v>
      </c>
    </row>
    <row r="788" spans="1:6" ht="12.75">
      <c r="A788" s="31" t="s">
        <v>133</v>
      </c>
      <c r="B788" s="31">
        <v>17</v>
      </c>
      <c r="C788">
        <v>2006</v>
      </c>
      <c r="D788">
        <v>4</v>
      </c>
      <c r="E788" s="28">
        <v>0.4739067</v>
      </c>
      <c r="F788" s="28">
        <v>27.458946700000002</v>
      </c>
    </row>
    <row r="789" spans="1:6" ht="12.75">
      <c r="A789" s="31" t="s">
        <v>133</v>
      </c>
      <c r="B789" s="31">
        <v>17</v>
      </c>
      <c r="C789">
        <v>2006</v>
      </c>
      <c r="D789">
        <v>5</v>
      </c>
      <c r="E789" s="28">
        <v>0.1783104</v>
      </c>
      <c r="F789" s="28">
        <v>7.200518399999999</v>
      </c>
    </row>
    <row r="790" spans="1:6" ht="12.75">
      <c r="A790" s="31" t="s">
        <v>133</v>
      </c>
      <c r="B790" s="31">
        <v>17</v>
      </c>
      <c r="C790">
        <v>2006</v>
      </c>
      <c r="D790">
        <v>6</v>
      </c>
      <c r="E790" s="28">
        <v>0.0876375</v>
      </c>
      <c r="F790" s="28">
        <v>6.2486375</v>
      </c>
    </row>
    <row r="791" spans="1:6" ht="12.75">
      <c r="A791" s="31" t="s">
        <v>133</v>
      </c>
      <c r="B791" s="31">
        <v>17</v>
      </c>
      <c r="C791">
        <v>2006</v>
      </c>
      <c r="D791">
        <v>7</v>
      </c>
      <c r="E791" s="28">
        <v>0.0650565</v>
      </c>
      <c r="F791" s="28">
        <v>2.7180565000000003</v>
      </c>
    </row>
    <row r="792" spans="1:6" ht="12.75">
      <c r="A792" s="31" t="s">
        <v>133</v>
      </c>
      <c r="B792" s="31">
        <v>17</v>
      </c>
      <c r="C792">
        <v>2006</v>
      </c>
      <c r="D792">
        <v>8</v>
      </c>
      <c r="E792" s="28">
        <v>0.0303075</v>
      </c>
      <c r="F792" s="28">
        <v>2.7240445</v>
      </c>
    </row>
    <row r="793" spans="1:6" ht="12.75">
      <c r="A793" s="31" t="s">
        <v>133</v>
      </c>
      <c r="B793" s="31">
        <v>17</v>
      </c>
      <c r="C793">
        <v>2006</v>
      </c>
      <c r="D793">
        <v>9</v>
      </c>
      <c r="E793" s="28">
        <v>0.0250649</v>
      </c>
      <c r="F793" s="28">
        <v>3.2828119</v>
      </c>
    </row>
    <row r="794" spans="5:7" ht="12.75">
      <c r="E794" s="27">
        <f>AVERAGE(E2:E793)*12</f>
        <v>5.498954545454552</v>
      </c>
      <c r="F794" s="27">
        <f>AVERAGE(F2:F793)*12</f>
        <v>318.2545930757579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117 - Río Arlanzón desde confluencia con arroyo Hortal hasta confluencia con río Hormazuela, y arroyo Hortal.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117</v>
      </c>
      <c r="B6" s="30">
        <f>'De la BASE'!B2</f>
        <v>17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0.3127884</v>
      </c>
      <c r="F6" s="9">
        <f>IF('De la BASE'!F2&gt;0,'De la BASE'!F2,'De la BASE'!F2+0.001)</f>
        <v>28.270788399999997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117</v>
      </c>
      <c r="B7" s="30">
        <f>'De la BASE'!B3</f>
        <v>17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0.3808995</v>
      </c>
      <c r="F7" s="9">
        <f>IF('De la BASE'!F3&gt;0,'De la BASE'!F3,'De la BASE'!F3+0.001)</f>
        <v>29.6451265</v>
      </c>
      <c r="G7" s="15">
        <v>14916</v>
      </c>
      <c r="H7" s="8">
        <f>CORREL(E6:E796,E7:E797)</f>
        <v>0.6020850250572893</v>
      </c>
      <c r="I7" s="8" t="s">
        <v>117</v>
      </c>
      <c r="J7" s="8"/>
      <c r="K7" s="8"/>
      <c r="L7" s="24"/>
    </row>
    <row r="8" spans="1:13" ht="12.75">
      <c r="A8" s="30" t="str">
        <f>'De la BASE'!A4</f>
        <v>117</v>
      </c>
      <c r="B8" s="30">
        <f>'De la BASE'!B4</f>
        <v>17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0.2903796</v>
      </c>
      <c r="F8" s="9">
        <f>IF('De la BASE'!F4&gt;0,'De la BASE'!F4,'De la BASE'!F4+0.001)</f>
        <v>14.3432986</v>
      </c>
      <c r="G8" s="15">
        <v>14946</v>
      </c>
      <c r="H8" s="8">
        <f>CORREL(E486:E796,E487:E797)</f>
        <v>0.5061248328337796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117</v>
      </c>
      <c r="B9" s="30">
        <f>'De la BASE'!B5</f>
        <v>17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1.4459551</v>
      </c>
      <c r="F9" s="9">
        <f>IF('De la BASE'!F5&gt;0,'De la BASE'!F5,'De la BASE'!F5+0.001)</f>
        <v>42.83911710000001</v>
      </c>
      <c r="G9" s="15">
        <v>14977</v>
      </c>
    </row>
    <row r="10" spans="1:11" ht="12.75">
      <c r="A10" s="30" t="str">
        <f>'De la BASE'!A6</f>
        <v>117</v>
      </c>
      <c r="B10" s="30">
        <f>'De la BASE'!B6</f>
        <v>17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1.3016556</v>
      </c>
      <c r="F10" s="9">
        <f>IF('De la BASE'!F6&gt;0,'De la BASE'!F6,'De la BASE'!F6+0.001)</f>
        <v>93.9244776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117</v>
      </c>
      <c r="B11" s="30">
        <f>'De la BASE'!B7</f>
        <v>17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1.3842</v>
      </c>
      <c r="F11" s="9">
        <f>IF('De la BASE'!F7&gt;0,'De la BASE'!F7,'De la BASE'!F7+0.001)</f>
        <v>83.48599200000001</v>
      </c>
      <c r="G11" s="15">
        <v>15036</v>
      </c>
      <c r="H11" s="8">
        <f>CORREL(F6:F796,F7:F797)</f>
        <v>0.5153677465841763</v>
      </c>
      <c r="I11" s="8" t="s">
        <v>117</v>
      </c>
      <c r="J11" s="8"/>
      <c r="K11" s="8"/>
    </row>
    <row r="12" spans="1:11" ht="12.75">
      <c r="A12" s="30" t="str">
        <f>'De la BASE'!A8</f>
        <v>117</v>
      </c>
      <c r="B12" s="30">
        <f>'De la BASE'!B8</f>
        <v>17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1.6473768</v>
      </c>
      <c r="F12" s="9">
        <f>IF('De la BASE'!F8&gt;0,'De la BASE'!F8,'De la BASE'!F8+0.001)</f>
        <v>75.8988178</v>
      </c>
      <c r="G12" s="15">
        <v>15067</v>
      </c>
      <c r="H12" s="8">
        <f>CORREL(F486:F796,F487:F797)</f>
        <v>0.44673682111466056</v>
      </c>
      <c r="I12" s="8" t="s">
        <v>118</v>
      </c>
      <c r="J12" s="8"/>
      <c r="K12" s="8"/>
    </row>
    <row r="13" spans="1:9" ht="12.75">
      <c r="A13" s="30" t="str">
        <f>'De la BASE'!A9</f>
        <v>117</v>
      </c>
      <c r="B13" s="30">
        <f>'De la BASE'!B9</f>
        <v>17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3.7021972</v>
      </c>
      <c r="F13" s="9">
        <f>IF('De la BASE'!F9&gt;0,'De la BASE'!F9,'De la BASE'!F9+0.001)</f>
        <v>149.3878252</v>
      </c>
      <c r="G13" s="15">
        <v>15097</v>
      </c>
      <c r="H13" s="6"/>
      <c r="I13" s="6"/>
    </row>
    <row r="14" spans="1:13" ht="12.75">
      <c r="A14" s="30" t="str">
        <f>'De la BASE'!A10</f>
        <v>117</v>
      </c>
      <c r="B14" s="30">
        <f>'De la BASE'!B10</f>
        <v>17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2.5457796</v>
      </c>
      <c r="F14" s="9">
        <f>IF('De la BASE'!F10&gt;0,'De la BASE'!F10,'De la BASE'!F10+0.001)</f>
        <v>65.8754966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117</v>
      </c>
      <c r="B15" s="30">
        <f>'De la BASE'!B11</f>
        <v>17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0.6857514</v>
      </c>
      <c r="F15" s="9">
        <f>IF('De la BASE'!F11&gt;0,'De la BASE'!F11,'De la BASE'!F11+0.001)</f>
        <v>20.962751400000002</v>
      </c>
      <c r="G15" s="15">
        <v>15158</v>
      </c>
      <c r="I15" s="7"/>
    </row>
    <row r="16" spans="1:9" ht="12.75">
      <c r="A16" s="30" t="str">
        <f>'De la BASE'!A12</f>
        <v>117</v>
      </c>
      <c r="B16" s="30">
        <f>'De la BASE'!B12</f>
        <v>17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0.1543895</v>
      </c>
      <c r="F16" s="9">
        <f>IF('De la BASE'!F12&gt;0,'De la BASE'!F12,'De la BASE'!F12+0.001)</f>
        <v>9.978744500000001</v>
      </c>
      <c r="G16" s="15">
        <v>15189</v>
      </c>
      <c r="H16" s="7"/>
      <c r="I16" s="7"/>
    </row>
    <row r="17" spans="1:9" ht="12.75">
      <c r="A17" s="30" t="str">
        <f>'De la BASE'!A13</f>
        <v>117</v>
      </c>
      <c r="B17" s="30">
        <f>'De la BASE'!B13</f>
        <v>17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0.1188016</v>
      </c>
      <c r="F17" s="9">
        <f>IF('De la BASE'!F13&gt;0,'De la BASE'!F13,'De la BASE'!F13+0.001)</f>
        <v>6.7858016</v>
      </c>
      <c r="G17" s="15">
        <v>15220</v>
      </c>
      <c r="H17" s="7"/>
      <c r="I17" s="7"/>
    </row>
    <row r="18" spans="1:9" ht="12.75">
      <c r="A18" s="30" t="str">
        <f>'De la BASE'!A14</f>
        <v>117</v>
      </c>
      <c r="B18" s="30">
        <f>'De la BASE'!B14</f>
        <v>17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0.0843465</v>
      </c>
      <c r="F18" s="9">
        <f>IF('De la BASE'!F14&gt;0,'De la BASE'!F14,'De la BASE'!F14+0.001)</f>
        <v>4.6534865</v>
      </c>
      <c r="G18" s="15">
        <v>15250</v>
      </c>
      <c r="H18" s="7"/>
      <c r="I18" s="7"/>
    </row>
    <row r="19" spans="1:8" ht="12.75">
      <c r="A19" s="30" t="str">
        <f>'De la BASE'!A15</f>
        <v>117</v>
      </c>
      <c r="B19" s="30">
        <f>'De la BASE'!B15</f>
        <v>17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0.438306</v>
      </c>
      <c r="F19" s="9">
        <f>IF('De la BASE'!F15&gt;0,'De la BASE'!F15,'De la BASE'!F15+0.001)</f>
        <v>28.448728000000003</v>
      </c>
      <c r="G19" s="15">
        <v>15281</v>
      </c>
      <c r="H19" s="7"/>
    </row>
    <row r="20" spans="1:7" ht="12.75">
      <c r="A20" s="30" t="str">
        <f>'De la BASE'!A16</f>
        <v>117</v>
      </c>
      <c r="B20" s="30">
        <f>'De la BASE'!B16</f>
        <v>17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0.242408</v>
      </c>
      <c r="F20" s="9">
        <f>IF('De la BASE'!F16&gt;0,'De la BASE'!F16,'De la BASE'!F16+0.001)</f>
        <v>8.458408</v>
      </c>
      <c r="G20" s="15">
        <v>15311</v>
      </c>
    </row>
    <row r="21" spans="1:7" ht="12.75">
      <c r="A21" s="30" t="str">
        <f>'De la BASE'!A17</f>
        <v>117</v>
      </c>
      <c r="B21" s="30">
        <f>'De la BASE'!B17</f>
        <v>17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0.3651634</v>
      </c>
      <c r="F21" s="9">
        <f>IF('De la BASE'!F17&gt;0,'De la BASE'!F17,'De la BASE'!F17+0.001)</f>
        <v>20.268674400000002</v>
      </c>
      <c r="G21" s="15">
        <v>15342</v>
      </c>
    </row>
    <row r="22" spans="1:7" ht="12.75">
      <c r="A22" s="30" t="str">
        <f>'De la BASE'!A18</f>
        <v>117</v>
      </c>
      <c r="B22" s="30">
        <f>'De la BASE'!B18</f>
        <v>17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0.256953</v>
      </c>
      <c r="F22" s="9">
        <f>IF('De la BASE'!F18&gt;0,'De la BASE'!F18,'De la BASE'!F18+0.001)</f>
        <v>7.285553</v>
      </c>
      <c r="G22" s="15">
        <v>15373</v>
      </c>
    </row>
    <row r="23" spans="1:7" ht="12.75">
      <c r="A23" s="30" t="str">
        <f>'De la BASE'!A19</f>
        <v>117</v>
      </c>
      <c r="B23" s="30">
        <f>'De la BASE'!B19</f>
        <v>17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0.3920059</v>
      </c>
      <c r="F23" s="9">
        <f>IF('De la BASE'!F19&gt;0,'De la BASE'!F19,'De la BASE'!F19+0.001)</f>
        <v>37.5011279</v>
      </c>
      <c r="G23" s="15">
        <v>15401</v>
      </c>
    </row>
    <row r="24" spans="1:7" ht="12.75">
      <c r="A24" s="30" t="str">
        <f>'De la BASE'!A20</f>
        <v>117</v>
      </c>
      <c r="B24" s="30">
        <f>'De la BASE'!B20</f>
        <v>17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0.969241</v>
      </c>
      <c r="F24" s="9">
        <f>IF('De la BASE'!F20&gt;0,'De la BASE'!F20,'De la BASE'!F20+0.001)</f>
        <v>62.53383699999999</v>
      </c>
      <c r="G24" s="15">
        <v>15432</v>
      </c>
    </row>
    <row r="25" spans="1:7" ht="12.75">
      <c r="A25" s="30" t="str">
        <f>'De la BASE'!A21</f>
        <v>117</v>
      </c>
      <c r="B25" s="30">
        <f>'De la BASE'!B21</f>
        <v>17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0.525819</v>
      </c>
      <c r="F25" s="9">
        <f>IF('De la BASE'!F21&gt;0,'De la BASE'!F21,'De la BASE'!F21+0.001)</f>
        <v>30.597819</v>
      </c>
      <c r="G25" s="15">
        <v>15462</v>
      </c>
    </row>
    <row r="26" spans="1:7" ht="12.75">
      <c r="A26" s="30" t="str">
        <f>'De la BASE'!A22</f>
        <v>117</v>
      </c>
      <c r="B26" s="30">
        <f>'De la BASE'!B22</f>
        <v>17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0.4603168</v>
      </c>
      <c r="F26" s="9">
        <f>IF('De la BASE'!F22&gt;0,'De la BASE'!F22,'De la BASE'!F22+0.001)</f>
        <v>28.998108799999997</v>
      </c>
      <c r="G26" s="15">
        <v>15493</v>
      </c>
    </row>
    <row r="27" spans="1:7" ht="12.75">
      <c r="A27" s="30" t="str">
        <f>'De la BASE'!A23</f>
        <v>117</v>
      </c>
      <c r="B27" s="30">
        <f>'De la BASE'!B23</f>
        <v>17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0.2182752</v>
      </c>
      <c r="F27" s="9">
        <f>IF('De la BASE'!F23&gt;0,'De la BASE'!F23,'De la BASE'!F23+0.001)</f>
        <v>6.6912382</v>
      </c>
      <c r="G27" s="15">
        <v>15523</v>
      </c>
    </row>
    <row r="28" spans="1:7" ht="12.75">
      <c r="A28" s="30" t="str">
        <f>'De la BASE'!A24</f>
        <v>117</v>
      </c>
      <c r="B28" s="30">
        <f>'De la BASE'!B24</f>
        <v>17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0.1566786</v>
      </c>
      <c r="F28" s="9">
        <f>IF('De la BASE'!F24&gt;0,'De la BASE'!F24,'De la BASE'!F24+0.001)</f>
        <v>6.916418600000001</v>
      </c>
      <c r="G28" s="15">
        <v>15554</v>
      </c>
    </row>
    <row r="29" spans="1:7" ht="12.75">
      <c r="A29" s="30" t="str">
        <f>'De la BASE'!A25</f>
        <v>117</v>
      </c>
      <c r="B29" s="30">
        <f>'De la BASE'!B25</f>
        <v>17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0.126272</v>
      </c>
      <c r="F29" s="9">
        <f>IF('De la BASE'!F25&gt;0,'De la BASE'!F25,'De la BASE'!F25+0.001)</f>
        <v>5.653952</v>
      </c>
      <c r="G29" s="15">
        <v>15585</v>
      </c>
    </row>
    <row r="30" spans="1:7" ht="12.75">
      <c r="A30" s="30" t="str">
        <f>'De la BASE'!A26</f>
        <v>117</v>
      </c>
      <c r="B30" s="30">
        <f>'De la BASE'!B26</f>
        <v>17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0.133488</v>
      </c>
      <c r="F30" s="9">
        <f>IF('De la BASE'!F26&gt;0,'De la BASE'!F26,'De la BASE'!F26+0.001)</f>
        <v>13.006469999999998</v>
      </c>
      <c r="G30" s="15">
        <v>15615</v>
      </c>
    </row>
    <row r="31" spans="1:7" ht="12.75">
      <c r="A31" s="30" t="str">
        <f>'De la BASE'!A27</f>
        <v>117</v>
      </c>
      <c r="B31" s="30">
        <f>'De la BASE'!B27</f>
        <v>17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0.1213822</v>
      </c>
      <c r="F31" s="9">
        <f>IF('De la BASE'!F27&gt;0,'De la BASE'!F27,'De la BASE'!F27+0.001)</f>
        <v>6.9926802</v>
      </c>
      <c r="G31" s="15">
        <v>15646</v>
      </c>
    </row>
    <row r="32" spans="1:7" ht="12.75">
      <c r="A32" s="30" t="str">
        <f>'De la BASE'!A28</f>
        <v>117</v>
      </c>
      <c r="B32" s="30">
        <f>'De la BASE'!B28</f>
        <v>17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0.2395744</v>
      </c>
      <c r="F32" s="9">
        <f>IF('De la BASE'!F28&gt;0,'De la BASE'!F28,'De la BASE'!F28+0.001)</f>
        <v>27.420693399999998</v>
      </c>
      <c r="G32" s="15">
        <v>15676</v>
      </c>
    </row>
    <row r="33" spans="1:7" ht="12.75">
      <c r="A33" s="30" t="str">
        <f>'De la BASE'!A29</f>
        <v>117</v>
      </c>
      <c r="B33" s="30">
        <f>'De la BASE'!B29</f>
        <v>17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0.717315</v>
      </c>
      <c r="F33" s="9">
        <f>IF('De la BASE'!F29&gt;0,'De la BASE'!F29,'De la BASE'!F29+0.001)</f>
        <v>57.125142999999994</v>
      </c>
      <c r="G33" s="15">
        <v>15707</v>
      </c>
    </row>
    <row r="34" spans="1:7" ht="12.75">
      <c r="A34" s="30" t="str">
        <f>'De la BASE'!A30</f>
        <v>117</v>
      </c>
      <c r="B34" s="30">
        <f>'De la BASE'!B30</f>
        <v>17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0.4202847</v>
      </c>
      <c r="F34" s="9">
        <f>IF('De la BASE'!F30&gt;0,'De la BASE'!F30,'De la BASE'!F30+0.001)</f>
        <v>20.259284700000002</v>
      </c>
      <c r="G34" s="15">
        <v>15738</v>
      </c>
    </row>
    <row r="35" spans="1:7" ht="12.75">
      <c r="A35" s="30" t="str">
        <f>'De la BASE'!A31</f>
        <v>117</v>
      </c>
      <c r="B35" s="30">
        <f>'De la BASE'!B31</f>
        <v>17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0.2166004</v>
      </c>
      <c r="F35" s="9">
        <f>IF('De la BASE'!F31&gt;0,'De la BASE'!F31,'De la BASE'!F31+0.001)</f>
        <v>16.164190400000003</v>
      </c>
      <c r="G35" s="15">
        <v>15766</v>
      </c>
    </row>
    <row r="36" spans="1:7" ht="12.75">
      <c r="A36" s="30" t="str">
        <f>'De la BASE'!A32</f>
        <v>117</v>
      </c>
      <c r="B36" s="30">
        <f>'De la BASE'!B32</f>
        <v>17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0.41881</v>
      </c>
      <c r="F36" s="9">
        <f>IF('De la BASE'!F32&gt;0,'De la BASE'!F32,'De la BASE'!F32+0.001)</f>
        <v>25.694141000000002</v>
      </c>
      <c r="G36" s="15">
        <v>15797</v>
      </c>
    </row>
    <row r="37" spans="1:7" ht="12.75">
      <c r="A37" s="30" t="str">
        <f>'De la BASE'!A33</f>
        <v>117</v>
      </c>
      <c r="B37" s="30">
        <f>'De la BASE'!B33</f>
        <v>17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0.218601</v>
      </c>
      <c r="F37" s="9">
        <f>IF('De la BASE'!F33&gt;0,'De la BASE'!F33,'De la BASE'!F33+0.001)</f>
        <v>12.423553000000002</v>
      </c>
      <c r="G37" s="15">
        <v>15827</v>
      </c>
    </row>
    <row r="38" spans="1:7" ht="12.75">
      <c r="A38" s="30" t="str">
        <f>'De la BASE'!A34</f>
        <v>117</v>
      </c>
      <c r="B38" s="30">
        <f>'De la BASE'!B34</f>
        <v>17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0.086765</v>
      </c>
      <c r="F38" s="9">
        <f>IF('De la BASE'!F34&gt;0,'De la BASE'!F34,'De la BASE'!F34+0.001)</f>
        <v>4.770403999999998</v>
      </c>
      <c r="G38" s="15">
        <v>15858</v>
      </c>
    </row>
    <row r="39" spans="1:7" ht="12.75">
      <c r="A39" s="30" t="str">
        <f>'De la BASE'!A35</f>
        <v>117</v>
      </c>
      <c r="B39" s="30">
        <f>'De la BASE'!B35</f>
        <v>17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0.0748818</v>
      </c>
      <c r="F39" s="9">
        <f>IF('De la BASE'!F35&gt;0,'De la BASE'!F35,'De la BASE'!F35+0.001)</f>
        <v>4.891657799999999</v>
      </c>
      <c r="G39" s="15">
        <v>15888</v>
      </c>
    </row>
    <row r="40" spans="1:7" ht="12.75">
      <c r="A40" s="30" t="str">
        <f>'De la BASE'!A36</f>
        <v>117</v>
      </c>
      <c r="B40" s="30">
        <f>'De la BASE'!B36</f>
        <v>17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0.1168608</v>
      </c>
      <c r="F40" s="9">
        <f>IF('De la BASE'!F36&gt;0,'De la BASE'!F36,'De la BASE'!F36+0.001)</f>
        <v>3.6623668000000005</v>
      </c>
      <c r="G40" s="15">
        <v>15919</v>
      </c>
    </row>
    <row r="41" spans="1:7" ht="12.75">
      <c r="A41" s="30" t="str">
        <f>'De la BASE'!A37</f>
        <v>117</v>
      </c>
      <c r="B41" s="30">
        <f>'De la BASE'!B37</f>
        <v>17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0.1402485</v>
      </c>
      <c r="F41" s="9">
        <f>IF('De la BASE'!F37&gt;0,'De la BASE'!F37,'De la BASE'!F37+0.001)</f>
        <v>8.959476500000001</v>
      </c>
      <c r="G41" s="15">
        <v>15950</v>
      </c>
    </row>
    <row r="42" spans="1:7" ht="12.75">
      <c r="A42" s="30" t="str">
        <f>'De la BASE'!A38</f>
        <v>117</v>
      </c>
      <c r="B42" s="30">
        <f>'De la BASE'!B38</f>
        <v>17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0.1705612</v>
      </c>
      <c r="F42" s="9">
        <f>IF('De la BASE'!F38&gt;0,'De la BASE'!F38,'De la BASE'!F38+0.001)</f>
        <v>12.687820199999999</v>
      </c>
      <c r="G42" s="15">
        <v>15980</v>
      </c>
    </row>
    <row r="43" spans="1:7" ht="12.75">
      <c r="A43" s="30" t="str">
        <f>'De la BASE'!A39</f>
        <v>117</v>
      </c>
      <c r="B43" s="30">
        <f>'De la BASE'!B39</f>
        <v>17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0.146957</v>
      </c>
      <c r="F43" s="9">
        <f>IF('De la BASE'!F39&gt;0,'De la BASE'!F39,'De la BASE'!F39+0.001)</f>
        <v>12.546992999999999</v>
      </c>
      <c r="G43" s="15">
        <v>16011</v>
      </c>
    </row>
    <row r="44" spans="1:7" ht="12.75">
      <c r="A44" s="30" t="str">
        <f>'De la BASE'!A40</f>
        <v>117</v>
      </c>
      <c r="B44" s="30">
        <f>'De la BASE'!B40</f>
        <v>17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0.2459031</v>
      </c>
      <c r="F44" s="9">
        <f>IF('De la BASE'!F40&gt;0,'De la BASE'!F40,'De la BASE'!F40+0.001)</f>
        <v>18.2579031</v>
      </c>
      <c r="G44" s="15">
        <v>16041</v>
      </c>
    </row>
    <row r="45" spans="1:7" ht="12.75">
      <c r="A45" s="30" t="str">
        <f>'De la BASE'!A41</f>
        <v>117</v>
      </c>
      <c r="B45" s="30">
        <f>'De la BASE'!B41</f>
        <v>17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0.1537694</v>
      </c>
      <c r="F45" s="9">
        <f>IF('De la BASE'!F41&gt;0,'De la BASE'!F41,'De la BASE'!F41+0.001)</f>
        <v>6.210056400000001</v>
      </c>
      <c r="G45" s="15">
        <v>16072</v>
      </c>
    </row>
    <row r="46" spans="1:7" ht="12.75">
      <c r="A46" s="30" t="str">
        <f>'De la BASE'!A42</f>
        <v>117</v>
      </c>
      <c r="B46" s="30">
        <f>'De la BASE'!B42</f>
        <v>17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0.133463</v>
      </c>
      <c r="F46" s="9">
        <f>IF('De la BASE'!F42&gt;0,'De la BASE'!F42,'De la BASE'!F42+0.001)</f>
        <v>4.751283</v>
      </c>
      <c r="G46" s="15">
        <v>16103</v>
      </c>
    </row>
    <row r="47" spans="1:7" ht="12.75">
      <c r="A47" s="30" t="str">
        <f>'De la BASE'!A43</f>
        <v>117</v>
      </c>
      <c r="B47" s="30">
        <f>'De la BASE'!B43</f>
        <v>17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0.1854705</v>
      </c>
      <c r="F47" s="9">
        <f>IF('De la BASE'!F43&gt;0,'De la BASE'!F43,'De la BASE'!F43+0.001)</f>
        <v>15.5055485</v>
      </c>
      <c r="G47" s="15">
        <v>16132</v>
      </c>
    </row>
    <row r="48" spans="1:7" ht="12.75">
      <c r="A48" s="30" t="str">
        <f>'De la BASE'!A44</f>
        <v>117</v>
      </c>
      <c r="B48" s="30">
        <f>'De la BASE'!B44</f>
        <v>17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0.3061554</v>
      </c>
      <c r="F48" s="9">
        <f>IF('De la BASE'!F44&gt;0,'De la BASE'!F44,'De la BASE'!F44+0.001)</f>
        <v>24.7591254</v>
      </c>
      <c r="G48" s="15">
        <v>16163</v>
      </c>
    </row>
    <row r="49" spans="1:7" ht="12.75">
      <c r="A49" s="30" t="str">
        <f>'De la BASE'!A45</f>
        <v>117</v>
      </c>
      <c r="B49" s="30">
        <f>'De la BASE'!B45</f>
        <v>17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0.2646878</v>
      </c>
      <c r="F49" s="9">
        <f>IF('De la BASE'!F45&gt;0,'De la BASE'!F45,'De la BASE'!F45+0.001)</f>
        <v>16.8957458</v>
      </c>
      <c r="G49" s="15">
        <v>16193</v>
      </c>
    </row>
    <row r="50" spans="1:7" ht="12.75">
      <c r="A50" s="30" t="str">
        <f>'De la BASE'!A46</f>
        <v>117</v>
      </c>
      <c r="B50" s="30">
        <f>'De la BASE'!B46</f>
        <v>17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0.1542832</v>
      </c>
      <c r="F50" s="9">
        <f>IF('De la BASE'!F46&gt;0,'De la BASE'!F46,'De la BASE'!F46+0.001)</f>
        <v>10.933894199999997</v>
      </c>
      <c r="G50" s="15">
        <v>16224</v>
      </c>
    </row>
    <row r="51" spans="1:7" ht="12.75">
      <c r="A51" s="30" t="str">
        <f>'De la BASE'!A47</f>
        <v>117</v>
      </c>
      <c r="B51" s="30">
        <f>'De la BASE'!B47</f>
        <v>17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0.0886875</v>
      </c>
      <c r="F51" s="9">
        <f>IF('De la BASE'!F47&gt;0,'De la BASE'!F47,'De la BASE'!F47+0.001)</f>
        <v>4.7846875</v>
      </c>
      <c r="G51" s="15">
        <v>16254</v>
      </c>
    </row>
    <row r="52" spans="1:7" ht="12.75">
      <c r="A52" s="30" t="str">
        <f>'De la BASE'!A48</f>
        <v>117</v>
      </c>
      <c r="B52" s="30">
        <f>'De la BASE'!B48</f>
        <v>17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0.1076032</v>
      </c>
      <c r="F52" s="9">
        <f>IF('De la BASE'!F48&gt;0,'De la BASE'!F48,'De la BASE'!F48+0.001)</f>
        <v>4.1936032</v>
      </c>
      <c r="G52" s="15">
        <v>16285</v>
      </c>
    </row>
    <row r="53" spans="1:7" ht="12.75">
      <c r="A53" s="30" t="str">
        <f>'De la BASE'!A49</f>
        <v>117</v>
      </c>
      <c r="B53" s="30">
        <f>'De la BASE'!B49</f>
        <v>17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0.114589</v>
      </c>
      <c r="F53" s="9">
        <f>IF('De la BASE'!F49&gt;0,'De la BASE'!F49,'De la BASE'!F49+0.001)</f>
        <v>8.594990000000001</v>
      </c>
      <c r="G53" s="15">
        <v>16316</v>
      </c>
    </row>
    <row r="54" spans="1:7" ht="12.75">
      <c r="A54" s="30" t="str">
        <f>'De la BASE'!A50</f>
        <v>117</v>
      </c>
      <c r="B54" s="30">
        <f>'De la BASE'!B50</f>
        <v>17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0.108992</v>
      </c>
      <c r="F54" s="9">
        <f>IF('De la BASE'!F50&gt;0,'De la BASE'!F50,'De la BASE'!F50+0.001)</f>
        <v>11.200716</v>
      </c>
      <c r="G54" s="15">
        <v>16346</v>
      </c>
    </row>
    <row r="55" spans="1:7" ht="12.75">
      <c r="A55" s="30" t="str">
        <f>'De la BASE'!A51</f>
        <v>117</v>
      </c>
      <c r="B55" s="30">
        <f>'De la BASE'!B51</f>
        <v>17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0.128731</v>
      </c>
      <c r="F55" s="9">
        <f>IF('De la BASE'!F51&gt;0,'De la BASE'!F51,'De la BASE'!F51+0.001)</f>
        <v>13.876413000000001</v>
      </c>
      <c r="G55" s="15">
        <v>16377</v>
      </c>
    </row>
    <row r="56" spans="1:7" ht="12.75">
      <c r="A56" s="30" t="str">
        <f>'De la BASE'!A52</f>
        <v>117</v>
      </c>
      <c r="B56" s="30">
        <f>'De la BASE'!B52</f>
        <v>17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0.2111895</v>
      </c>
      <c r="F56" s="9">
        <f>IF('De la BASE'!F52&gt;0,'De la BASE'!F52,'De la BASE'!F52+0.001)</f>
        <v>20.883102500000003</v>
      </c>
      <c r="G56" s="15">
        <v>16407</v>
      </c>
    </row>
    <row r="57" spans="1:7" ht="12.75">
      <c r="A57" s="30" t="str">
        <f>'De la BASE'!A53</f>
        <v>117</v>
      </c>
      <c r="B57" s="30">
        <f>'De la BASE'!B53</f>
        <v>17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0.1735146</v>
      </c>
      <c r="F57" s="9">
        <f>IF('De la BASE'!F53&gt;0,'De la BASE'!F53,'De la BASE'!F53+0.001)</f>
        <v>4.4255146</v>
      </c>
      <c r="G57" s="15">
        <v>16438</v>
      </c>
    </row>
    <row r="58" spans="1:7" ht="12.75">
      <c r="A58" s="30" t="str">
        <f>'De la BASE'!A54</f>
        <v>117</v>
      </c>
      <c r="B58" s="30">
        <f>'De la BASE'!B54</f>
        <v>17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0.20683</v>
      </c>
      <c r="F58" s="9">
        <f>IF('De la BASE'!F54&gt;0,'De la BASE'!F54,'De la BASE'!F54+0.001)</f>
        <v>21.023155000000003</v>
      </c>
      <c r="G58" s="15">
        <v>16469</v>
      </c>
    </row>
    <row r="59" spans="1:7" ht="12.75">
      <c r="A59" s="30" t="str">
        <f>'De la BASE'!A55</f>
        <v>117</v>
      </c>
      <c r="B59" s="30">
        <f>'De la BASE'!B55</f>
        <v>17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0.2689852</v>
      </c>
      <c r="F59" s="9">
        <f>IF('De la BASE'!F55&gt;0,'De la BASE'!F55,'De la BASE'!F55+0.001)</f>
        <v>22.7424472</v>
      </c>
      <c r="G59" s="15">
        <v>16497</v>
      </c>
    </row>
    <row r="60" spans="1:7" ht="12.75">
      <c r="A60" s="30" t="str">
        <f>'De la BASE'!A56</f>
        <v>117</v>
      </c>
      <c r="B60" s="30">
        <f>'De la BASE'!B56</f>
        <v>17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0.1817964</v>
      </c>
      <c r="F60" s="9">
        <f>IF('De la BASE'!F56&gt;0,'De la BASE'!F56,'De la BASE'!F56+0.001)</f>
        <v>12.014990399999999</v>
      </c>
      <c r="G60" s="15">
        <v>16528</v>
      </c>
    </row>
    <row r="61" spans="1:7" ht="12.75">
      <c r="A61" s="30" t="str">
        <f>'De la BASE'!A57</f>
        <v>117</v>
      </c>
      <c r="B61" s="30">
        <f>'De la BASE'!B57</f>
        <v>17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0.1296544</v>
      </c>
      <c r="F61" s="9">
        <f>IF('De la BASE'!F57&gt;0,'De la BASE'!F57,'De la BASE'!F57+0.001)</f>
        <v>12.1309794</v>
      </c>
      <c r="G61" s="15">
        <v>16558</v>
      </c>
    </row>
    <row r="62" spans="1:7" ht="12.75">
      <c r="A62" s="30" t="str">
        <f>'De la BASE'!A58</f>
        <v>117</v>
      </c>
      <c r="B62" s="30">
        <f>'De la BASE'!B58</f>
        <v>17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0.1044465</v>
      </c>
      <c r="F62" s="9">
        <f>IF('De la BASE'!F58&gt;0,'De la BASE'!F58,'De la BASE'!F58+0.001)</f>
        <v>6.158735500000001</v>
      </c>
      <c r="G62" s="15">
        <v>16589</v>
      </c>
    </row>
    <row r="63" spans="1:7" ht="12.75">
      <c r="A63" s="30" t="str">
        <f>'De la BASE'!A59</f>
        <v>117</v>
      </c>
      <c r="B63" s="30">
        <f>'De la BASE'!B59</f>
        <v>17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0.0841918</v>
      </c>
      <c r="F63" s="9">
        <f>IF('De la BASE'!F59&gt;0,'De la BASE'!F59,'De la BASE'!F59+0.001)</f>
        <v>3.6588927999999994</v>
      </c>
      <c r="G63" s="15">
        <v>16619</v>
      </c>
    </row>
    <row r="64" spans="1:7" ht="12.75">
      <c r="A64" s="30" t="str">
        <f>'De la BASE'!A60</f>
        <v>117</v>
      </c>
      <c r="B64" s="30">
        <f>'De la BASE'!B60</f>
        <v>17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0.087021</v>
      </c>
      <c r="F64" s="9">
        <f>IF('De la BASE'!F60&gt;0,'De la BASE'!F60,'De la BASE'!F60+0.001)</f>
        <v>10.724743</v>
      </c>
      <c r="G64" s="15">
        <v>16650</v>
      </c>
    </row>
    <row r="65" spans="1:7" ht="12.75">
      <c r="A65" s="30" t="str">
        <f>'De la BASE'!A61</f>
        <v>117</v>
      </c>
      <c r="B65" s="30">
        <f>'De la BASE'!B61</f>
        <v>17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0.069597</v>
      </c>
      <c r="F65" s="9">
        <f>IF('De la BASE'!F61&gt;0,'De la BASE'!F61,'De la BASE'!F61+0.001)</f>
        <v>2.315849</v>
      </c>
      <c r="G65" s="15">
        <v>16681</v>
      </c>
    </row>
    <row r="66" spans="1:7" ht="12.75">
      <c r="A66" s="30" t="str">
        <f>'De la BASE'!A62</f>
        <v>117</v>
      </c>
      <c r="B66" s="30">
        <f>'De la BASE'!B62</f>
        <v>17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0.0511104</v>
      </c>
      <c r="F66" s="9">
        <f>IF('De la BASE'!F62&gt;0,'De la BASE'!F62,'De la BASE'!F62+0.001)</f>
        <v>7.4218374</v>
      </c>
      <c r="G66" s="15">
        <v>16711</v>
      </c>
    </row>
    <row r="67" spans="1:7" ht="12.75">
      <c r="A67" s="30" t="str">
        <f>'De la BASE'!A63</f>
        <v>117</v>
      </c>
      <c r="B67" s="30">
        <f>'De la BASE'!B63</f>
        <v>17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0.1477953</v>
      </c>
      <c r="F67" s="9">
        <f>IF('De la BASE'!F63&gt;0,'De la BASE'!F63,'De la BASE'!F63+0.001)</f>
        <v>12.7106753</v>
      </c>
      <c r="G67" s="15">
        <v>16742</v>
      </c>
    </row>
    <row r="68" spans="1:7" ht="12.75">
      <c r="A68" s="30" t="str">
        <f>'De la BASE'!A64</f>
        <v>117</v>
      </c>
      <c r="B68" s="30">
        <f>'De la BASE'!B64</f>
        <v>17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0.5892608</v>
      </c>
      <c r="F68" s="9">
        <f>IF('De la BASE'!F64&gt;0,'De la BASE'!F64,'De la BASE'!F64+0.001)</f>
        <v>49.5748578</v>
      </c>
      <c r="G68" s="15">
        <v>16772</v>
      </c>
    </row>
    <row r="69" spans="1:7" ht="12.75">
      <c r="A69" s="30" t="str">
        <f>'De la BASE'!A65</f>
        <v>117</v>
      </c>
      <c r="B69" s="30">
        <f>'De la BASE'!B65</f>
        <v>17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0.3591604</v>
      </c>
      <c r="F69" s="9">
        <f>IF('De la BASE'!F65&gt;0,'De la BASE'!F65,'De la BASE'!F65+0.001)</f>
        <v>10.4323214</v>
      </c>
      <c r="G69" s="15">
        <v>16803</v>
      </c>
    </row>
    <row r="70" spans="1:7" ht="12.75">
      <c r="A70" s="30" t="str">
        <f>'De la BASE'!A66</f>
        <v>117</v>
      </c>
      <c r="B70" s="30">
        <f>'De la BASE'!B66</f>
        <v>17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0.136422</v>
      </c>
      <c r="F70" s="9">
        <f>IF('De la BASE'!F66&gt;0,'De la BASE'!F66,'De la BASE'!F66+0.001)</f>
        <v>9.21649</v>
      </c>
      <c r="G70" s="15">
        <v>16834</v>
      </c>
    </row>
    <row r="71" spans="1:7" ht="12.75">
      <c r="A71" s="30" t="str">
        <f>'De la BASE'!A67</f>
        <v>117</v>
      </c>
      <c r="B71" s="30">
        <f>'De la BASE'!B67</f>
        <v>17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0.3224844</v>
      </c>
      <c r="F71" s="9">
        <f>IF('De la BASE'!F67&gt;0,'De la BASE'!F67,'De la BASE'!F67+0.001)</f>
        <v>24.632484399999996</v>
      </c>
      <c r="G71" s="15">
        <v>16862</v>
      </c>
    </row>
    <row r="72" spans="1:7" ht="12.75">
      <c r="A72" s="30" t="str">
        <f>'De la BASE'!A68</f>
        <v>117</v>
      </c>
      <c r="B72" s="30">
        <f>'De la BASE'!B68</f>
        <v>17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1.6780345</v>
      </c>
      <c r="F72" s="9">
        <f>IF('De la BASE'!F68&gt;0,'De la BASE'!F68,'De la BASE'!F68+0.001)</f>
        <v>74.7858385</v>
      </c>
      <c r="G72" s="15">
        <v>16893</v>
      </c>
    </row>
    <row r="73" spans="1:7" ht="12.75">
      <c r="A73" s="30" t="str">
        <f>'De la BASE'!A69</f>
        <v>117</v>
      </c>
      <c r="B73" s="30">
        <f>'De la BASE'!B69</f>
        <v>17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1.906092</v>
      </c>
      <c r="F73" s="9">
        <f>IF('De la BASE'!F69&gt;0,'De la BASE'!F69,'De la BASE'!F69+0.001)</f>
        <v>81.83331299999999</v>
      </c>
      <c r="G73" s="15">
        <v>16923</v>
      </c>
    </row>
    <row r="74" spans="1:7" ht="12.75">
      <c r="A74" s="30" t="str">
        <f>'De la BASE'!A70</f>
        <v>117</v>
      </c>
      <c r="B74" s="30">
        <f>'De la BASE'!B70</f>
        <v>17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0.6248301</v>
      </c>
      <c r="F74" s="9">
        <f>IF('De la BASE'!F70&gt;0,'De la BASE'!F70,'De la BASE'!F70+0.001)</f>
        <v>19.7089791</v>
      </c>
      <c r="G74" s="15">
        <v>16954</v>
      </c>
    </row>
    <row r="75" spans="1:7" ht="12.75">
      <c r="A75" s="30" t="str">
        <f>'De la BASE'!A71</f>
        <v>117</v>
      </c>
      <c r="B75" s="30">
        <f>'De la BASE'!B71</f>
        <v>17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0.1282158</v>
      </c>
      <c r="F75" s="9">
        <f>IF('De la BASE'!F71&gt;0,'De la BASE'!F71,'De la BASE'!F71+0.001)</f>
        <v>6.7805758</v>
      </c>
      <c r="G75" s="15">
        <v>16984</v>
      </c>
    </row>
    <row r="76" spans="1:7" ht="12.75">
      <c r="A76" s="30" t="str">
        <f>'De la BASE'!A72</f>
        <v>117</v>
      </c>
      <c r="B76" s="30">
        <f>'De la BASE'!B72</f>
        <v>17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0.1075814</v>
      </c>
      <c r="F76" s="9">
        <f>IF('De la BASE'!F72&gt;0,'De la BASE'!F72,'De la BASE'!F72+0.001)</f>
        <v>5.209503400000001</v>
      </c>
      <c r="G76" s="15">
        <v>17015</v>
      </c>
    </row>
    <row r="77" spans="1:7" ht="12.75">
      <c r="A77" s="30" t="str">
        <f>'De la BASE'!A73</f>
        <v>117</v>
      </c>
      <c r="B77" s="30">
        <f>'De la BASE'!B73</f>
        <v>17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0.0671832</v>
      </c>
      <c r="F77" s="9">
        <f>IF('De la BASE'!F73&gt;0,'De la BASE'!F73,'De la BASE'!F73+0.001)</f>
        <v>4.114183199999999</v>
      </c>
      <c r="G77" s="15">
        <v>17046</v>
      </c>
    </row>
    <row r="78" spans="1:7" ht="12.75">
      <c r="A78" s="30" t="str">
        <f>'De la BASE'!A74</f>
        <v>117</v>
      </c>
      <c r="B78" s="30">
        <f>'De la BASE'!B74</f>
        <v>17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0.0544077</v>
      </c>
      <c r="F78" s="9">
        <f>IF('De la BASE'!F74&gt;0,'De la BASE'!F74,'De la BASE'!F74+0.001)</f>
        <v>3.7305467000000005</v>
      </c>
      <c r="G78" s="15">
        <v>17076</v>
      </c>
    </row>
    <row r="79" spans="1:7" ht="12.75">
      <c r="A79" s="30" t="str">
        <f>'De la BASE'!A75</f>
        <v>117</v>
      </c>
      <c r="B79" s="30">
        <f>'De la BASE'!B75</f>
        <v>17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0.0599628</v>
      </c>
      <c r="F79" s="9">
        <f>IF('De la BASE'!F75&gt;0,'De la BASE'!F75,'De la BASE'!F75+0.001)</f>
        <v>5.858467800000001</v>
      </c>
      <c r="G79" s="15">
        <v>17107</v>
      </c>
    </row>
    <row r="80" spans="1:7" ht="12.75">
      <c r="A80" s="30" t="str">
        <f>'De la BASE'!A76</f>
        <v>117</v>
      </c>
      <c r="B80" s="30">
        <f>'De la BASE'!B76</f>
        <v>17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0.15893</v>
      </c>
      <c r="F80" s="9">
        <f>IF('De la BASE'!F76&gt;0,'De la BASE'!F76,'De la BASE'!F76+0.001)</f>
        <v>13.33068</v>
      </c>
      <c r="G80" s="15">
        <v>17137</v>
      </c>
    </row>
    <row r="81" spans="1:7" ht="12.75">
      <c r="A81" s="30" t="str">
        <f>'De la BASE'!A77</f>
        <v>117</v>
      </c>
      <c r="B81" s="30">
        <f>'De la BASE'!B77</f>
        <v>17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0.206661</v>
      </c>
      <c r="F81" s="9">
        <f>IF('De la BASE'!F77&gt;0,'De la BASE'!F77,'De la BASE'!F77+0.001)</f>
        <v>12.810661000000003</v>
      </c>
      <c r="G81" s="15">
        <v>17168</v>
      </c>
    </row>
    <row r="82" spans="1:7" ht="12.75">
      <c r="A82" s="30" t="str">
        <f>'De la BASE'!A78</f>
        <v>117</v>
      </c>
      <c r="B82" s="30">
        <f>'De la BASE'!B78</f>
        <v>17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2.1569328</v>
      </c>
      <c r="F82" s="9">
        <f>IF('De la BASE'!F78&gt;0,'De la BASE'!F78,'De la BASE'!F78+0.001)</f>
        <v>81.45054279999998</v>
      </c>
      <c r="G82" s="15">
        <v>17199</v>
      </c>
    </row>
    <row r="83" spans="1:7" ht="12.75">
      <c r="A83" s="30" t="str">
        <f>'De la BASE'!A79</f>
        <v>117</v>
      </c>
      <c r="B83" s="30">
        <f>'De la BASE'!B79</f>
        <v>17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3.575529</v>
      </c>
      <c r="F83" s="9">
        <f>IF('De la BASE'!F79&gt;0,'De la BASE'!F79,'De la BASE'!F79+0.001)</f>
        <v>159.555839</v>
      </c>
      <c r="G83" s="15">
        <v>17227</v>
      </c>
    </row>
    <row r="84" spans="1:7" ht="12.75">
      <c r="A84" s="30" t="str">
        <f>'De la BASE'!A80</f>
        <v>117</v>
      </c>
      <c r="B84" s="30">
        <f>'De la BASE'!B80</f>
        <v>17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1.0768196</v>
      </c>
      <c r="F84" s="9">
        <f>IF('De la BASE'!F80&gt;0,'De la BASE'!F80,'De la BASE'!F80+0.001)</f>
        <v>39.39359159999999</v>
      </c>
      <c r="G84" s="15">
        <v>17258</v>
      </c>
    </row>
    <row r="85" spans="1:7" ht="12.75">
      <c r="A85" s="30" t="str">
        <f>'De la BASE'!A81</f>
        <v>117</v>
      </c>
      <c r="B85" s="30">
        <f>'De la BASE'!B81</f>
        <v>17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0.5817448</v>
      </c>
      <c r="F85" s="9">
        <f>IF('De la BASE'!F81&gt;0,'De la BASE'!F81,'De la BASE'!F81+0.001)</f>
        <v>36.7508478</v>
      </c>
      <c r="G85" s="15">
        <v>17288</v>
      </c>
    </row>
    <row r="86" spans="1:7" ht="12.75">
      <c r="A86" s="30" t="str">
        <f>'De la BASE'!A82</f>
        <v>117</v>
      </c>
      <c r="B86" s="30">
        <f>'De la BASE'!B82</f>
        <v>17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0.377435</v>
      </c>
      <c r="F86" s="9">
        <f>IF('De la BASE'!F82&gt;0,'De la BASE'!F82,'De la BASE'!F82+0.001)</f>
        <v>19.449986</v>
      </c>
      <c r="G86" s="15">
        <v>17319</v>
      </c>
    </row>
    <row r="87" spans="1:7" ht="12.75">
      <c r="A87" s="30" t="str">
        <f>'De la BASE'!A83</f>
        <v>117</v>
      </c>
      <c r="B87" s="30">
        <f>'De la BASE'!B83</f>
        <v>17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0.1380355</v>
      </c>
      <c r="F87" s="9">
        <f>IF('De la BASE'!F83&gt;0,'De la BASE'!F83,'De la BASE'!F83+0.001)</f>
        <v>7.3440355</v>
      </c>
      <c r="G87" s="15">
        <v>17349</v>
      </c>
    </row>
    <row r="88" spans="1:7" ht="12.75">
      <c r="A88" s="30" t="str">
        <f>'De la BASE'!A84</f>
        <v>117</v>
      </c>
      <c r="B88" s="30">
        <f>'De la BASE'!B84</f>
        <v>17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0.101386</v>
      </c>
      <c r="F88" s="9">
        <f>IF('De la BASE'!F84&gt;0,'De la BASE'!F84,'De la BASE'!F84+0.001)</f>
        <v>8.192667</v>
      </c>
      <c r="G88" s="15">
        <v>17380</v>
      </c>
    </row>
    <row r="89" spans="1:7" ht="12.75">
      <c r="A89" s="30" t="str">
        <f>'De la BASE'!A85</f>
        <v>117</v>
      </c>
      <c r="B89" s="30">
        <f>'De la BASE'!B85</f>
        <v>17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0.1103892</v>
      </c>
      <c r="F89" s="9">
        <f>IF('De la BASE'!F85&gt;0,'De la BASE'!F85,'De la BASE'!F85+0.001)</f>
        <v>10.344449200000001</v>
      </c>
      <c r="G89" s="15">
        <v>17411</v>
      </c>
    </row>
    <row r="90" spans="1:7" ht="12.75">
      <c r="A90" s="30" t="str">
        <f>'De la BASE'!A86</f>
        <v>117</v>
      </c>
      <c r="B90" s="30">
        <f>'De la BASE'!B86</f>
        <v>17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0.1064575</v>
      </c>
      <c r="F90" s="9">
        <f>IF('De la BASE'!F86&gt;0,'De la BASE'!F86,'De la BASE'!F86+0.001)</f>
        <v>8.6954575</v>
      </c>
      <c r="G90" s="15">
        <v>17441</v>
      </c>
    </row>
    <row r="91" spans="1:7" ht="12.75">
      <c r="A91" s="30" t="str">
        <f>'De la BASE'!A87</f>
        <v>117</v>
      </c>
      <c r="B91" s="30">
        <f>'De la BASE'!B87</f>
        <v>17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0.1190056</v>
      </c>
      <c r="F91" s="9">
        <f>IF('De la BASE'!F87&gt;0,'De la BASE'!F87,'De la BASE'!F87+0.001)</f>
        <v>12.0918376</v>
      </c>
      <c r="G91" s="15">
        <v>17472</v>
      </c>
    </row>
    <row r="92" spans="1:7" ht="12.75">
      <c r="A92" s="30" t="str">
        <f>'De la BASE'!A88</f>
        <v>117</v>
      </c>
      <c r="B92" s="30">
        <f>'De la BASE'!B88</f>
        <v>17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0.3783567</v>
      </c>
      <c r="F92" s="9">
        <f>IF('De la BASE'!F88&gt;0,'De la BASE'!F88,'De la BASE'!F88+0.001)</f>
        <v>29.235356700000004</v>
      </c>
      <c r="G92" s="15">
        <v>17502</v>
      </c>
    </row>
    <row r="93" spans="1:7" ht="12.75">
      <c r="A93" s="30" t="str">
        <f>'De la BASE'!A89</f>
        <v>117</v>
      </c>
      <c r="B93" s="30">
        <f>'De la BASE'!B89</f>
        <v>17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2.372646</v>
      </c>
      <c r="F93" s="9">
        <f>IF('De la BASE'!F89&gt;0,'De la BASE'!F89,'De la BASE'!F89+0.001)</f>
        <v>151.068646</v>
      </c>
      <c r="G93" s="15">
        <v>17533</v>
      </c>
    </row>
    <row r="94" spans="1:7" ht="12.75">
      <c r="A94" s="30" t="str">
        <f>'De la BASE'!A90</f>
        <v>117</v>
      </c>
      <c r="B94" s="30">
        <f>'De la BASE'!B90</f>
        <v>17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0.9388992</v>
      </c>
      <c r="F94" s="9">
        <f>IF('De la BASE'!F90&gt;0,'De la BASE'!F90,'De la BASE'!F90+0.001)</f>
        <v>31.4345922</v>
      </c>
      <c r="G94" s="15">
        <v>17564</v>
      </c>
    </row>
    <row r="95" spans="1:7" ht="12.75">
      <c r="A95" s="30" t="str">
        <f>'De la BASE'!A91</f>
        <v>117</v>
      </c>
      <c r="B95" s="30">
        <f>'De la BASE'!B91</f>
        <v>17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0.335654</v>
      </c>
      <c r="F95" s="9">
        <f>IF('De la BASE'!F91&gt;0,'De la BASE'!F91,'De la BASE'!F91+0.001)</f>
        <v>24.400020000000005</v>
      </c>
      <c r="G95" s="15">
        <v>17593</v>
      </c>
    </row>
    <row r="96" spans="1:7" ht="12.75">
      <c r="A96" s="30" t="str">
        <f>'De la BASE'!A92</f>
        <v>117</v>
      </c>
      <c r="B96" s="30">
        <f>'De la BASE'!B92</f>
        <v>17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0.863736</v>
      </c>
      <c r="F96" s="9">
        <f>IF('De la BASE'!F92&gt;0,'De la BASE'!F92,'De la BASE'!F92+0.001)</f>
        <v>36.04373600000001</v>
      </c>
      <c r="G96" s="15">
        <v>17624</v>
      </c>
    </row>
    <row r="97" spans="1:7" ht="12.75">
      <c r="A97" s="30" t="str">
        <f>'De la BASE'!A93</f>
        <v>117</v>
      </c>
      <c r="B97" s="30">
        <f>'De la BASE'!B93</f>
        <v>17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1.00062</v>
      </c>
      <c r="F97" s="9">
        <f>IF('De la BASE'!F93&gt;0,'De la BASE'!F93,'De la BASE'!F93+0.001)</f>
        <v>43.914049</v>
      </c>
      <c r="G97" s="15">
        <v>17654</v>
      </c>
    </row>
    <row r="98" spans="1:7" ht="12.75">
      <c r="A98" s="30" t="str">
        <f>'De la BASE'!A94</f>
        <v>117</v>
      </c>
      <c r="B98" s="30">
        <f>'De la BASE'!B94</f>
        <v>17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0.3375768</v>
      </c>
      <c r="F98" s="9">
        <f>IF('De la BASE'!F94&gt;0,'De la BASE'!F94,'De la BASE'!F94+0.001)</f>
        <v>10.5705768</v>
      </c>
      <c r="G98" s="15">
        <v>17685</v>
      </c>
    </row>
    <row r="99" spans="1:7" ht="12.75">
      <c r="A99" s="30" t="str">
        <f>'De la BASE'!A95</f>
        <v>117</v>
      </c>
      <c r="B99" s="30">
        <f>'De la BASE'!B95</f>
        <v>17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0.0751229</v>
      </c>
      <c r="F99" s="9">
        <f>IF('De la BASE'!F95&gt;0,'De la BASE'!F95,'De la BASE'!F95+0.001)</f>
        <v>5.2800728999999995</v>
      </c>
      <c r="G99" s="15">
        <v>17715</v>
      </c>
    </row>
    <row r="100" spans="1:7" ht="12.75">
      <c r="A100" s="30" t="str">
        <f>'De la BASE'!A96</f>
        <v>117</v>
      </c>
      <c r="B100" s="30">
        <f>'De la BASE'!B96</f>
        <v>17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0.0952956</v>
      </c>
      <c r="F100" s="9">
        <f>IF('De la BASE'!F96&gt;0,'De la BASE'!F96,'De la BASE'!F96+0.001)</f>
        <v>4.0482956</v>
      </c>
      <c r="G100" s="15">
        <v>17746</v>
      </c>
    </row>
    <row r="101" spans="1:7" ht="12.75">
      <c r="A101" s="30" t="str">
        <f>'De la BASE'!A97</f>
        <v>117</v>
      </c>
      <c r="B101" s="30">
        <f>'De la BASE'!B97</f>
        <v>17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0.0633654</v>
      </c>
      <c r="F101" s="9">
        <f>IF('De la BASE'!F97&gt;0,'De la BASE'!F97,'De la BASE'!F97+0.001)</f>
        <v>3.0723084</v>
      </c>
      <c r="G101" s="15">
        <v>17777</v>
      </c>
    </row>
    <row r="102" spans="1:7" ht="12.75">
      <c r="A102" s="30" t="str">
        <f>'De la BASE'!A98</f>
        <v>117</v>
      </c>
      <c r="B102" s="30">
        <f>'De la BASE'!B98</f>
        <v>17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0.070312</v>
      </c>
      <c r="F102" s="9">
        <f>IF('De la BASE'!F98&gt;0,'De la BASE'!F98,'De la BASE'!F98+0.001)</f>
        <v>6.520312000000001</v>
      </c>
      <c r="G102" s="15">
        <v>17807</v>
      </c>
    </row>
    <row r="103" spans="1:7" ht="12.75">
      <c r="A103" s="30" t="str">
        <f>'De la BASE'!A99</f>
        <v>117</v>
      </c>
      <c r="B103" s="30">
        <f>'De la BASE'!B99</f>
        <v>17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0.0659124</v>
      </c>
      <c r="F103" s="9">
        <f>IF('De la BASE'!F99&gt;0,'De la BASE'!F99,'De la BASE'!F99+0.001)</f>
        <v>5.0431604000000005</v>
      </c>
      <c r="G103" s="15">
        <v>17838</v>
      </c>
    </row>
    <row r="104" spans="1:7" ht="12.75">
      <c r="A104" s="30" t="str">
        <f>'De la BASE'!A100</f>
        <v>117</v>
      </c>
      <c r="B104" s="30">
        <f>'De la BASE'!B100</f>
        <v>17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0.1423744</v>
      </c>
      <c r="F104" s="9">
        <f>IF('De la BASE'!F100&gt;0,'De la BASE'!F100,'De la BASE'!F100+0.001)</f>
        <v>20.060374400000004</v>
      </c>
      <c r="G104" s="15">
        <v>17868</v>
      </c>
    </row>
    <row r="105" spans="1:7" ht="12.75">
      <c r="A105" s="30" t="str">
        <f>'De la BASE'!A101</f>
        <v>117</v>
      </c>
      <c r="B105" s="30">
        <f>'De la BASE'!B101</f>
        <v>17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0.1225196</v>
      </c>
      <c r="F105" s="9">
        <f>IF('De la BASE'!F101&gt;0,'De la BASE'!F101,'De la BASE'!F101+0.001)</f>
        <v>8.033666600000002</v>
      </c>
      <c r="G105" s="15">
        <v>17899</v>
      </c>
    </row>
    <row r="106" spans="1:7" ht="12.75">
      <c r="A106" s="30" t="str">
        <f>'De la BASE'!A102</f>
        <v>117</v>
      </c>
      <c r="B106" s="30">
        <f>'De la BASE'!B102</f>
        <v>17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0.0943256</v>
      </c>
      <c r="F106" s="9">
        <f>IF('De la BASE'!F102&gt;0,'De la BASE'!F102,'De la BASE'!F102+0.001)</f>
        <v>6.5963776</v>
      </c>
      <c r="G106" s="15">
        <v>17930</v>
      </c>
    </row>
    <row r="107" spans="1:7" ht="12.75">
      <c r="A107" s="30" t="str">
        <f>'De la BASE'!A103</f>
        <v>117</v>
      </c>
      <c r="B107" s="30">
        <f>'De la BASE'!B103</f>
        <v>17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0.1511948</v>
      </c>
      <c r="F107" s="9">
        <f>IF('De la BASE'!F103&gt;0,'De la BASE'!F103,'De la BASE'!F103+0.001)</f>
        <v>19.2982948</v>
      </c>
      <c r="G107" s="15">
        <v>17958</v>
      </c>
    </row>
    <row r="108" spans="1:7" ht="12.75">
      <c r="A108" s="30" t="str">
        <f>'De la BASE'!A104</f>
        <v>117</v>
      </c>
      <c r="B108" s="30">
        <f>'De la BASE'!B104</f>
        <v>17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0.1208232</v>
      </c>
      <c r="F108" s="9">
        <f>IF('De la BASE'!F104&gt;0,'De la BASE'!F104,'De la BASE'!F104+0.001)</f>
        <v>8.692478200000002</v>
      </c>
      <c r="G108" s="15">
        <v>17989</v>
      </c>
    </row>
    <row r="109" spans="1:7" ht="12.75">
      <c r="A109" s="30" t="str">
        <f>'De la BASE'!A105</f>
        <v>117</v>
      </c>
      <c r="B109" s="30">
        <f>'De la BASE'!B105</f>
        <v>17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0.1008898</v>
      </c>
      <c r="F109" s="9">
        <f>IF('De la BASE'!F105&gt;0,'De la BASE'!F105,'De la BASE'!F105+0.001)</f>
        <v>8.7591518</v>
      </c>
      <c r="G109" s="15">
        <v>18019</v>
      </c>
    </row>
    <row r="110" spans="1:7" ht="12.75">
      <c r="A110" s="30" t="str">
        <f>'De la BASE'!A106</f>
        <v>117</v>
      </c>
      <c r="B110" s="30">
        <f>'De la BASE'!B106</f>
        <v>17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0.090111</v>
      </c>
      <c r="F110" s="9">
        <f>IF('De la BASE'!F106&gt;0,'De la BASE'!F106,'De la BASE'!F106+0.001)</f>
        <v>5.797111000000001</v>
      </c>
      <c r="G110" s="15">
        <v>18050</v>
      </c>
    </row>
    <row r="111" spans="1:7" ht="12.75">
      <c r="A111" s="30" t="str">
        <f>'De la BASE'!A107</f>
        <v>117</v>
      </c>
      <c r="B111" s="30">
        <f>'De la BASE'!B107</f>
        <v>17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0.0951039</v>
      </c>
      <c r="F111" s="9">
        <f>IF('De la BASE'!F107&gt;0,'De la BASE'!F107,'De la BASE'!F107+0.001)</f>
        <v>3.5241339</v>
      </c>
      <c r="G111" s="15">
        <v>18080</v>
      </c>
    </row>
    <row r="112" spans="1:7" ht="12.75">
      <c r="A112" s="30" t="str">
        <f>'De la BASE'!A108</f>
        <v>117</v>
      </c>
      <c r="B112" s="30">
        <f>'De la BASE'!B108</f>
        <v>17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0.0881108</v>
      </c>
      <c r="F112" s="9">
        <f>IF('De la BASE'!F108&gt;0,'De la BASE'!F108,'De la BASE'!F108+0.001)</f>
        <v>2.9161108</v>
      </c>
      <c r="G112" s="15">
        <v>18111</v>
      </c>
    </row>
    <row r="113" spans="1:7" ht="12.75">
      <c r="A113" s="30" t="str">
        <f>'De la BASE'!A109</f>
        <v>117</v>
      </c>
      <c r="B113" s="30">
        <f>'De la BASE'!B109</f>
        <v>17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0.5264948</v>
      </c>
      <c r="F113" s="9">
        <f>IF('De la BASE'!F109&gt;0,'De la BASE'!F109,'De la BASE'!F109+0.001)</f>
        <v>24.788345799999995</v>
      </c>
      <c r="G113" s="15">
        <v>18142</v>
      </c>
    </row>
    <row r="114" spans="1:7" ht="12.75">
      <c r="A114" s="30" t="str">
        <f>'De la BASE'!A110</f>
        <v>117</v>
      </c>
      <c r="B114" s="30">
        <f>'De la BASE'!B110</f>
        <v>17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0.2304855</v>
      </c>
      <c r="F114" s="9">
        <f>IF('De la BASE'!F110&gt;0,'De la BASE'!F110,'De la BASE'!F110+0.001)</f>
        <v>8.150322500000001</v>
      </c>
      <c r="G114" s="15">
        <v>18172</v>
      </c>
    </row>
    <row r="115" spans="1:7" ht="12.75">
      <c r="A115" s="30" t="str">
        <f>'De la BASE'!A111</f>
        <v>117</v>
      </c>
      <c r="B115" s="30">
        <f>'De la BASE'!B111</f>
        <v>17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0.15606</v>
      </c>
      <c r="F115" s="9">
        <f>IF('De la BASE'!F111&gt;0,'De la BASE'!F111,'De la BASE'!F111+0.001)</f>
        <v>17.150895000000002</v>
      </c>
      <c r="G115" s="15">
        <v>18203</v>
      </c>
    </row>
    <row r="116" spans="1:7" ht="12.75">
      <c r="A116" s="30" t="str">
        <f>'De la BASE'!A112</f>
        <v>117</v>
      </c>
      <c r="B116" s="30">
        <f>'De la BASE'!B112</f>
        <v>17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0.161205</v>
      </c>
      <c r="F116" s="9">
        <f>IF('De la BASE'!F112&gt;0,'De la BASE'!F112,'De la BASE'!F112+0.001)</f>
        <v>13.795799000000002</v>
      </c>
      <c r="G116" s="15">
        <v>18233</v>
      </c>
    </row>
    <row r="117" spans="1:7" ht="12.75">
      <c r="A117" s="30" t="str">
        <f>'De la BASE'!A113</f>
        <v>117</v>
      </c>
      <c r="B117" s="30">
        <f>'De la BASE'!B113</f>
        <v>17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0.1062864</v>
      </c>
      <c r="F117" s="9">
        <f>IF('De la BASE'!F113&gt;0,'De la BASE'!F113,'De la BASE'!F113+0.001)</f>
        <v>5.7322864</v>
      </c>
      <c r="G117" s="15">
        <v>18264</v>
      </c>
    </row>
    <row r="118" spans="1:7" ht="12.75">
      <c r="A118" s="30" t="str">
        <f>'De la BASE'!A114</f>
        <v>117</v>
      </c>
      <c r="B118" s="30">
        <f>'De la BASE'!B114</f>
        <v>17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0.2003616</v>
      </c>
      <c r="F118" s="9">
        <f>IF('De la BASE'!F114&gt;0,'De la BASE'!F114,'De la BASE'!F114+0.001)</f>
        <v>22.287173600000003</v>
      </c>
      <c r="G118" s="15">
        <v>18295</v>
      </c>
    </row>
    <row r="119" spans="1:7" ht="12.75">
      <c r="A119" s="30" t="str">
        <f>'De la BASE'!A115</f>
        <v>117</v>
      </c>
      <c r="B119" s="30">
        <f>'De la BASE'!B115</f>
        <v>17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0.197067</v>
      </c>
      <c r="F119" s="9">
        <f>IF('De la BASE'!F115&gt;0,'De la BASE'!F115,'De la BASE'!F115+0.001)</f>
        <v>15.418067</v>
      </c>
      <c r="G119" s="15">
        <v>18323</v>
      </c>
    </row>
    <row r="120" spans="1:7" ht="12.75">
      <c r="A120" s="30" t="str">
        <f>'De la BASE'!A116</f>
        <v>117</v>
      </c>
      <c r="B120" s="30">
        <f>'De la BASE'!B116</f>
        <v>17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0.1694875</v>
      </c>
      <c r="F120" s="9">
        <f>IF('De la BASE'!F116&gt;0,'De la BASE'!F116,'De la BASE'!F116+0.001)</f>
        <v>10.8405365</v>
      </c>
      <c r="G120" s="15">
        <v>18354</v>
      </c>
    </row>
    <row r="121" spans="1:7" ht="12.75">
      <c r="A121" s="30" t="str">
        <f>'De la BASE'!A117</f>
        <v>117</v>
      </c>
      <c r="B121" s="30">
        <f>'De la BASE'!B117</f>
        <v>17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0.4114626</v>
      </c>
      <c r="F121" s="9">
        <f>IF('De la BASE'!F117&gt;0,'De la BASE'!F117,'De la BASE'!F117+0.001)</f>
        <v>30.2612336</v>
      </c>
      <c r="G121" s="15">
        <v>18384</v>
      </c>
    </row>
    <row r="122" spans="1:7" ht="12.75">
      <c r="A122" s="30" t="str">
        <f>'De la BASE'!A118</f>
        <v>117</v>
      </c>
      <c r="B122" s="30">
        <f>'De la BASE'!B118</f>
        <v>17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0.4858386</v>
      </c>
      <c r="F122" s="9">
        <f>IF('De la BASE'!F118&gt;0,'De la BASE'!F118,'De la BASE'!F118+0.001)</f>
        <v>19.209674600000003</v>
      </c>
      <c r="G122" s="15">
        <v>18415</v>
      </c>
    </row>
    <row r="123" spans="1:7" ht="12.75">
      <c r="A123" s="30" t="str">
        <f>'De la BASE'!A119</f>
        <v>117</v>
      </c>
      <c r="B123" s="30">
        <f>'De la BASE'!B119</f>
        <v>17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0.2008688</v>
      </c>
      <c r="F123" s="9">
        <f>IF('De la BASE'!F119&gt;0,'De la BASE'!F119,'De la BASE'!F119+0.001)</f>
        <v>5.1560128</v>
      </c>
      <c r="G123" s="15">
        <v>18445</v>
      </c>
    </row>
    <row r="124" spans="1:7" ht="12.75">
      <c r="A124" s="30" t="str">
        <f>'De la BASE'!A120</f>
        <v>117</v>
      </c>
      <c r="B124" s="30">
        <f>'De la BASE'!B120</f>
        <v>17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0.0802184</v>
      </c>
      <c r="F124" s="9">
        <f>IF('De la BASE'!F120&gt;0,'De la BASE'!F120,'De la BASE'!F120+0.001)</f>
        <v>3.0885624000000007</v>
      </c>
      <c r="G124" s="15">
        <v>18476</v>
      </c>
    </row>
    <row r="125" spans="1:7" ht="12.75">
      <c r="A125" s="30" t="str">
        <f>'De la BASE'!A121</f>
        <v>117</v>
      </c>
      <c r="B125" s="30">
        <f>'De la BASE'!B121</f>
        <v>17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0.0506848</v>
      </c>
      <c r="F125" s="9">
        <f>IF('De la BASE'!F121&gt;0,'De la BASE'!F121,'De la BASE'!F121+0.001)</f>
        <v>2.3395388000000006</v>
      </c>
      <c r="G125" s="15">
        <v>18507</v>
      </c>
    </row>
    <row r="126" spans="1:7" ht="12.75">
      <c r="A126" s="30" t="str">
        <f>'De la BASE'!A122</f>
        <v>117</v>
      </c>
      <c r="B126" s="30">
        <f>'De la BASE'!B122</f>
        <v>17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0.0710167</v>
      </c>
      <c r="F126" s="9">
        <f>IF('De la BASE'!F122&gt;0,'De la BASE'!F122,'De la BASE'!F122+0.001)</f>
        <v>5.3800167000000005</v>
      </c>
      <c r="G126" s="15">
        <v>18537</v>
      </c>
    </row>
    <row r="127" spans="1:7" ht="12.75">
      <c r="A127" s="30" t="str">
        <f>'De la BASE'!A123</f>
        <v>117</v>
      </c>
      <c r="B127" s="30">
        <f>'De la BASE'!B123</f>
        <v>17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0.1055628</v>
      </c>
      <c r="F127" s="9">
        <f>IF('De la BASE'!F123&gt;0,'De la BASE'!F123,'De la BASE'!F123+0.001)</f>
        <v>12.5345118</v>
      </c>
      <c r="G127" s="15">
        <v>18568</v>
      </c>
    </row>
    <row r="128" spans="1:7" ht="12.75">
      <c r="A128" s="30" t="str">
        <f>'De la BASE'!A124</f>
        <v>117</v>
      </c>
      <c r="B128" s="30">
        <f>'De la BASE'!B124</f>
        <v>17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0.1813713</v>
      </c>
      <c r="F128" s="9">
        <f>IF('De la BASE'!F124&gt;0,'De la BASE'!F124,'De la BASE'!F124+0.001)</f>
        <v>22.7787863</v>
      </c>
      <c r="G128" s="15">
        <v>18598</v>
      </c>
    </row>
    <row r="129" spans="1:7" ht="12.75">
      <c r="A129" s="30" t="str">
        <f>'De la BASE'!A125</f>
        <v>117</v>
      </c>
      <c r="B129" s="30">
        <f>'De la BASE'!B125</f>
        <v>17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0.4871777</v>
      </c>
      <c r="F129" s="9">
        <f>IF('De la BASE'!F125&gt;0,'De la BASE'!F125,'De la BASE'!F125+0.001)</f>
        <v>32.7982827</v>
      </c>
      <c r="G129" s="15">
        <v>18629</v>
      </c>
    </row>
    <row r="130" spans="1:7" ht="12.75">
      <c r="A130" s="30" t="str">
        <f>'De la BASE'!A126</f>
        <v>117</v>
      </c>
      <c r="B130" s="30">
        <f>'De la BASE'!B126</f>
        <v>17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1.069884</v>
      </c>
      <c r="F130" s="9">
        <f>IF('De la BASE'!F126&gt;0,'De la BASE'!F126,'De la BASE'!F126+0.001)</f>
        <v>55.058870000000006</v>
      </c>
      <c r="G130" s="15">
        <v>18660</v>
      </c>
    </row>
    <row r="131" spans="1:7" ht="12.75">
      <c r="A131" s="30" t="str">
        <f>'De la BASE'!A127</f>
        <v>117</v>
      </c>
      <c r="B131" s="30">
        <f>'De la BASE'!B127</f>
        <v>17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1.560208</v>
      </c>
      <c r="F131" s="9">
        <f>IF('De la BASE'!F127&gt;0,'De la BASE'!F127,'De la BASE'!F127+0.001)</f>
        <v>80.42348399999999</v>
      </c>
      <c r="G131" s="15">
        <v>18688</v>
      </c>
    </row>
    <row r="132" spans="1:7" ht="12.75">
      <c r="A132" s="30" t="str">
        <f>'De la BASE'!A128</f>
        <v>117</v>
      </c>
      <c r="B132" s="30">
        <f>'De la BASE'!B128</f>
        <v>17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0.8470696</v>
      </c>
      <c r="F132" s="9">
        <f>IF('De la BASE'!F128&gt;0,'De la BASE'!F128,'De la BASE'!F128+0.001)</f>
        <v>40.6970326</v>
      </c>
      <c r="G132" s="15">
        <v>18719</v>
      </c>
    </row>
    <row r="133" spans="1:7" ht="12.75">
      <c r="A133" s="30" t="str">
        <f>'De la BASE'!A129</f>
        <v>117</v>
      </c>
      <c r="B133" s="30">
        <f>'De la BASE'!B129</f>
        <v>17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0.7470534</v>
      </c>
      <c r="F133" s="9">
        <f>IF('De la BASE'!F129&gt;0,'De la BASE'!F129,'De la BASE'!F129+0.001)</f>
        <v>44.8697174</v>
      </c>
      <c r="G133" s="15">
        <v>18749</v>
      </c>
    </row>
    <row r="134" spans="1:7" ht="12.75">
      <c r="A134" s="30" t="str">
        <f>'De la BASE'!A130</f>
        <v>117</v>
      </c>
      <c r="B134" s="30">
        <f>'De la BASE'!B130</f>
        <v>17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0.7294146</v>
      </c>
      <c r="F134" s="9">
        <f>IF('De la BASE'!F130&gt;0,'De la BASE'!F130,'De la BASE'!F130+0.001)</f>
        <v>34.826907600000006</v>
      </c>
      <c r="G134" s="15">
        <v>18780</v>
      </c>
    </row>
    <row r="135" spans="1:7" ht="12.75">
      <c r="A135" s="30" t="str">
        <f>'De la BASE'!A131</f>
        <v>117</v>
      </c>
      <c r="B135" s="30">
        <f>'De la BASE'!B131</f>
        <v>17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0.2859192</v>
      </c>
      <c r="F135" s="9">
        <f>IF('De la BASE'!F131&gt;0,'De la BASE'!F131,'De la BASE'!F131+0.001)</f>
        <v>9.8924432</v>
      </c>
      <c r="G135" s="15">
        <v>18810</v>
      </c>
    </row>
    <row r="136" spans="1:7" ht="12.75">
      <c r="A136" s="30" t="str">
        <f>'De la BASE'!A132</f>
        <v>117</v>
      </c>
      <c r="B136" s="30">
        <f>'De la BASE'!B132</f>
        <v>17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0.0775042</v>
      </c>
      <c r="F136" s="9">
        <f>IF('De la BASE'!F132&gt;0,'De la BASE'!F132,'De la BASE'!F132+0.001)</f>
        <v>5.988096200000001</v>
      </c>
      <c r="G136" s="15">
        <v>18841</v>
      </c>
    </row>
    <row r="137" spans="1:7" ht="12.75">
      <c r="A137" s="30" t="str">
        <f>'De la BASE'!A133</f>
        <v>117</v>
      </c>
      <c r="B137" s="30">
        <f>'De la BASE'!B133</f>
        <v>17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0.067752</v>
      </c>
      <c r="F137" s="9">
        <f>IF('De la BASE'!F133&gt;0,'De la BASE'!F133,'De la BASE'!F133+0.001)</f>
        <v>4.308047</v>
      </c>
      <c r="G137" s="15">
        <v>18872</v>
      </c>
    </row>
    <row r="138" spans="1:7" ht="12.75">
      <c r="A138" s="30" t="str">
        <f>'De la BASE'!A134</f>
        <v>117</v>
      </c>
      <c r="B138" s="30">
        <f>'De la BASE'!B134</f>
        <v>17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0.0773766</v>
      </c>
      <c r="F138" s="9">
        <f>IF('De la BASE'!F134&gt;0,'De la BASE'!F134,'De la BASE'!F134+0.001)</f>
        <v>8.905696599999999</v>
      </c>
      <c r="G138" s="15">
        <v>18902</v>
      </c>
    </row>
    <row r="139" spans="1:7" ht="12.75">
      <c r="A139" s="30" t="str">
        <f>'De la BASE'!A135</f>
        <v>117</v>
      </c>
      <c r="B139" s="30">
        <f>'De la BASE'!B135</f>
        <v>17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0.5209512</v>
      </c>
      <c r="F139" s="9">
        <f>IF('De la BASE'!F135&gt;0,'De la BASE'!F135,'De la BASE'!F135+0.001)</f>
        <v>63.6899512</v>
      </c>
      <c r="G139" s="15">
        <v>18933</v>
      </c>
    </row>
    <row r="140" spans="1:7" ht="12.75">
      <c r="A140" s="30" t="str">
        <f>'De la BASE'!A136</f>
        <v>117</v>
      </c>
      <c r="B140" s="30">
        <f>'De la BASE'!B136</f>
        <v>17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0.3808755</v>
      </c>
      <c r="F140" s="9">
        <f>IF('De la BASE'!F136&gt;0,'De la BASE'!F136,'De la BASE'!F136+0.001)</f>
        <v>27.2159925</v>
      </c>
      <c r="G140" s="15">
        <v>18963</v>
      </c>
    </row>
    <row r="141" spans="1:7" ht="12.75">
      <c r="A141" s="30" t="str">
        <f>'De la BASE'!A137</f>
        <v>117</v>
      </c>
      <c r="B141" s="30">
        <f>'De la BASE'!B137</f>
        <v>17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0.302208</v>
      </c>
      <c r="F141" s="9">
        <f>IF('De la BASE'!F137&gt;0,'De la BASE'!F137,'De la BASE'!F137+0.001)</f>
        <v>14.628060000000001</v>
      </c>
      <c r="G141" s="15">
        <v>18994</v>
      </c>
    </row>
    <row r="142" spans="1:7" ht="12.75">
      <c r="A142" s="30" t="str">
        <f>'De la BASE'!A138</f>
        <v>117</v>
      </c>
      <c r="B142" s="30">
        <f>'De la BASE'!B138</f>
        <v>17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0.2539072</v>
      </c>
      <c r="F142" s="9">
        <f>IF('De la BASE'!F138&gt;0,'De la BASE'!F138,'De la BASE'!F138+0.001)</f>
        <v>18.198469199999998</v>
      </c>
      <c r="G142" s="15">
        <v>19025</v>
      </c>
    </row>
    <row r="143" spans="1:7" ht="12.75">
      <c r="A143" s="30" t="str">
        <f>'De la BASE'!A139</f>
        <v>117</v>
      </c>
      <c r="B143" s="30">
        <f>'De la BASE'!B139</f>
        <v>17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1.2043191</v>
      </c>
      <c r="F143" s="9">
        <f>IF('De la BASE'!F139&gt;0,'De la BASE'!F139,'De la BASE'!F139+0.001)</f>
        <v>90.96623910000001</v>
      </c>
      <c r="G143" s="15">
        <v>19054</v>
      </c>
    </row>
    <row r="144" spans="1:7" ht="12.75">
      <c r="A144" s="30" t="str">
        <f>'De la BASE'!A140</f>
        <v>117</v>
      </c>
      <c r="B144" s="30">
        <f>'De la BASE'!B140</f>
        <v>17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0.92064</v>
      </c>
      <c r="F144" s="9">
        <f>IF('De la BASE'!F140&gt;0,'De la BASE'!F140,'De la BASE'!F140+0.001)</f>
        <v>46.555556</v>
      </c>
      <c r="G144" s="15">
        <v>19085</v>
      </c>
    </row>
    <row r="145" spans="1:7" ht="12.75">
      <c r="A145" s="30" t="str">
        <f>'De la BASE'!A141</f>
        <v>117</v>
      </c>
      <c r="B145" s="30">
        <f>'De la BASE'!B141</f>
        <v>17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0.6730512</v>
      </c>
      <c r="F145" s="9">
        <f>IF('De la BASE'!F141&gt;0,'De la BASE'!F141,'De la BASE'!F141+0.001)</f>
        <v>38.6245392</v>
      </c>
      <c r="G145" s="15">
        <v>19115</v>
      </c>
    </row>
    <row r="146" spans="1:7" ht="12.75">
      <c r="A146" s="30" t="str">
        <f>'De la BASE'!A142</f>
        <v>117</v>
      </c>
      <c r="B146" s="30">
        <f>'De la BASE'!B142</f>
        <v>17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0.374509</v>
      </c>
      <c r="F146" s="9">
        <f>IF('De la BASE'!F142&gt;0,'De la BASE'!F142,'De la BASE'!F142+0.001)</f>
        <v>14.957508999999998</v>
      </c>
      <c r="G146" s="15">
        <v>19146</v>
      </c>
    </row>
    <row r="147" spans="1:7" ht="12.75">
      <c r="A147" s="30" t="str">
        <f>'De la BASE'!A143</f>
        <v>117</v>
      </c>
      <c r="B147" s="30">
        <f>'De la BASE'!B143</f>
        <v>17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0.4840557</v>
      </c>
      <c r="F147" s="9">
        <f>IF('De la BASE'!F143&gt;0,'De la BASE'!F143,'De la BASE'!F143+0.001)</f>
        <v>32.5391107</v>
      </c>
      <c r="G147" s="15">
        <v>19176</v>
      </c>
    </row>
    <row r="148" spans="1:7" ht="12.75">
      <c r="A148" s="30" t="str">
        <f>'De la BASE'!A144</f>
        <v>117</v>
      </c>
      <c r="B148" s="30">
        <f>'De la BASE'!B144</f>
        <v>17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0.2706165</v>
      </c>
      <c r="F148" s="9">
        <f>IF('De la BASE'!F144&gt;0,'De la BASE'!F144,'De la BASE'!F144+0.001)</f>
        <v>10.5053995</v>
      </c>
      <c r="G148" s="15">
        <v>19207</v>
      </c>
    </row>
    <row r="149" spans="1:7" ht="12.75">
      <c r="A149" s="30" t="str">
        <f>'De la BASE'!A145</f>
        <v>117</v>
      </c>
      <c r="B149" s="30">
        <f>'De la BASE'!B145</f>
        <v>17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0.086184</v>
      </c>
      <c r="F149" s="9">
        <f>IF('De la BASE'!F145&gt;0,'De la BASE'!F145,'De la BASE'!F145+0.001)</f>
        <v>5.840655000000001</v>
      </c>
      <c r="G149" s="15">
        <v>19238</v>
      </c>
    </row>
    <row r="150" spans="1:7" ht="12.75">
      <c r="A150" s="30" t="str">
        <f>'De la BASE'!A146</f>
        <v>117</v>
      </c>
      <c r="B150" s="30">
        <f>'De la BASE'!B146</f>
        <v>17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0.1319535</v>
      </c>
      <c r="F150" s="9">
        <f>IF('De la BASE'!F146&gt;0,'De la BASE'!F146,'De la BASE'!F146+0.001)</f>
        <v>11.1363735</v>
      </c>
      <c r="G150" s="15">
        <v>19268</v>
      </c>
    </row>
    <row r="151" spans="1:7" ht="12.75">
      <c r="A151" s="30" t="str">
        <f>'De la BASE'!A147</f>
        <v>117</v>
      </c>
      <c r="B151" s="30">
        <f>'De la BASE'!B147</f>
        <v>17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0.19608</v>
      </c>
      <c r="F151" s="9">
        <f>IF('De la BASE'!F147&gt;0,'De la BASE'!F147,'De la BASE'!F147+0.001)</f>
        <v>17.340737999999998</v>
      </c>
      <c r="G151" s="15">
        <v>19299</v>
      </c>
    </row>
    <row r="152" spans="1:7" ht="12.75">
      <c r="A152" s="30" t="str">
        <f>'De la BASE'!A148</f>
        <v>117</v>
      </c>
      <c r="B152" s="30">
        <f>'De la BASE'!B148</f>
        <v>17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0.3355402</v>
      </c>
      <c r="F152" s="9">
        <f>IF('De la BASE'!F148&gt;0,'De la BASE'!F148,'De la BASE'!F148+0.001)</f>
        <v>33.933645199999994</v>
      </c>
      <c r="G152" s="15">
        <v>19329</v>
      </c>
    </row>
    <row r="153" spans="1:7" ht="12.75">
      <c r="A153" s="30" t="str">
        <f>'De la BASE'!A149</f>
        <v>117</v>
      </c>
      <c r="B153" s="30">
        <f>'De la BASE'!B149</f>
        <v>17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0.2749692</v>
      </c>
      <c r="F153" s="9">
        <f>IF('De la BASE'!F149&gt;0,'De la BASE'!F149,'De la BASE'!F149+0.001)</f>
        <v>8.1729692</v>
      </c>
      <c r="G153" s="15">
        <v>19360</v>
      </c>
    </row>
    <row r="154" spans="1:7" ht="12.75">
      <c r="A154" s="30" t="str">
        <f>'De la BASE'!A150</f>
        <v>117</v>
      </c>
      <c r="B154" s="30">
        <f>'De la BASE'!B150</f>
        <v>17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0.3417368</v>
      </c>
      <c r="F154" s="9">
        <f>IF('De la BASE'!F150&gt;0,'De la BASE'!F150,'De la BASE'!F150+0.001)</f>
        <v>16.4023808</v>
      </c>
      <c r="G154" s="15">
        <v>19391</v>
      </c>
    </row>
    <row r="155" spans="1:7" ht="12.75">
      <c r="A155" s="30" t="str">
        <f>'De la BASE'!A151</f>
        <v>117</v>
      </c>
      <c r="B155" s="30">
        <f>'De la BASE'!B151</f>
        <v>17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0.2291088</v>
      </c>
      <c r="F155" s="9">
        <f>IF('De la BASE'!F151&gt;0,'De la BASE'!F151,'De la BASE'!F151+0.001)</f>
        <v>14.4801818</v>
      </c>
      <c r="G155" s="15">
        <v>19419</v>
      </c>
    </row>
    <row r="156" spans="1:7" ht="12.75">
      <c r="A156" s="30" t="str">
        <f>'De la BASE'!A152</f>
        <v>117</v>
      </c>
      <c r="B156" s="30">
        <f>'De la BASE'!B152</f>
        <v>17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0.3578432</v>
      </c>
      <c r="F156" s="9">
        <f>IF('De la BASE'!F152&gt;0,'De la BASE'!F152,'De la BASE'!F152+0.001)</f>
        <v>26.8770212</v>
      </c>
      <c r="G156" s="15">
        <v>19450</v>
      </c>
    </row>
    <row r="157" spans="1:7" ht="12.75">
      <c r="A157" s="30" t="str">
        <f>'De la BASE'!A153</f>
        <v>117</v>
      </c>
      <c r="B157" s="30">
        <f>'De la BASE'!B153</f>
        <v>17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0.2109666</v>
      </c>
      <c r="F157" s="9">
        <f>IF('De la BASE'!F153&gt;0,'De la BASE'!F153,'De la BASE'!F153+0.001)</f>
        <v>12.7369666</v>
      </c>
      <c r="G157" s="15">
        <v>19480</v>
      </c>
    </row>
    <row r="158" spans="1:7" ht="12.75">
      <c r="A158" s="30" t="str">
        <f>'De la BASE'!A154</f>
        <v>117</v>
      </c>
      <c r="B158" s="30">
        <f>'De la BASE'!B154</f>
        <v>17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0.3989339</v>
      </c>
      <c r="F158" s="9">
        <f>IF('De la BASE'!F154&gt;0,'De la BASE'!F154,'De la BASE'!F154+0.001)</f>
        <v>26.2789339</v>
      </c>
      <c r="G158" s="15">
        <v>19511</v>
      </c>
    </row>
    <row r="159" spans="1:7" ht="12.75">
      <c r="A159" s="30" t="str">
        <f>'De la BASE'!A155</f>
        <v>117</v>
      </c>
      <c r="B159" s="30">
        <f>'De la BASE'!B155</f>
        <v>17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0.2241976</v>
      </c>
      <c r="F159" s="9">
        <f>IF('De la BASE'!F155&gt;0,'De la BASE'!F155,'De la BASE'!F155+0.001)</f>
        <v>6.4121976</v>
      </c>
      <c r="G159" s="15">
        <v>19541</v>
      </c>
    </row>
    <row r="160" spans="1:7" ht="12.75">
      <c r="A160" s="30" t="str">
        <f>'De la BASE'!A156</f>
        <v>117</v>
      </c>
      <c r="B160" s="30">
        <f>'De la BASE'!B156</f>
        <v>17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0.100686</v>
      </c>
      <c r="F160" s="9">
        <f>IF('De la BASE'!F156&gt;0,'De la BASE'!F156,'De la BASE'!F156+0.001)</f>
        <v>3.6314289999999994</v>
      </c>
      <c r="G160" s="15">
        <v>19572</v>
      </c>
    </row>
    <row r="161" spans="1:7" ht="12.75">
      <c r="A161" s="30" t="str">
        <f>'De la BASE'!A157</f>
        <v>117</v>
      </c>
      <c r="B161" s="30">
        <f>'De la BASE'!B157</f>
        <v>17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0.0746059</v>
      </c>
      <c r="F161" s="9">
        <f>IF('De la BASE'!F157&gt;0,'De la BASE'!F157,'De la BASE'!F157+0.001)</f>
        <v>4.6616059</v>
      </c>
      <c r="G161" s="15">
        <v>19603</v>
      </c>
    </row>
    <row r="162" spans="1:7" ht="12.75">
      <c r="A162" s="30" t="str">
        <f>'De la BASE'!A158</f>
        <v>117</v>
      </c>
      <c r="B162" s="30">
        <f>'De la BASE'!B158</f>
        <v>17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0.325704</v>
      </c>
      <c r="F162" s="9">
        <f>IF('De la BASE'!F158&gt;0,'De la BASE'!F158,'De la BASE'!F158+0.001)</f>
        <v>22.942103999999997</v>
      </c>
      <c r="G162" s="15">
        <v>19633</v>
      </c>
    </row>
    <row r="163" spans="1:7" ht="12.75">
      <c r="A163" s="30" t="str">
        <f>'De la BASE'!A159</f>
        <v>117</v>
      </c>
      <c r="B163" s="30">
        <f>'De la BASE'!B159</f>
        <v>17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0.179168</v>
      </c>
      <c r="F163" s="9">
        <f>IF('De la BASE'!F159&gt;0,'De la BASE'!F159,'De la BASE'!F159+0.001)</f>
        <v>6.443293</v>
      </c>
      <c r="G163" s="15">
        <v>19664</v>
      </c>
    </row>
    <row r="164" spans="1:7" ht="12.75">
      <c r="A164" s="30" t="str">
        <f>'De la BASE'!A160</f>
        <v>117</v>
      </c>
      <c r="B164" s="30">
        <f>'De la BASE'!B160</f>
        <v>17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0.1489488</v>
      </c>
      <c r="F164" s="9">
        <f>IF('De la BASE'!F160&gt;0,'De la BASE'!F160,'De la BASE'!F160+0.001)</f>
        <v>12.320818799999996</v>
      </c>
      <c r="G164" s="15">
        <v>19694</v>
      </c>
    </row>
    <row r="165" spans="1:7" ht="12.75">
      <c r="A165" s="30" t="str">
        <f>'De la BASE'!A161</f>
        <v>117</v>
      </c>
      <c r="B165" s="30">
        <f>'De la BASE'!B161</f>
        <v>17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0.451485</v>
      </c>
      <c r="F165" s="9">
        <f>IF('De la BASE'!F161&gt;0,'De la BASE'!F161,'De la BASE'!F161+0.001)</f>
        <v>10.079992</v>
      </c>
      <c r="G165" s="15">
        <v>19725</v>
      </c>
    </row>
    <row r="166" spans="1:7" ht="12.75">
      <c r="A166" s="30" t="str">
        <f>'De la BASE'!A162</f>
        <v>117</v>
      </c>
      <c r="B166" s="30">
        <f>'De la BASE'!B162</f>
        <v>17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0.5991106</v>
      </c>
      <c r="F166" s="9">
        <f>IF('De la BASE'!F162&gt;0,'De la BASE'!F162,'De la BASE'!F162+0.001)</f>
        <v>20.001110599999997</v>
      </c>
      <c r="G166" s="15">
        <v>19756</v>
      </c>
    </row>
    <row r="167" spans="1:7" ht="12.75">
      <c r="A167" s="30" t="str">
        <f>'De la BASE'!A163</f>
        <v>117</v>
      </c>
      <c r="B167" s="30">
        <f>'De la BASE'!B163</f>
        <v>17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0.637315</v>
      </c>
      <c r="F167" s="9">
        <f>IF('De la BASE'!F163&gt;0,'De la BASE'!F163,'De la BASE'!F163+0.001)</f>
        <v>40.399372</v>
      </c>
      <c r="G167" s="15">
        <v>19784</v>
      </c>
    </row>
    <row r="168" spans="1:7" ht="12.75">
      <c r="A168" s="30" t="str">
        <f>'De la BASE'!A164</f>
        <v>117</v>
      </c>
      <c r="B168" s="30">
        <f>'De la BASE'!B164</f>
        <v>17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0.3909136</v>
      </c>
      <c r="F168" s="9">
        <f>IF('De la BASE'!F164&gt;0,'De la BASE'!F164,'De la BASE'!F164+0.001)</f>
        <v>18.713373600000004</v>
      </c>
      <c r="G168" s="15">
        <v>19815</v>
      </c>
    </row>
    <row r="169" spans="1:7" ht="12.75">
      <c r="A169" s="30" t="str">
        <f>'De la BASE'!A165</f>
        <v>117</v>
      </c>
      <c r="B169" s="30">
        <f>'De la BASE'!B165</f>
        <v>17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0.4756247</v>
      </c>
      <c r="F169" s="9">
        <f>IF('De la BASE'!F165&gt;0,'De la BASE'!F165,'De la BASE'!F165+0.001)</f>
        <v>27.9556247</v>
      </c>
      <c r="G169" s="15">
        <v>19845</v>
      </c>
    </row>
    <row r="170" spans="1:7" ht="12.75">
      <c r="A170" s="30" t="str">
        <f>'De la BASE'!A166</f>
        <v>117</v>
      </c>
      <c r="B170" s="30">
        <f>'De la BASE'!B166</f>
        <v>17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0.3240978</v>
      </c>
      <c r="F170" s="9">
        <f>IF('De la BASE'!F166&gt;0,'De la BASE'!F166,'De la BASE'!F166+0.001)</f>
        <v>16.8180978</v>
      </c>
      <c r="G170" s="15">
        <v>19876</v>
      </c>
    </row>
    <row r="171" spans="1:7" ht="12.75">
      <c r="A171" s="30" t="str">
        <f>'De la BASE'!A167</f>
        <v>117</v>
      </c>
      <c r="B171" s="30">
        <f>'De la BASE'!B167</f>
        <v>17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0.1157932</v>
      </c>
      <c r="F171" s="9">
        <f>IF('De la BASE'!F167&gt;0,'De la BASE'!F167,'De la BASE'!F167+0.001)</f>
        <v>5.323740199999998</v>
      </c>
      <c r="G171" s="15">
        <v>19906</v>
      </c>
    </row>
    <row r="172" spans="1:7" ht="12.75">
      <c r="A172" s="30" t="str">
        <f>'De la BASE'!A168</f>
        <v>117</v>
      </c>
      <c r="B172" s="30">
        <f>'De la BASE'!B168</f>
        <v>17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0.0701925</v>
      </c>
      <c r="F172" s="9">
        <f>IF('De la BASE'!F168&gt;0,'De la BASE'!F168,'De la BASE'!F168+0.001)</f>
        <v>5.3540805</v>
      </c>
      <c r="G172" s="15">
        <v>19937</v>
      </c>
    </row>
    <row r="173" spans="1:7" ht="12.75">
      <c r="A173" s="30" t="str">
        <f>'De la BASE'!A169</f>
        <v>117</v>
      </c>
      <c r="B173" s="30">
        <f>'De la BASE'!B169</f>
        <v>17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0.0555181</v>
      </c>
      <c r="F173" s="9">
        <f>IF('De la BASE'!F169&gt;0,'De la BASE'!F169,'De la BASE'!F169+0.001)</f>
        <v>3.1595981</v>
      </c>
      <c r="G173" s="15">
        <v>19968</v>
      </c>
    </row>
    <row r="174" spans="1:7" ht="12.75">
      <c r="A174" s="30" t="str">
        <f>'De la BASE'!A170</f>
        <v>117</v>
      </c>
      <c r="B174" s="30">
        <f>'De la BASE'!B170</f>
        <v>17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0.0690552</v>
      </c>
      <c r="F174" s="9">
        <f>IF('De la BASE'!F170&gt;0,'De la BASE'!F170,'De la BASE'!F170+0.001)</f>
        <v>5.4760552</v>
      </c>
      <c r="G174" s="15">
        <v>19998</v>
      </c>
    </row>
    <row r="175" spans="1:7" ht="12.75">
      <c r="A175" s="30" t="str">
        <f>'De la BASE'!A171</f>
        <v>117</v>
      </c>
      <c r="B175" s="30">
        <f>'De la BASE'!B171</f>
        <v>17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0.2537392</v>
      </c>
      <c r="F175" s="9">
        <f>IF('De la BASE'!F171&gt;0,'De la BASE'!F171,'De la BASE'!F171+0.001)</f>
        <v>22.1467022</v>
      </c>
      <c r="G175" s="15">
        <v>20029</v>
      </c>
    </row>
    <row r="176" spans="1:7" ht="12.75">
      <c r="A176" s="30" t="str">
        <f>'De la BASE'!A172</f>
        <v>117</v>
      </c>
      <c r="B176" s="30">
        <f>'De la BASE'!B172</f>
        <v>17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0.164496</v>
      </c>
      <c r="F176" s="9">
        <f>IF('De la BASE'!F172&gt;0,'De la BASE'!F172,'De la BASE'!F172+0.001)</f>
        <v>9.769496</v>
      </c>
      <c r="G176" s="15">
        <v>20059</v>
      </c>
    </row>
    <row r="177" spans="1:7" ht="12.75">
      <c r="A177" s="30" t="str">
        <f>'De la BASE'!A173</f>
        <v>117</v>
      </c>
      <c r="B177" s="30">
        <f>'De la BASE'!B173</f>
        <v>17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0.6156475</v>
      </c>
      <c r="F177" s="9">
        <f>IF('De la BASE'!F173&gt;0,'De la BASE'!F173,'De la BASE'!F173+0.001)</f>
        <v>52.4435665</v>
      </c>
      <c r="G177" s="15">
        <v>20090</v>
      </c>
    </row>
    <row r="178" spans="1:7" ht="12.75">
      <c r="A178" s="30" t="str">
        <f>'De la BASE'!A174</f>
        <v>117</v>
      </c>
      <c r="B178" s="30">
        <f>'De la BASE'!B174</f>
        <v>17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1.4516745</v>
      </c>
      <c r="F178" s="9">
        <f>IF('De la BASE'!F174&gt;0,'De la BASE'!F174,'De la BASE'!F174+0.001)</f>
        <v>75.26267449999999</v>
      </c>
      <c r="G178" s="15">
        <v>20121</v>
      </c>
    </row>
    <row r="179" spans="1:7" ht="12.75">
      <c r="A179" s="30" t="str">
        <f>'De la BASE'!A175</f>
        <v>117</v>
      </c>
      <c r="B179" s="30">
        <f>'De la BASE'!B175</f>
        <v>17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0.8318968</v>
      </c>
      <c r="F179" s="9">
        <f>IF('De la BASE'!F175&gt;0,'De la BASE'!F175,'De la BASE'!F175+0.001)</f>
        <v>34.0700308</v>
      </c>
      <c r="G179" s="15">
        <v>20149</v>
      </c>
    </row>
    <row r="180" spans="1:7" ht="12.75">
      <c r="A180" s="30" t="str">
        <f>'De la BASE'!A176</f>
        <v>117</v>
      </c>
      <c r="B180" s="30">
        <f>'De la BASE'!B176</f>
        <v>17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0.6072168</v>
      </c>
      <c r="F180" s="9">
        <f>IF('De la BASE'!F176&gt;0,'De la BASE'!F176,'De la BASE'!F176+0.001)</f>
        <v>27.3137718</v>
      </c>
      <c r="G180" s="15">
        <v>20180</v>
      </c>
    </row>
    <row r="181" spans="1:7" ht="12.75">
      <c r="A181" s="30" t="str">
        <f>'De la BASE'!A177</f>
        <v>117</v>
      </c>
      <c r="B181" s="30">
        <f>'De la BASE'!B177</f>
        <v>17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0.34854</v>
      </c>
      <c r="F181" s="9">
        <f>IF('De la BASE'!F177&gt;0,'De la BASE'!F177,'De la BASE'!F177+0.001)</f>
        <v>17.850919999999995</v>
      </c>
      <c r="G181" s="15">
        <v>20210</v>
      </c>
    </row>
    <row r="182" spans="1:7" ht="12.75">
      <c r="A182" s="30" t="str">
        <f>'De la BASE'!A178</f>
        <v>117</v>
      </c>
      <c r="B182" s="30">
        <f>'De la BASE'!B178</f>
        <v>17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0.3678272</v>
      </c>
      <c r="F182" s="9">
        <f>IF('De la BASE'!F178&gt;0,'De la BASE'!F178,'De la BASE'!F178+0.001)</f>
        <v>19.6778002</v>
      </c>
      <c r="G182" s="15">
        <v>20241</v>
      </c>
    </row>
    <row r="183" spans="1:7" ht="12.75">
      <c r="A183" s="30" t="str">
        <f>'De la BASE'!A179</f>
        <v>117</v>
      </c>
      <c r="B183" s="30">
        <f>'De la BASE'!B179</f>
        <v>17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0.250416</v>
      </c>
      <c r="F183" s="9">
        <f>IF('De la BASE'!F179&gt;0,'De la BASE'!F179,'De la BASE'!F179+0.001)</f>
        <v>8.527416</v>
      </c>
      <c r="G183" s="15">
        <v>20271</v>
      </c>
    </row>
    <row r="184" spans="1:7" ht="12.75">
      <c r="A184" s="30" t="str">
        <f>'De la BASE'!A180</f>
        <v>117</v>
      </c>
      <c r="B184" s="30">
        <f>'De la BASE'!B180</f>
        <v>17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0.1852561</v>
      </c>
      <c r="F184" s="9">
        <f>IF('De la BASE'!F180&gt;0,'De la BASE'!F180,'De la BASE'!F180+0.001)</f>
        <v>6.080837100000001</v>
      </c>
      <c r="G184" s="15">
        <v>20302</v>
      </c>
    </row>
    <row r="185" spans="1:7" ht="12.75">
      <c r="A185" s="30" t="str">
        <f>'De la BASE'!A181</f>
        <v>117</v>
      </c>
      <c r="B185" s="30">
        <f>'De la BASE'!B181</f>
        <v>17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0.0935571</v>
      </c>
      <c r="F185" s="9">
        <f>IF('De la BASE'!F181&gt;0,'De la BASE'!F181,'De la BASE'!F181+0.001)</f>
        <v>5.0694671</v>
      </c>
      <c r="G185" s="15">
        <v>20333</v>
      </c>
    </row>
    <row r="186" spans="1:7" ht="12.75">
      <c r="A186" s="30" t="str">
        <f>'De la BASE'!A182</f>
        <v>117</v>
      </c>
      <c r="B186" s="30">
        <f>'De la BASE'!B182</f>
        <v>17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0.1155728</v>
      </c>
      <c r="F186" s="9">
        <f>IF('De la BASE'!F182&gt;0,'De la BASE'!F182,'De la BASE'!F182+0.001)</f>
        <v>10.534464800000002</v>
      </c>
      <c r="G186" s="15">
        <v>20363</v>
      </c>
    </row>
    <row r="187" spans="1:7" ht="12.75">
      <c r="A187" s="30" t="str">
        <f>'De la BASE'!A183</f>
        <v>117</v>
      </c>
      <c r="B187" s="30">
        <f>'De la BASE'!B183</f>
        <v>17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0.2553284</v>
      </c>
      <c r="F187" s="9">
        <f>IF('De la BASE'!F183&gt;0,'De la BASE'!F183,'De la BASE'!F183+0.001)</f>
        <v>19.8201034</v>
      </c>
      <c r="G187" s="15">
        <v>20394</v>
      </c>
    </row>
    <row r="188" spans="1:7" ht="12.75">
      <c r="A188" s="30" t="str">
        <f>'De la BASE'!A184</f>
        <v>117</v>
      </c>
      <c r="B188" s="30">
        <f>'De la BASE'!B184</f>
        <v>17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1.451511</v>
      </c>
      <c r="F188" s="9">
        <f>IF('De la BASE'!F184&gt;0,'De la BASE'!F184,'De la BASE'!F184+0.001)</f>
        <v>86.78889499999998</v>
      </c>
      <c r="G188" s="15">
        <v>20424</v>
      </c>
    </row>
    <row r="189" spans="1:7" ht="12.75">
      <c r="A189" s="30" t="str">
        <f>'De la BASE'!A185</f>
        <v>117</v>
      </c>
      <c r="B189" s="30">
        <f>'De la BASE'!B185</f>
        <v>17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1.355981</v>
      </c>
      <c r="F189" s="9">
        <f>IF('De la BASE'!F185&gt;0,'De la BASE'!F185,'De la BASE'!F185+0.001)</f>
        <v>62.898799000000004</v>
      </c>
      <c r="G189" s="15">
        <v>20455</v>
      </c>
    </row>
    <row r="190" spans="1:7" ht="12.75">
      <c r="A190" s="30" t="str">
        <f>'De la BASE'!A186</f>
        <v>117</v>
      </c>
      <c r="B190" s="30">
        <f>'De la BASE'!B186</f>
        <v>17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0.4040508</v>
      </c>
      <c r="F190" s="9">
        <f>IF('De la BASE'!F186&gt;0,'De la BASE'!F186,'De la BASE'!F186+0.001)</f>
        <v>14.1224908</v>
      </c>
      <c r="G190" s="15">
        <v>20486</v>
      </c>
    </row>
    <row r="191" spans="1:7" ht="12.75">
      <c r="A191" s="30" t="str">
        <f>'De la BASE'!A187</f>
        <v>117</v>
      </c>
      <c r="B191" s="30">
        <f>'De la BASE'!B187</f>
        <v>17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2.6228251</v>
      </c>
      <c r="F191" s="9">
        <f>IF('De la BASE'!F187&gt;0,'De la BASE'!F187,'De la BASE'!F187+0.001)</f>
        <v>106.24318809999997</v>
      </c>
      <c r="G191" s="15">
        <v>20515</v>
      </c>
    </row>
    <row r="192" spans="1:7" ht="12.75">
      <c r="A192" s="30" t="str">
        <f>'De la BASE'!A188</f>
        <v>117</v>
      </c>
      <c r="B192" s="30">
        <f>'De la BASE'!B188</f>
        <v>17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2.6623275</v>
      </c>
      <c r="F192" s="9">
        <f>IF('De la BASE'!F188&gt;0,'De la BASE'!F188,'De la BASE'!F188+0.001)</f>
        <v>94.79532750000001</v>
      </c>
      <c r="G192" s="15">
        <v>20546</v>
      </c>
    </row>
    <row r="193" spans="1:7" ht="12.75">
      <c r="A193" s="30" t="str">
        <f>'De la BASE'!A189</f>
        <v>117</v>
      </c>
      <c r="B193" s="30">
        <f>'De la BASE'!B189</f>
        <v>17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1.1937536</v>
      </c>
      <c r="F193" s="9">
        <f>IF('De la BASE'!F189&gt;0,'De la BASE'!F189,'De la BASE'!F189+0.001)</f>
        <v>48.292348600000004</v>
      </c>
      <c r="G193" s="15">
        <v>20576</v>
      </c>
    </row>
    <row r="194" spans="1:7" ht="12.75">
      <c r="A194" s="30" t="str">
        <f>'De la BASE'!A190</f>
        <v>117</v>
      </c>
      <c r="B194" s="30">
        <f>'De la BASE'!B190</f>
        <v>17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0.350278</v>
      </c>
      <c r="F194" s="9">
        <f>IF('De la BASE'!F190&gt;0,'De la BASE'!F190,'De la BASE'!F190+0.001)</f>
        <v>19.380231000000002</v>
      </c>
      <c r="G194" s="15">
        <v>20607</v>
      </c>
    </row>
    <row r="195" spans="1:7" ht="12.75">
      <c r="A195" s="30" t="str">
        <f>'De la BASE'!A191</f>
        <v>117</v>
      </c>
      <c r="B195" s="30">
        <f>'De la BASE'!B191</f>
        <v>17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0.1105212</v>
      </c>
      <c r="F195" s="9">
        <f>IF('De la BASE'!F191&gt;0,'De la BASE'!F191,'De la BASE'!F191+0.001)</f>
        <v>8.4679892</v>
      </c>
      <c r="G195" s="15">
        <v>20637</v>
      </c>
    </row>
    <row r="196" spans="1:7" ht="12.75">
      <c r="A196" s="30" t="str">
        <f>'De la BASE'!A192</f>
        <v>117</v>
      </c>
      <c r="B196" s="30">
        <f>'De la BASE'!B192</f>
        <v>17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0.0926464</v>
      </c>
      <c r="F196" s="9">
        <f>IF('De la BASE'!F192&gt;0,'De la BASE'!F192,'De la BASE'!F192+0.001)</f>
        <v>7.166646400000001</v>
      </c>
      <c r="G196" s="15">
        <v>20668</v>
      </c>
    </row>
    <row r="197" spans="1:7" ht="12.75">
      <c r="A197" s="30" t="str">
        <f>'De la BASE'!A193</f>
        <v>117</v>
      </c>
      <c r="B197" s="30">
        <f>'De la BASE'!B193</f>
        <v>17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0.0822342</v>
      </c>
      <c r="F197" s="9">
        <f>IF('De la BASE'!F193&gt;0,'De la BASE'!F193,'De la BASE'!F193+0.001)</f>
        <v>7.605516199999999</v>
      </c>
      <c r="G197" s="15">
        <v>20699</v>
      </c>
    </row>
    <row r="198" spans="1:7" ht="12.75">
      <c r="A198" s="30" t="str">
        <f>'De la BASE'!A194</f>
        <v>117</v>
      </c>
      <c r="B198" s="30">
        <f>'De la BASE'!B194</f>
        <v>17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0.066651</v>
      </c>
      <c r="F198" s="9">
        <f>IF('De la BASE'!F194&gt;0,'De la BASE'!F194,'De la BASE'!F194+0.001)</f>
        <v>5.890651000000001</v>
      </c>
      <c r="G198" s="15">
        <v>20729</v>
      </c>
    </row>
    <row r="199" spans="1:7" ht="12.75">
      <c r="A199" s="30" t="str">
        <f>'De la BASE'!A195</f>
        <v>117</v>
      </c>
      <c r="B199" s="30">
        <f>'De la BASE'!B195</f>
        <v>17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0.1055376</v>
      </c>
      <c r="F199" s="9">
        <f>IF('De la BASE'!F195&gt;0,'De la BASE'!F195,'De la BASE'!F195+0.001)</f>
        <v>9.565537599999999</v>
      </c>
      <c r="G199" s="15">
        <v>20760</v>
      </c>
    </row>
    <row r="200" spans="1:7" ht="12.75">
      <c r="A200" s="30" t="str">
        <f>'De la BASE'!A196</f>
        <v>117</v>
      </c>
      <c r="B200" s="30">
        <f>'De la BASE'!B196</f>
        <v>17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0.1043954</v>
      </c>
      <c r="F200" s="9">
        <f>IF('De la BASE'!F196&gt;0,'De la BASE'!F196,'De la BASE'!F196+0.001)</f>
        <v>8.7223954</v>
      </c>
      <c r="G200" s="15">
        <v>20790</v>
      </c>
    </row>
    <row r="201" spans="1:7" ht="12.75">
      <c r="A201" s="30" t="str">
        <f>'De la BASE'!A197</f>
        <v>117</v>
      </c>
      <c r="B201" s="30">
        <f>'De la BASE'!B197</f>
        <v>17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0.06624</v>
      </c>
      <c r="F201" s="9">
        <f>IF('De la BASE'!F197&gt;0,'De la BASE'!F197,'De la BASE'!F197+0.001)</f>
        <v>2.934469</v>
      </c>
      <c r="G201" s="15">
        <v>20821</v>
      </c>
    </row>
    <row r="202" spans="1:7" ht="12.75">
      <c r="A202" s="30" t="str">
        <f>'De la BASE'!A198</f>
        <v>117</v>
      </c>
      <c r="B202" s="30">
        <f>'De la BASE'!B198</f>
        <v>17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0.168831</v>
      </c>
      <c r="F202" s="9">
        <f>IF('De la BASE'!F198&gt;0,'De la BASE'!F198,'De la BASE'!F198+0.001)</f>
        <v>25.418182000000005</v>
      </c>
      <c r="G202" s="15">
        <v>20852</v>
      </c>
    </row>
    <row r="203" spans="1:7" ht="12.75">
      <c r="A203" s="30" t="str">
        <f>'De la BASE'!A199</f>
        <v>117</v>
      </c>
      <c r="B203" s="30">
        <f>'De la BASE'!B199</f>
        <v>17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0.2230998</v>
      </c>
      <c r="F203" s="9">
        <f>IF('De la BASE'!F199&gt;0,'De la BASE'!F199,'De la BASE'!F199+0.001)</f>
        <v>20.9319838</v>
      </c>
      <c r="G203" s="15">
        <v>20880</v>
      </c>
    </row>
    <row r="204" spans="1:7" ht="12.75">
      <c r="A204" s="30" t="str">
        <f>'De la BASE'!A200</f>
        <v>117</v>
      </c>
      <c r="B204" s="30">
        <f>'De la BASE'!B200</f>
        <v>17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0.1877552</v>
      </c>
      <c r="F204" s="9">
        <f>IF('De la BASE'!F200&gt;0,'De la BASE'!F200,'De la BASE'!F200+0.001)</f>
        <v>12.119171200000002</v>
      </c>
      <c r="G204" s="15">
        <v>20911</v>
      </c>
    </row>
    <row r="205" spans="1:7" ht="12.75">
      <c r="A205" s="30" t="str">
        <f>'De la BASE'!A201</f>
        <v>117</v>
      </c>
      <c r="B205" s="30">
        <f>'De la BASE'!B201</f>
        <v>17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0.1827938</v>
      </c>
      <c r="F205" s="9">
        <f>IF('De la BASE'!F201&gt;0,'De la BASE'!F201,'De la BASE'!F201+0.001)</f>
        <v>18.121480799999997</v>
      </c>
      <c r="G205" s="15">
        <v>20941</v>
      </c>
    </row>
    <row r="206" spans="1:7" ht="12.75">
      <c r="A206" s="30" t="str">
        <f>'De la BASE'!A202</f>
        <v>117</v>
      </c>
      <c r="B206" s="30">
        <f>'De la BASE'!B202</f>
        <v>17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0.3488944</v>
      </c>
      <c r="F206" s="9">
        <f>IF('De la BASE'!F202&gt;0,'De la BASE'!F202,'De la BASE'!F202+0.001)</f>
        <v>18.4962204</v>
      </c>
      <c r="G206" s="15">
        <v>20972</v>
      </c>
    </row>
    <row r="207" spans="1:7" ht="12.75">
      <c r="A207" s="30" t="str">
        <f>'De la BASE'!A203</f>
        <v>117</v>
      </c>
      <c r="B207" s="30">
        <f>'De la BASE'!B203</f>
        <v>17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0.192192</v>
      </c>
      <c r="F207" s="9">
        <f>IF('De la BASE'!F203&gt;0,'De la BASE'!F203,'De la BASE'!F203+0.001)</f>
        <v>5.528192000000001</v>
      </c>
      <c r="G207" s="15">
        <v>21002</v>
      </c>
    </row>
    <row r="208" spans="1:7" ht="12.75">
      <c r="A208" s="30" t="str">
        <f>'De la BASE'!A204</f>
        <v>117</v>
      </c>
      <c r="B208" s="30">
        <f>'De la BASE'!B204</f>
        <v>17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0.098448</v>
      </c>
      <c r="F208" s="9">
        <f>IF('De la BASE'!F204&gt;0,'De la BASE'!F204,'De la BASE'!F204+0.001)</f>
        <v>3.342923</v>
      </c>
      <c r="G208" s="15">
        <v>21033</v>
      </c>
    </row>
    <row r="209" spans="1:7" ht="12.75">
      <c r="A209" s="30" t="str">
        <f>'De la BASE'!A205</f>
        <v>117</v>
      </c>
      <c r="B209" s="30">
        <f>'De la BASE'!B205</f>
        <v>17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0.066066</v>
      </c>
      <c r="F209" s="9">
        <f>IF('De la BASE'!F205&gt;0,'De la BASE'!F205,'De la BASE'!F205+0.001)</f>
        <v>3.3639330000000003</v>
      </c>
      <c r="G209" s="15">
        <v>21064</v>
      </c>
    </row>
    <row r="210" spans="1:7" ht="12.75">
      <c r="A210" s="30" t="str">
        <f>'De la BASE'!A206</f>
        <v>117</v>
      </c>
      <c r="B210" s="30">
        <f>'De la BASE'!B206</f>
        <v>17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0.0632778</v>
      </c>
      <c r="F210" s="9">
        <f>IF('De la BASE'!F206&gt;0,'De la BASE'!F206,'De la BASE'!F206+0.001)</f>
        <v>3.7819878000000005</v>
      </c>
      <c r="G210" s="15">
        <v>21094</v>
      </c>
    </row>
    <row r="211" spans="1:7" ht="12.75">
      <c r="A211" s="30" t="str">
        <f>'De la BASE'!A207</f>
        <v>117</v>
      </c>
      <c r="B211" s="30">
        <f>'De la BASE'!B207</f>
        <v>17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0.0690372</v>
      </c>
      <c r="F211" s="9">
        <f>IF('De la BASE'!F207&gt;0,'De la BASE'!F207,'De la BASE'!F207+0.001)</f>
        <v>6.884037200000001</v>
      </c>
      <c r="G211" s="15">
        <v>21125</v>
      </c>
    </row>
    <row r="212" spans="1:7" ht="12.75">
      <c r="A212" s="30" t="str">
        <f>'De la BASE'!A208</f>
        <v>117</v>
      </c>
      <c r="B212" s="30">
        <f>'De la BASE'!B208</f>
        <v>17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0.115115</v>
      </c>
      <c r="F212" s="9">
        <f>IF('De la BASE'!F208&gt;0,'De la BASE'!F208,'De la BASE'!F208+0.001)</f>
        <v>10.060115</v>
      </c>
      <c r="G212" s="15">
        <v>21155</v>
      </c>
    </row>
    <row r="213" spans="1:7" ht="12.75">
      <c r="A213" s="30" t="str">
        <f>'De la BASE'!A209</f>
        <v>117</v>
      </c>
      <c r="B213" s="30">
        <f>'De la BASE'!B209</f>
        <v>17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0.2579715</v>
      </c>
      <c r="F213" s="9">
        <f>IF('De la BASE'!F209&gt;0,'De la BASE'!F209,'De la BASE'!F209+0.001)</f>
        <v>18.5023255</v>
      </c>
      <c r="G213" s="15">
        <v>21186</v>
      </c>
    </row>
    <row r="214" spans="1:7" ht="12.75">
      <c r="A214" s="30" t="str">
        <f>'De la BASE'!A210</f>
        <v>117</v>
      </c>
      <c r="B214" s="30">
        <f>'De la BASE'!B210</f>
        <v>17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0.2559011</v>
      </c>
      <c r="F214" s="9">
        <f>IF('De la BASE'!F210&gt;0,'De la BASE'!F210,'De la BASE'!F210+0.001)</f>
        <v>23.165702099999997</v>
      </c>
      <c r="G214" s="15">
        <v>21217</v>
      </c>
    </row>
    <row r="215" spans="1:7" ht="12.75">
      <c r="A215" s="30" t="str">
        <f>'De la BASE'!A211</f>
        <v>117</v>
      </c>
      <c r="B215" s="30">
        <f>'De la BASE'!B211</f>
        <v>17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0.7825125</v>
      </c>
      <c r="F215" s="9">
        <f>IF('De la BASE'!F211&gt;0,'De la BASE'!F211,'De la BASE'!F211+0.001)</f>
        <v>59.3405125</v>
      </c>
      <c r="G215" s="15">
        <v>21245</v>
      </c>
    </row>
    <row r="216" spans="1:7" ht="12.75">
      <c r="A216" s="30" t="str">
        <f>'De la BASE'!A212</f>
        <v>117</v>
      </c>
      <c r="B216" s="30">
        <f>'De la BASE'!B212</f>
        <v>17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0.4335499</v>
      </c>
      <c r="F216" s="9">
        <f>IF('De la BASE'!F212&gt;0,'De la BASE'!F212,'De la BASE'!F212+0.001)</f>
        <v>20.921637899999997</v>
      </c>
      <c r="G216" s="15">
        <v>21276</v>
      </c>
    </row>
    <row r="217" spans="1:7" ht="12.75">
      <c r="A217" s="30" t="str">
        <f>'De la BASE'!A213</f>
        <v>117</v>
      </c>
      <c r="B217" s="30">
        <f>'De la BASE'!B213</f>
        <v>17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0.2159136</v>
      </c>
      <c r="F217" s="9">
        <f>IF('De la BASE'!F213&gt;0,'De la BASE'!F213,'De la BASE'!F213+0.001)</f>
        <v>17.2134656</v>
      </c>
      <c r="G217" s="15">
        <v>21306</v>
      </c>
    </row>
    <row r="218" spans="1:7" ht="12.75">
      <c r="A218" s="30" t="str">
        <f>'De la BASE'!A214</f>
        <v>117</v>
      </c>
      <c r="B218" s="30">
        <f>'De la BASE'!B214</f>
        <v>17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0.3047445</v>
      </c>
      <c r="F218" s="9">
        <f>IF('De la BASE'!F214&gt;0,'De la BASE'!F214,'De la BASE'!F214+0.001)</f>
        <v>23.329744500000004</v>
      </c>
      <c r="G218" s="15">
        <v>21337</v>
      </c>
    </row>
    <row r="219" spans="1:7" ht="12.75">
      <c r="A219" s="30" t="str">
        <f>'De la BASE'!A215</f>
        <v>117</v>
      </c>
      <c r="B219" s="30">
        <f>'De la BASE'!B215</f>
        <v>17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0.160908</v>
      </c>
      <c r="F219" s="9">
        <f>IF('De la BASE'!F215&gt;0,'De la BASE'!F215,'De la BASE'!F215+0.001)</f>
        <v>8.392908</v>
      </c>
      <c r="G219" s="15">
        <v>21367</v>
      </c>
    </row>
    <row r="220" spans="1:7" ht="12.75">
      <c r="A220" s="30" t="str">
        <f>'De la BASE'!A216</f>
        <v>117</v>
      </c>
      <c r="B220" s="30">
        <f>'De la BASE'!B216</f>
        <v>17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0.1180001</v>
      </c>
      <c r="F220" s="9">
        <f>IF('De la BASE'!F216&gt;0,'De la BASE'!F216,'De la BASE'!F216+0.001)</f>
        <v>5.8896191</v>
      </c>
      <c r="G220" s="15">
        <v>21398</v>
      </c>
    </row>
    <row r="221" spans="1:7" ht="12.75">
      <c r="A221" s="30" t="str">
        <f>'De la BASE'!A217</f>
        <v>117</v>
      </c>
      <c r="B221" s="30">
        <f>'De la BASE'!B217</f>
        <v>17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0.1007116</v>
      </c>
      <c r="F221" s="9">
        <f>IF('De la BASE'!F217&gt;0,'De la BASE'!F217,'De la BASE'!F217+0.001)</f>
        <v>5.628070600000001</v>
      </c>
      <c r="G221" s="15">
        <v>21429</v>
      </c>
    </row>
    <row r="222" spans="1:7" ht="12.75">
      <c r="A222" s="30" t="str">
        <f>'De la BASE'!A218</f>
        <v>117</v>
      </c>
      <c r="B222" s="30">
        <f>'De la BASE'!B218</f>
        <v>17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0.1025437</v>
      </c>
      <c r="F222" s="9">
        <f>IF('De la BASE'!F218&gt;0,'De la BASE'!F218,'De la BASE'!F218+0.001)</f>
        <v>8.9098257</v>
      </c>
      <c r="G222" s="15">
        <v>21459</v>
      </c>
    </row>
    <row r="223" spans="1:7" ht="12.75">
      <c r="A223" s="30" t="str">
        <f>'De la BASE'!A219</f>
        <v>117</v>
      </c>
      <c r="B223" s="30">
        <f>'De la BASE'!B219</f>
        <v>17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0.1016892</v>
      </c>
      <c r="F223" s="9">
        <f>IF('De la BASE'!F219&gt;0,'De la BASE'!F219,'De la BASE'!F219+0.001)</f>
        <v>7.209655199999999</v>
      </c>
      <c r="G223" s="15">
        <v>21490</v>
      </c>
    </row>
    <row r="224" spans="1:7" ht="12.75">
      <c r="A224" s="30" t="str">
        <f>'De la BASE'!A220</f>
        <v>117</v>
      </c>
      <c r="B224" s="30">
        <f>'De la BASE'!B220</f>
        <v>17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0.581392</v>
      </c>
      <c r="F224" s="9">
        <f>IF('De la BASE'!F220&gt;0,'De la BASE'!F220,'De la BASE'!F220+0.001)</f>
        <v>66.788412</v>
      </c>
      <c r="G224" s="15">
        <v>21520</v>
      </c>
    </row>
    <row r="225" spans="1:7" ht="12.75">
      <c r="A225" s="30" t="str">
        <f>'De la BASE'!A221</f>
        <v>117</v>
      </c>
      <c r="B225" s="30">
        <f>'De la BASE'!B221</f>
        <v>17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0.424214</v>
      </c>
      <c r="F225" s="9">
        <f>IF('De la BASE'!F221&gt;0,'De la BASE'!F221,'De la BASE'!F221+0.001)</f>
        <v>27.829213999999997</v>
      </c>
      <c r="G225" s="15">
        <v>21551</v>
      </c>
    </row>
    <row r="226" spans="1:7" ht="12.75">
      <c r="A226" s="30" t="str">
        <f>'De la BASE'!A222</f>
        <v>117</v>
      </c>
      <c r="B226" s="30">
        <f>'De la BASE'!B222</f>
        <v>17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0.162504</v>
      </c>
      <c r="F226" s="9">
        <f>IF('De la BASE'!F222&gt;0,'De la BASE'!F222,'De la BASE'!F222+0.001)</f>
        <v>8.620274</v>
      </c>
      <c r="G226" s="15">
        <v>21582</v>
      </c>
    </row>
    <row r="227" spans="1:7" ht="12.75">
      <c r="A227" s="30" t="str">
        <f>'De la BASE'!A223</f>
        <v>117</v>
      </c>
      <c r="B227" s="30">
        <f>'De la BASE'!B223</f>
        <v>17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0.5814374</v>
      </c>
      <c r="F227" s="9">
        <f>IF('De la BASE'!F223&gt;0,'De la BASE'!F223,'De la BASE'!F223+0.001)</f>
        <v>51.4606244</v>
      </c>
      <c r="G227" s="15">
        <v>21610</v>
      </c>
    </row>
    <row r="228" spans="1:7" ht="12.75">
      <c r="A228" s="30" t="str">
        <f>'De la BASE'!A224</f>
        <v>117</v>
      </c>
      <c r="B228" s="30">
        <f>'De la BASE'!B224</f>
        <v>17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0.6021005</v>
      </c>
      <c r="F228" s="9">
        <f>IF('De la BASE'!F224&gt;0,'De la BASE'!F224,'De la BASE'!F224+0.001)</f>
        <v>31.9194195</v>
      </c>
      <c r="G228" s="15">
        <v>21641</v>
      </c>
    </row>
    <row r="229" spans="1:7" ht="12.75">
      <c r="A229" s="30" t="str">
        <f>'De la BASE'!A225</f>
        <v>117</v>
      </c>
      <c r="B229" s="30">
        <f>'De la BASE'!B225</f>
        <v>17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0.7607862</v>
      </c>
      <c r="F229" s="9">
        <f>IF('De la BASE'!F225&gt;0,'De la BASE'!F225,'De la BASE'!F225+0.001)</f>
        <v>38.761786199999996</v>
      </c>
      <c r="G229" s="15">
        <v>21671</v>
      </c>
    </row>
    <row r="230" spans="1:7" ht="12.75">
      <c r="A230" s="30" t="str">
        <f>'De la BASE'!A226</f>
        <v>117</v>
      </c>
      <c r="B230" s="30">
        <f>'De la BASE'!B226</f>
        <v>17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0.487872</v>
      </c>
      <c r="F230" s="9">
        <f>IF('De la BASE'!F226&gt;0,'De la BASE'!F226,'De la BASE'!F226+0.001)</f>
        <v>19.241871999999997</v>
      </c>
      <c r="G230" s="15">
        <v>21702</v>
      </c>
    </row>
    <row r="231" spans="1:7" ht="12.75">
      <c r="A231" s="30" t="str">
        <f>'De la BASE'!A227</f>
        <v>117</v>
      </c>
      <c r="B231" s="30">
        <f>'De la BASE'!B227</f>
        <v>17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0.1886787</v>
      </c>
      <c r="F231" s="9">
        <f>IF('De la BASE'!F227&gt;0,'De la BASE'!F227,'De la BASE'!F227+0.001)</f>
        <v>7.710824699999999</v>
      </c>
      <c r="G231" s="15">
        <v>21732</v>
      </c>
    </row>
    <row r="232" spans="1:7" ht="12.75">
      <c r="A232" s="30" t="str">
        <f>'De la BASE'!A228</f>
        <v>117</v>
      </c>
      <c r="B232" s="30">
        <f>'De la BASE'!B228</f>
        <v>17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0.1125248</v>
      </c>
      <c r="F232" s="9">
        <f>IF('De la BASE'!F228&gt;0,'De la BASE'!F228,'De la BASE'!F228+0.001)</f>
        <v>8.090316799999998</v>
      </c>
      <c r="G232" s="15">
        <v>21763</v>
      </c>
    </row>
    <row r="233" spans="1:7" ht="12.75">
      <c r="A233" s="30" t="str">
        <f>'De la BASE'!A229</f>
        <v>117</v>
      </c>
      <c r="B233" s="30">
        <f>'De la BASE'!B229</f>
        <v>17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0.5005828</v>
      </c>
      <c r="F233" s="9">
        <f>IF('De la BASE'!F229&gt;0,'De la BASE'!F229,'De la BASE'!F229+0.001)</f>
        <v>23.951582799999997</v>
      </c>
      <c r="G233" s="15">
        <v>21794</v>
      </c>
    </row>
    <row r="234" spans="1:7" ht="12.75">
      <c r="A234" s="30" t="str">
        <f>'De la BASE'!A230</f>
        <v>117</v>
      </c>
      <c r="B234" s="30">
        <f>'De la BASE'!B230</f>
        <v>17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0.4667339</v>
      </c>
      <c r="F234" s="9">
        <f>IF('De la BASE'!F230&gt;0,'De la BASE'!F230,'De la BASE'!F230+0.001)</f>
        <v>32.9537339</v>
      </c>
      <c r="G234" s="15">
        <v>21824</v>
      </c>
    </row>
    <row r="235" spans="1:7" ht="12.75">
      <c r="A235" s="30" t="str">
        <f>'De la BASE'!A231</f>
        <v>117</v>
      </c>
      <c r="B235" s="30">
        <f>'De la BASE'!B231</f>
        <v>17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1.0781595</v>
      </c>
      <c r="F235" s="9">
        <f>IF('De la BASE'!F231&gt;0,'De la BASE'!F231,'De la BASE'!F231+0.001)</f>
        <v>70.02915949999999</v>
      </c>
      <c r="G235" s="15">
        <v>21855</v>
      </c>
    </row>
    <row r="236" spans="1:7" ht="12.75">
      <c r="A236" s="30" t="str">
        <f>'De la BASE'!A232</f>
        <v>117</v>
      </c>
      <c r="B236" s="30">
        <f>'De la BASE'!B232</f>
        <v>17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3.1190187</v>
      </c>
      <c r="F236" s="9">
        <f>IF('De la BASE'!F232&gt;0,'De la BASE'!F232,'De la BASE'!F232+0.001)</f>
        <v>180.63583770000002</v>
      </c>
      <c r="G236" s="15">
        <v>21885</v>
      </c>
    </row>
    <row r="237" spans="1:7" ht="12.75">
      <c r="A237" s="30" t="str">
        <f>'De la BASE'!A233</f>
        <v>117</v>
      </c>
      <c r="B237" s="30">
        <f>'De la BASE'!B233</f>
        <v>17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3.0278248</v>
      </c>
      <c r="F237" s="9">
        <f>IF('De la BASE'!F233&gt;0,'De la BASE'!F233,'De la BASE'!F233+0.001)</f>
        <v>111.4598538</v>
      </c>
      <c r="G237" s="15">
        <v>21916</v>
      </c>
    </row>
    <row r="238" spans="1:7" ht="12.75">
      <c r="A238" s="30" t="str">
        <f>'De la BASE'!A234</f>
        <v>117</v>
      </c>
      <c r="B238" s="30">
        <f>'De la BASE'!B234</f>
        <v>17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3.1980564</v>
      </c>
      <c r="F238" s="9">
        <f>IF('De la BASE'!F234&gt;0,'De la BASE'!F234,'De la BASE'!F234+0.001)</f>
        <v>121.13486040000002</v>
      </c>
      <c r="G238" s="15">
        <v>21947</v>
      </c>
    </row>
    <row r="239" spans="1:7" ht="12.75">
      <c r="A239" s="30" t="str">
        <f>'De la BASE'!A235</f>
        <v>117</v>
      </c>
      <c r="B239" s="30">
        <f>'De la BASE'!B235</f>
        <v>17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2.6632188</v>
      </c>
      <c r="F239" s="9">
        <f>IF('De la BASE'!F235&gt;0,'De la BASE'!F235,'De la BASE'!F235+0.001)</f>
        <v>118.08524879999999</v>
      </c>
      <c r="G239" s="15">
        <v>21976</v>
      </c>
    </row>
    <row r="240" spans="1:7" ht="12.75">
      <c r="A240" s="30" t="str">
        <f>'De la BASE'!A236</f>
        <v>117</v>
      </c>
      <c r="B240" s="30">
        <f>'De la BASE'!B236</f>
        <v>17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0.7575337</v>
      </c>
      <c r="F240" s="9">
        <f>IF('De la BASE'!F236&gt;0,'De la BASE'!F236,'De la BASE'!F236+0.001)</f>
        <v>32.278227699999995</v>
      </c>
      <c r="G240" s="15">
        <v>22007</v>
      </c>
    </row>
    <row r="241" spans="1:7" ht="12.75">
      <c r="A241" s="30" t="str">
        <f>'De la BASE'!A237</f>
        <v>117</v>
      </c>
      <c r="B241" s="30">
        <f>'De la BASE'!B237</f>
        <v>17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0.5780841</v>
      </c>
      <c r="F241" s="9">
        <f>IF('De la BASE'!F237&gt;0,'De la BASE'!F237,'De la BASE'!F237+0.001)</f>
        <v>36.5560141</v>
      </c>
      <c r="G241" s="15">
        <v>22037</v>
      </c>
    </row>
    <row r="242" spans="1:7" ht="12.75">
      <c r="A242" s="30" t="str">
        <f>'De la BASE'!A238</f>
        <v>117</v>
      </c>
      <c r="B242" s="30">
        <f>'De la BASE'!B238</f>
        <v>17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0.327796</v>
      </c>
      <c r="F242" s="9">
        <f>IF('De la BASE'!F238&gt;0,'De la BASE'!F238,'De la BASE'!F238+0.001)</f>
        <v>17.304984000000005</v>
      </c>
      <c r="G242" s="15">
        <v>22068</v>
      </c>
    </row>
    <row r="243" spans="1:7" ht="12.75">
      <c r="A243" s="30" t="str">
        <f>'De la BASE'!A239</f>
        <v>117</v>
      </c>
      <c r="B243" s="30">
        <f>'De la BASE'!B239</f>
        <v>17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0.1237923</v>
      </c>
      <c r="F243" s="9">
        <f>IF('De la BASE'!F239&gt;0,'De la BASE'!F239,'De la BASE'!F239+0.001)</f>
        <v>7.1359923</v>
      </c>
      <c r="G243" s="15">
        <v>22098</v>
      </c>
    </row>
    <row r="244" spans="1:7" ht="12.75">
      <c r="A244" s="30" t="str">
        <f>'De la BASE'!A240</f>
        <v>117</v>
      </c>
      <c r="B244" s="30">
        <f>'De la BASE'!B240</f>
        <v>17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0.087538</v>
      </c>
      <c r="F244" s="9">
        <f>IF('De la BASE'!F240&gt;0,'De la BASE'!F240,'De la BASE'!F240+0.001)</f>
        <v>4.875566</v>
      </c>
      <c r="G244" s="15">
        <v>22129</v>
      </c>
    </row>
    <row r="245" spans="1:7" ht="12.75">
      <c r="A245" s="30" t="str">
        <f>'De la BASE'!A241</f>
        <v>117</v>
      </c>
      <c r="B245" s="30">
        <f>'De la BASE'!B241</f>
        <v>17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0.0837352</v>
      </c>
      <c r="F245" s="9">
        <f>IF('De la BASE'!F241&gt;0,'De la BASE'!F241,'De la BASE'!F241+0.001)</f>
        <v>7.7457351999999995</v>
      </c>
      <c r="G245" s="15">
        <v>22160</v>
      </c>
    </row>
    <row r="246" spans="1:7" ht="12.75">
      <c r="A246" s="30" t="str">
        <f>'De la BASE'!A242</f>
        <v>117</v>
      </c>
      <c r="B246" s="30">
        <f>'De la BASE'!B242</f>
        <v>17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1.9530524</v>
      </c>
      <c r="F246" s="9">
        <f>IF('De la BASE'!F242&gt;0,'De la BASE'!F242,'De la BASE'!F242+0.001)</f>
        <v>92.61003340000002</v>
      </c>
      <c r="G246" s="15">
        <v>22190</v>
      </c>
    </row>
    <row r="247" spans="1:7" ht="12.75">
      <c r="A247" s="30" t="str">
        <f>'De la BASE'!A243</f>
        <v>117</v>
      </c>
      <c r="B247" s="30">
        <f>'De la BASE'!B243</f>
        <v>17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1.537016</v>
      </c>
      <c r="F247" s="9">
        <f>IF('De la BASE'!F243&gt;0,'De la BASE'!F243,'De la BASE'!F243+0.001)</f>
        <v>68.862168</v>
      </c>
      <c r="G247" s="15">
        <v>22221</v>
      </c>
    </row>
    <row r="248" spans="1:7" ht="12.75">
      <c r="A248" s="30" t="str">
        <f>'De la BASE'!A244</f>
        <v>117</v>
      </c>
      <c r="B248" s="30">
        <f>'De la BASE'!B244</f>
        <v>17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2.0294208</v>
      </c>
      <c r="F248" s="9">
        <f>IF('De la BASE'!F244&gt;0,'De la BASE'!F244,'De la BASE'!F244+0.001)</f>
        <v>102.4122398</v>
      </c>
      <c r="G248" s="15">
        <v>22251</v>
      </c>
    </row>
    <row r="249" spans="1:7" ht="12.75">
      <c r="A249" s="30" t="str">
        <f>'De la BASE'!A245</f>
        <v>117</v>
      </c>
      <c r="B249" s="30">
        <f>'De la BASE'!B245</f>
        <v>17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1.4056944</v>
      </c>
      <c r="F249" s="9">
        <f>IF('De la BASE'!F245&gt;0,'De la BASE'!F245,'De la BASE'!F245+0.001)</f>
        <v>52.9963984</v>
      </c>
      <c r="G249" s="15">
        <v>22282</v>
      </c>
    </row>
    <row r="250" spans="1:7" ht="12.75">
      <c r="A250" s="30" t="str">
        <f>'De la BASE'!A246</f>
        <v>117</v>
      </c>
      <c r="B250" s="30">
        <f>'De la BASE'!B246</f>
        <v>17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0.5097159</v>
      </c>
      <c r="F250" s="9">
        <f>IF('De la BASE'!F246&gt;0,'De la BASE'!F246,'De la BASE'!F246+0.001)</f>
        <v>31.9426189</v>
      </c>
      <c r="G250" s="15">
        <v>22313</v>
      </c>
    </row>
    <row r="251" spans="1:7" ht="12.75">
      <c r="A251" s="30" t="str">
        <f>'De la BASE'!A247</f>
        <v>117</v>
      </c>
      <c r="B251" s="30">
        <f>'De la BASE'!B247</f>
        <v>17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0.1481739</v>
      </c>
      <c r="F251" s="9">
        <f>IF('De la BASE'!F247&gt;0,'De la BASE'!F247,'De la BASE'!F247+0.001)</f>
        <v>18.087039899999997</v>
      </c>
      <c r="G251" s="15">
        <v>22341</v>
      </c>
    </row>
    <row r="252" spans="1:7" ht="12.75">
      <c r="A252" s="30" t="str">
        <f>'De la BASE'!A248</f>
        <v>117</v>
      </c>
      <c r="B252" s="30">
        <f>'De la BASE'!B248</f>
        <v>17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0.2421324</v>
      </c>
      <c r="F252" s="9">
        <f>IF('De la BASE'!F248&gt;0,'De la BASE'!F248,'De la BASE'!F248+0.001)</f>
        <v>26.271282399999993</v>
      </c>
      <c r="G252" s="15">
        <v>22372</v>
      </c>
    </row>
    <row r="253" spans="1:7" ht="12.75">
      <c r="A253" s="30" t="str">
        <f>'De la BASE'!A249</f>
        <v>117</v>
      </c>
      <c r="B253" s="30">
        <f>'De la BASE'!B249</f>
        <v>17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0.7563504</v>
      </c>
      <c r="F253" s="9">
        <f>IF('De la BASE'!F249&gt;0,'De la BASE'!F249,'De la BASE'!F249+0.001)</f>
        <v>45.4604804</v>
      </c>
      <c r="G253" s="15">
        <v>22402</v>
      </c>
    </row>
    <row r="254" spans="1:7" ht="12.75">
      <c r="A254" s="30" t="str">
        <f>'De la BASE'!A250</f>
        <v>117</v>
      </c>
      <c r="B254" s="30">
        <f>'De la BASE'!B250</f>
        <v>17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0.3698808</v>
      </c>
      <c r="F254" s="9">
        <f>IF('De la BASE'!F250&gt;0,'De la BASE'!F250,'De la BASE'!F250+0.001)</f>
        <v>14.516308800000003</v>
      </c>
      <c r="G254" s="15">
        <v>22433</v>
      </c>
    </row>
    <row r="255" spans="1:7" ht="12.75">
      <c r="A255" s="30" t="str">
        <f>'De la BASE'!A251</f>
        <v>117</v>
      </c>
      <c r="B255" s="30">
        <f>'De la BASE'!B251</f>
        <v>17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0.1423423</v>
      </c>
      <c r="F255" s="9">
        <f>IF('De la BASE'!F251&gt;0,'De la BASE'!F251,'De la BASE'!F251+0.001)</f>
        <v>7.5493423</v>
      </c>
      <c r="G255" s="15">
        <v>22463</v>
      </c>
    </row>
    <row r="256" spans="1:7" ht="12.75">
      <c r="A256" s="30" t="str">
        <f>'De la BASE'!A252</f>
        <v>117</v>
      </c>
      <c r="B256" s="30">
        <f>'De la BASE'!B252</f>
        <v>17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0.1088833</v>
      </c>
      <c r="F256" s="9">
        <f>IF('De la BASE'!F252&gt;0,'De la BASE'!F252,'De la BASE'!F252+0.001)</f>
        <v>5.1506042999999995</v>
      </c>
      <c r="G256" s="15">
        <v>22494</v>
      </c>
    </row>
    <row r="257" spans="1:7" ht="12.75">
      <c r="A257" s="30" t="str">
        <f>'De la BASE'!A253</f>
        <v>117</v>
      </c>
      <c r="B257" s="30">
        <f>'De la BASE'!B253</f>
        <v>17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0.1219108</v>
      </c>
      <c r="F257" s="9">
        <f>IF('De la BASE'!F253&gt;0,'De la BASE'!F253,'De la BASE'!F253+0.001)</f>
        <v>7.7489108</v>
      </c>
      <c r="G257" s="15">
        <v>22525</v>
      </c>
    </row>
    <row r="258" spans="1:7" ht="12.75">
      <c r="A258" s="30" t="str">
        <f>'De la BASE'!A254</f>
        <v>117</v>
      </c>
      <c r="B258" s="30">
        <f>'De la BASE'!B254</f>
        <v>17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0.2046946</v>
      </c>
      <c r="F258" s="9">
        <f>IF('De la BASE'!F254&gt;0,'De la BASE'!F254,'De la BASE'!F254+0.001)</f>
        <v>19.8956786</v>
      </c>
      <c r="G258" s="15">
        <v>22555</v>
      </c>
    </row>
    <row r="259" spans="1:7" ht="12.75">
      <c r="A259" s="30" t="str">
        <f>'De la BASE'!A255</f>
        <v>117</v>
      </c>
      <c r="B259" s="30">
        <f>'De la BASE'!B255</f>
        <v>17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1.352952</v>
      </c>
      <c r="F259" s="9">
        <f>IF('De la BASE'!F255&gt;0,'De la BASE'!F255,'De la BASE'!F255+0.001)</f>
        <v>93.08649199999999</v>
      </c>
      <c r="G259" s="15">
        <v>22586</v>
      </c>
    </row>
    <row r="260" spans="1:7" ht="12.75">
      <c r="A260" s="30" t="str">
        <f>'De la BASE'!A256</f>
        <v>117</v>
      </c>
      <c r="B260" s="30">
        <f>'De la BASE'!B256</f>
        <v>17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2.152494</v>
      </c>
      <c r="F260" s="9">
        <f>IF('De la BASE'!F256&gt;0,'De la BASE'!F256,'De la BASE'!F256+0.001)</f>
        <v>120.32423700000001</v>
      </c>
      <c r="G260" s="15">
        <v>22616</v>
      </c>
    </row>
    <row r="261" spans="1:7" ht="12.75">
      <c r="A261" s="30" t="str">
        <f>'De la BASE'!A257</f>
        <v>117</v>
      </c>
      <c r="B261" s="30">
        <f>'De la BASE'!B257</f>
        <v>17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2.6627148</v>
      </c>
      <c r="F261" s="9">
        <f>IF('De la BASE'!F257&gt;0,'De la BASE'!F257,'De la BASE'!F257+0.001)</f>
        <v>105.84771479999998</v>
      </c>
      <c r="G261" s="15">
        <v>22647</v>
      </c>
    </row>
    <row r="262" spans="1:7" ht="12.75">
      <c r="A262" s="30" t="str">
        <f>'De la BASE'!A258</f>
        <v>117</v>
      </c>
      <c r="B262" s="30">
        <f>'De la BASE'!B258</f>
        <v>17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1.497821</v>
      </c>
      <c r="F262" s="9">
        <f>IF('De la BASE'!F258&gt;0,'De la BASE'!F258,'De la BASE'!F258+0.001)</f>
        <v>59.441264</v>
      </c>
      <c r="G262" s="15">
        <v>22678</v>
      </c>
    </row>
    <row r="263" spans="1:7" ht="12.75">
      <c r="A263" s="30" t="str">
        <f>'De la BASE'!A259</f>
        <v>117</v>
      </c>
      <c r="B263" s="30">
        <f>'De la BASE'!B259</f>
        <v>17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3.610332</v>
      </c>
      <c r="F263" s="9">
        <f>IF('De la BASE'!F259&gt;0,'De la BASE'!F259,'De la BASE'!F259+0.001)</f>
        <v>140.454562</v>
      </c>
      <c r="G263" s="15">
        <v>22706</v>
      </c>
    </row>
    <row r="264" spans="1:7" ht="12.75">
      <c r="A264" s="30" t="str">
        <f>'De la BASE'!A260</f>
        <v>117</v>
      </c>
      <c r="B264" s="30">
        <f>'De la BASE'!B260</f>
        <v>17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1.6232576</v>
      </c>
      <c r="F264" s="9">
        <f>IF('De la BASE'!F260&gt;0,'De la BASE'!F260,'De la BASE'!F260+0.001)</f>
        <v>55.730245599999996</v>
      </c>
      <c r="G264" s="15">
        <v>22737</v>
      </c>
    </row>
    <row r="265" spans="1:7" ht="12.75">
      <c r="A265" s="30" t="str">
        <f>'De la BASE'!A261</f>
        <v>117</v>
      </c>
      <c r="B265" s="30">
        <f>'De la BASE'!B261</f>
        <v>17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0.591903</v>
      </c>
      <c r="F265" s="9">
        <f>IF('De la BASE'!F261&gt;0,'De la BASE'!F261,'De la BASE'!F261+0.001)</f>
        <v>30.799862999999995</v>
      </c>
      <c r="G265" s="15">
        <v>22767</v>
      </c>
    </row>
    <row r="266" spans="1:7" ht="12.75">
      <c r="A266" s="30" t="str">
        <f>'De la BASE'!A262</f>
        <v>117</v>
      </c>
      <c r="B266" s="30">
        <f>'De la BASE'!B262</f>
        <v>17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0.1874675</v>
      </c>
      <c r="F266" s="9">
        <f>IF('De la BASE'!F262&gt;0,'De la BASE'!F262,'De la BASE'!F262+0.001)</f>
        <v>14.253467500000003</v>
      </c>
      <c r="G266" s="15">
        <v>22798</v>
      </c>
    </row>
    <row r="267" spans="1:7" ht="12.75">
      <c r="A267" s="30" t="str">
        <f>'De la BASE'!A263</f>
        <v>117</v>
      </c>
      <c r="B267" s="30">
        <f>'De la BASE'!B263</f>
        <v>17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0.090968</v>
      </c>
      <c r="F267" s="9">
        <f>IF('De la BASE'!F263&gt;0,'De la BASE'!F263,'De la BASE'!F263+0.001)</f>
        <v>6.972968000000001</v>
      </c>
      <c r="G267" s="15">
        <v>22828</v>
      </c>
    </row>
    <row r="268" spans="1:7" ht="12.75">
      <c r="A268" s="30" t="str">
        <f>'De la BASE'!A264</f>
        <v>117</v>
      </c>
      <c r="B268" s="30">
        <f>'De la BASE'!B264</f>
        <v>17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0.1181223</v>
      </c>
      <c r="F268" s="9">
        <f>IF('De la BASE'!F264&gt;0,'De la BASE'!F264,'De la BASE'!F264+0.001)</f>
        <v>5.4701223</v>
      </c>
      <c r="G268" s="15">
        <v>22859</v>
      </c>
    </row>
    <row r="269" spans="1:7" ht="12.75">
      <c r="A269" s="30" t="str">
        <f>'De la BASE'!A265</f>
        <v>117</v>
      </c>
      <c r="B269" s="30">
        <f>'De la BASE'!B265</f>
        <v>17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0.0911898</v>
      </c>
      <c r="F269" s="9">
        <f>IF('De la BASE'!F265&gt;0,'De la BASE'!F265,'De la BASE'!F265+0.001)</f>
        <v>6.9211898000000005</v>
      </c>
      <c r="G269" s="15">
        <v>22890</v>
      </c>
    </row>
    <row r="270" spans="1:7" ht="12.75">
      <c r="A270" s="30" t="str">
        <f>'De la BASE'!A266</f>
        <v>117</v>
      </c>
      <c r="B270" s="30">
        <f>'De la BASE'!B266</f>
        <v>17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0.0735672</v>
      </c>
      <c r="F270" s="9">
        <f>IF('De la BASE'!F266&gt;0,'De la BASE'!F266,'De la BASE'!F266+0.001)</f>
        <v>7.922755199999999</v>
      </c>
      <c r="G270" s="15">
        <v>22920</v>
      </c>
    </row>
    <row r="271" spans="1:7" ht="12.75">
      <c r="A271" s="30" t="str">
        <f>'De la BASE'!A267</f>
        <v>117</v>
      </c>
      <c r="B271" s="30">
        <f>'De la BASE'!B267</f>
        <v>17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0.0840582</v>
      </c>
      <c r="F271" s="9">
        <f>IF('De la BASE'!F267&gt;0,'De la BASE'!F267,'De la BASE'!F267+0.001)</f>
        <v>9.5370582</v>
      </c>
      <c r="G271" s="15">
        <v>22951</v>
      </c>
    </row>
    <row r="272" spans="1:7" ht="12.75">
      <c r="A272" s="30" t="str">
        <f>'De la BASE'!A268</f>
        <v>117</v>
      </c>
      <c r="B272" s="30">
        <f>'De la BASE'!B268</f>
        <v>17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0.1424203</v>
      </c>
      <c r="F272" s="9">
        <f>IF('De la BASE'!F268&gt;0,'De la BASE'!F268,'De la BASE'!F268+0.001)</f>
        <v>6.2248543</v>
      </c>
      <c r="G272" s="15">
        <v>22981</v>
      </c>
    </row>
    <row r="273" spans="1:7" ht="12.75">
      <c r="A273" s="30" t="str">
        <f>'De la BASE'!A269</f>
        <v>117</v>
      </c>
      <c r="B273" s="30">
        <f>'De la BASE'!B269</f>
        <v>17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0.83148</v>
      </c>
      <c r="F273" s="9">
        <f>IF('De la BASE'!F269&gt;0,'De la BASE'!F269,'De la BASE'!F269+0.001)</f>
        <v>66.34649599999999</v>
      </c>
      <c r="G273" s="15">
        <v>23012</v>
      </c>
    </row>
    <row r="274" spans="1:7" ht="12.75">
      <c r="A274" s="30" t="str">
        <f>'De la BASE'!A270</f>
        <v>117</v>
      </c>
      <c r="B274" s="30">
        <f>'De la BASE'!B270</f>
        <v>17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0.9324973</v>
      </c>
      <c r="F274" s="9">
        <f>IF('De la BASE'!F270&gt;0,'De la BASE'!F270,'De la BASE'!F270+0.001)</f>
        <v>42.811497300000006</v>
      </c>
      <c r="G274" s="15">
        <v>23043</v>
      </c>
    </row>
    <row r="275" spans="1:7" ht="12.75">
      <c r="A275" s="30" t="str">
        <f>'De la BASE'!A271</f>
        <v>117</v>
      </c>
      <c r="B275" s="30">
        <f>'De la BASE'!B271</f>
        <v>17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0.9973691</v>
      </c>
      <c r="F275" s="9">
        <f>IF('De la BASE'!F271&gt;0,'De la BASE'!F271,'De la BASE'!F271+0.001)</f>
        <v>74.1945111</v>
      </c>
      <c r="G275" s="15">
        <v>23071</v>
      </c>
    </row>
    <row r="276" spans="1:7" ht="12.75">
      <c r="A276" s="30" t="str">
        <f>'De la BASE'!A272</f>
        <v>117</v>
      </c>
      <c r="B276" s="30">
        <f>'De la BASE'!B272</f>
        <v>17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0.775285</v>
      </c>
      <c r="F276" s="9">
        <f>IF('De la BASE'!F272&gt;0,'De la BASE'!F272,'De la BASE'!F272+0.001)</f>
        <v>42.201166</v>
      </c>
      <c r="G276" s="15">
        <v>23102</v>
      </c>
    </row>
    <row r="277" spans="1:7" ht="12.75">
      <c r="A277" s="30" t="str">
        <f>'De la BASE'!A273</f>
        <v>117</v>
      </c>
      <c r="B277" s="30">
        <f>'De la BASE'!B273</f>
        <v>17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0.2712183</v>
      </c>
      <c r="F277" s="9">
        <f>IF('De la BASE'!F273&gt;0,'De la BASE'!F273,'De la BASE'!F273+0.001)</f>
        <v>16.1352183</v>
      </c>
      <c r="G277" s="15">
        <v>23132</v>
      </c>
    </row>
    <row r="278" spans="1:7" ht="12.75">
      <c r="A278" s="30" t="str">
        <f>'De la BASE'!A274</f>
        <v>117</v>
      </c>
      <c r="B278" s="30">
        <f>'De la BASE'!B274</f>
        <v>17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0.3879</v>
      </c>
      <c r="F278" s="9">
        <f>IF('De la BASE'!F274&gt;0,'De la BASE'!F274,'De la BASE'!F274+0.001)</f>
        <v>29.302770999999996</v>
      </c>
      <c r="G278" s="15">
        <v>23163</v>
      </c>
    </row>
    <row r="279" spans="1:7" ht="12.75">
      <c r="A279" s="30" t="str">
        <f>'De la BASE'!A275</f>
        <v>117</v>
      </c>
      <c r="B279" s="30">
        <f>'De la BASE'!B275</f>
        <v>17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0.220704</v>
      </c>
      <c r="F279" s="9">
        <f>IF('De la BASE'!F275&gt;0,'De la BASE'!F275,'De la BASE'!F275+0.001)</f>
        <v>8.847407</v>
      </c>
      <c r="G279" s="15">
        <v>23193</v>
      </c>
    </row>
    <row r="280" spans="1:7" ht="12.75">
      <c r="A280" s="30" t="str">
        <f>'De la BASE'!A276</f>
        <v>117</v>
      </c>
      <c r="B280" s="30">
        <f>'De la BASE'!B276</f>
        <v>17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0.0926196</v>
      </c>
      <c r="F280" s="9">
        <f>IF('De la BASE'!F276&gt;0,'De la BASE'!F276,'De la BASE'!F276+0.001)</f>
        <v>4.738619599999999</v>
      </c>
      <c r="G280" s="15">
        <v>23224</v>
      </c>
    </row>
    <row r="281" spans="1:7" ht="12.75">
      <c r="A281" s="30" t="str">
        <f>'De la BASE'!A277</f>
        <v>117</v>
      </c>
      <c r="B281" s="30">
        <f>'De la BASE'!B277</f>
        <v>17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0.092015</v>
      </c>
      <c r="F281" s="9">
        <f>IF('De la BASE'!F277&gt;0,'De la BASE'!F277,'De la BASE'!F277+0.001)</f>
        <v>11.408587</v>
      </c>
      <c r="G281" s="15">
        <v>23255</v>
      </c>
    </row>
    <row r="282" spans="1:7" ht="12.75">
      <c r="A282" s="30" t="str">
        <f>'De la BASE'!A278</f>
        <v>117</v>
      </c>
      <c r="B282" s="30">
        <f>'De la BASE'!B278</f>
        <v>17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0.0724536</v>
      </c>
      <c r="F282" s="9">
        <f>IF('De la BASE'!F278&gt;0,'De la BASE'!F278,'De la BASE'!F278+0.001)</f>
        <v>5.651281600000001</v>
      </c>
      <c r="G282" s="15">
        <v>23285</v>
      </c>
    </row>
    <row r="283" spans="1:7" ht="12.75">
      <c r="A283" s="30" t="str">
        <f>'De la BASE'!A279</f>
        <v>117</v>
      </c>
      <c r="B283" s="30">
        <f>'De la BASE'!B279</f>
        <v>17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0.6512046</v>
      </c>
      <c r="F283" s="9">
        <f>IF('De la BASE'!F279&gt;0,'De la BASE'!F279,'De la BASE'!F279+0.001)</f>
        <v>56.83731459999999</v>
      </c>
      <c r="G283" s="15">
        <v>23316</v>
      </c>
    </row>
    <row r="284" spans="1:7" ht="12.75">
      <c r="A284" s="30" t="str">
        <f>'De la BASE'!A280</f>
        <v>117</v>
      </c>
      <c r="B284" s="30">
        <f>'De la BASE'!B280</f>
        <v>17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0.6281492</v>
      </c>
      <c r="F284" s="9">
        <f>IF('De la BASE'!F280&gt;0,'De la BASE'!F280,'De la BASE'!F280+0.001)</f>
        <v>34.6481492</v>
      </c>
      <c r="G284" s="15">
        <v>23346</v>
      </c>
    </row>
    <row r="285" spans="1:7" ht="12.75">
      <c r="A285" s="30" t="str">
        <f>'De la BASE'!A281</f>
        <v>117</v>
      </c>
      <c r="B285" s="30">
        <f>'De la BASE'!B281</f>
        <v>17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0.2157561</v>
      </c>
      <c r="F285" s="9">
        <f>IF('De la BASE'!F281&gt;0,'De la BASE'!F281,'De la BASE'!F281+0.001)</f>
        <v>9.5362541</v>
      </c>
      <c r="G285" s="15">
        <v>23377</v>
      </c>
    </row>
    <row r="286" spans="1:7" ht="12.75">
      <c r="A286" s="30" t="str">
        <f>'De la BASE'!A282</f>
        <v>117</v>
      </c>
      <c r="B286" s="30">
        <f>'De la BASE'!B282</f>
        <v>17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1.3928544</v>
      </c>
      <c r="F286" s="9">
        <f>IF('De la BASE'!F282&gt;0,'De la BASE'!F282,'De la BASE'!F282+0.001)</f>
        <v>86.4110784</v>
      </c>
      <c r="G286" s="15">
        <v>23408</v>
      </c>
    </row>
    <row r="287" spans="1:7" ht="12.75">
      <c r="A287" s="30" t="str">
        <f>'De la BASE'!A283</f>
        <v>117</v>
      </c>
      <c r="B287" s="30">
        <f>'De la BASE'!B283</f>
        <v>17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1.9258916</v>
      </c>
      <c r="F287" s="9">
        <f>IF('De la BASE'!F283&gt;0,'De la BASE'!F283,'De la BASE'!F283+0.001)</f>
        <v>87.75484859999999</v>
      </c>
      <c r="G287" s="15">
        <v>23437</v>
      </c>
    </row>
    <row r="288" spans="1:7" ht="12.75">
      <c r="A288" s="30" t="str">
        <f>'De la BASE'!A284</f>
        <v>117</v>
      </c>
      <c r="B288" s="30">
        <f>'De la BASE'!B284</f>
        <v>17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1.274235</v>
      </c>
      <c r="F288" s="9">
        <f>IF('De la BASE'!F284&gt;0,'De la BASE'!F284,'De la BASE'!F284+0.001)</f>
        <v>50.143692</v>
      </c>
      <c r="G288" s="15">
        <v>23468</v>
      </c>
    </row>
    <row r="289" spans="1:7" ht="12.75">
      <c r="A289" s="30" t="str">
        <f>'De la BASE'!A285</f>
        <v>117</v>
      </c>
      <c r="B289" s="30">
        <f>'De la BASE'!B285</f>
        <v>17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0.454894</v>
      </c>
      <c r="F289" s="9">
        <f>IF('De la BASE'!F285&gt;0,'De la BASE'!F285,'De la BASE'!F285+0.001)</f>
        <v>20.578744999999998</v>
      </c>
      <c r="G289" s="15">
        <v>23498</v>
      </c>
    </row>
    <row r="290" spans="1:7" ht="12.75">
      <c r="A290" s="30" t="str">
        <f>'De la BASE'!A286</f>
        <v>117</v>
      </c>
      <c r="B290" s="30">
        <f>'De la BASE'!B286</f>
        <v>17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0.1518699</v>
      </c>
      <c r="F290" s="9">
        <f>IF('De la BASE'!F286&gt;0,'De la BASE'!F286,'De la BASE'!F286+0.001)</f>
        <v>9.782013899999999</v>
      </c>
      <c r="G290" s="15">
        <v>23529</v>
      </c>
    </row>
    <row r="291" spans="1:7" ht="12.75">
      <c r="A291" s="30" t="str">
        <f>'De la BASE'!A287</f>
        <v>117</v>
      </c>
      <c r="B291" s="30">
        <f>'De la BASE'!B287</f>
        <v>17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0.1063041</v>
      </c>
      <c r="F291" s="9">
        <f>IF('De la BASE'!F287&gt;0,'De la BASE'!F287,'De la BASE'!F287+0.001)</f>
        <v>6.529278099999999</v>
      </c>
      <c r="G291" s="15">
        <v>23559</v>
      </c>
    </row>
    <row r="292" spans="1:7" ht="12.75">
      <c r="A292" s="30" t="str">
        <f>'De la BASE'!A288</f>
        <v>117</v>
      </c>
      <c r="B292" s="30">
        <f>'De la BASE'!B288</f>
        <v>17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0.086559</v>
      </c>
      <c r="F292" s="9">
        <f>IF('De la BASE'!F288&gt;0,'De la BASE'!F288,'De la BASE'!F288+0.001)</f>
        <v>4.514435</v>
      </c>
      <c r="G292" s="15">
        <v>23590</v>
      </c>
    </row>
    <row r="293" spans="1:7" ht="12.75">
      <c r="A293" s="30" t="str">
        <f>'De la BASE'!A289</f>
        <v>117</v>
      </c>
      <c r="B293" s="30">
        <f>'De la BASE'!B289</f>
        <v>17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0.0763512</v>
      </c>
      <c r="F293" s="9">
        <f>IF('De la BASE'!F289&gt;0,'De la BASE'!F289,'De la BASE'!F289+0.001)</f>
        <v>5.1512312</v>
      </c>
      <c r="G293" s="15">
        <v>23621</v>
      </c>
    </row>
    <row r="294" spans="1:7" ht="12.75">
      <c r="A294" s="30" t="str">
        <f>'De la BASE'!A290</f>
        <v>117</v>
      </c>
      <c r="B294" s="30">
        <f>'De la BASE'!B290</f>
        <v>17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0.0738204</v>
      </c>
      <c r="F294" s="9">
        <f>IF('De la BASE'!F290&gt;0,'De la BASE'!F290,'De la BASE'!F290+0.001)</f>
        <v>6.7668204</v>
      </c>
      <c r="G294" s="15">
        <v>23651</v>
      </c>
    </row>
    <row r="295" spans="1:7" ht="12.75">
      <c r="A295" s="30" t="str">
        <f>'De la BASE'!A291</f>
        <v>117</v>
      </c>
      <c r="B295" s="30">
        <f>'De la BASE'!B291</f>
        <v>17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0.0618856</v>
      </c>
      <c r="F295" s="9">
        <f>IF('De la BASE'!F291&gt;0,'De la BASE'!F291,'De la BASE'!F291+0.001)</f>
        <v>4.2863256000000005</v>
      </c>
      <c r="G295" s="15">
        <v>23682</v>
      </c>
    </row>
    <row r="296" spans="1:7" ht="12.75">
      <c r="A296" s="30" t="str">
        <f>'De la BASE'!A292</f>
        <v>117</v>
      </c>
      <c r="B296" s="30">
        <f>'De la BASE'!B292</f>
        <v>17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0.0748307</v>
      </c>
      <c r="F296" s="9">
        <f>IF('De la BASE'!F292&gt;0,'De la BASE'!F292,'De la BASE'!F292+0.001)</f>
        <v>8.7918307</v>
      </c>
      <c r="G296" s="15">
        <v>23712</v>
      </c>
    </row>
    <row r="297" spans="1:7" ht="12.75">
      <c r="A297" s="30" t="str">
        <f>'De la BASE'!A293</f>
        <v>117</v>
      </c>
      <c r="B297" s="30">
        <f>'De la BASE'!B293</f>
        <v>17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0.1180674</v>
      </c>
      <c r="F297" s="9">
        <f>IF('De la BASE'!F293&gt;0,'De la BASE'!F293,'De la BASE'!F293+0.001)</f>
        <v>14.4557074</v>
      </c>
      <c r="G297" s="15">
        <v>23743</v>
      </c>
    </row>
    <row r="298" spans="1:7" ht="12.75">
      <c r="A298" s="30" t="str">
        <f>'De la BASE'!A294</f>
        <v>117</v>
      </c>
      <c r="B298" s="30">
        <f>'De la BASE'!B294</f>
        <v>17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0.137088</v>
      </c>
      <c r="F298" s="9">
        <f>IF('De la BASE'!F294&gt;0,'De la BASE'!F294,'De la BASE'!F294+0.001)</f>
        <v>7.963751000000001</v>
      </c>
      <c r="G298" s="15">
        <v>23774</v>
      </c>
    </row>
    <row r="299" spans="1:7" ht="12.75">
      <c r="A299" s="30" t="str">
        <f>'De la BASE'!A295</f>
        <v>117</v>
      </c>
      <c r="B299" s="30">
        <f>'De la BASE'!B295</f>
        <v>17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0.3689082</v>
      </c>
      <c r="F299" s="9">
        <f>IF('De la BASE'!F295&gt;0,'De la BASE'!F295,'De la BASE'!F295+0.001)</f>
        <v>37.6901772</v>
      </c>
      <c r="G299" s="15">
        <v>23802</v>
      </c>
    </row>
    <row r="300" spans="1:7" ht="12.75">
      <c r="A300" s="30" t="str">
        <f>'De la BASE'!A296</f>
        <v>117</v>
      </c>
      <c r="B300" s="30">
        <f>'De la BASE'!B296</f>
        <v>17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0.2447016</v>
      </c>
      <c r="F300" s="9">
        <f>IF('De la BASE'!F296&gt;0,'De la BASE'!F296,'De la BASE'!F296+0.001)</f>
        <v>13.322071600000001</v>
      </c>
      <c r="G300" s="15">
        <v>23833</v>
      </c>
    </row>
    <row r="301" spans="1:7" ht="12.75">
      <c r="A301" s="30" t="str">
        <f>'De la BASE'!A297</f>
        <v>117</v>
      </c>
      <c r="B301" s="30">
        <f>'De la BASE'!B297</f>
        <v>17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0.1072768</v>
      </c>
      <c r="F301" s="9">
        <f>IF('De la BASE'!F297&gt;0,'De la BASE'!F297,'De la BASE'!F297+0.001)</f>
        <v>8.6965328</v>
      </c>
      <c r="G301" s="15">
        <v>23863</v>
      </c>
    </row>
    <row r="302" spans="1:7" ht="12.75">
      <c r="A302" s="30" t="str">
        <f>'De la BASE'!A298</f>
        <v>117</v>
      </c>
      <c r="B302" s="30">
        <f>'De la BASE'!B298</f>
        <v>17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0.0704178</v>
      </c>
      <c r="F302" s="9">
        <f>IF('De la BASE'!F298&gt;0,'De la BASE'!F298,'De la BASE'!F298+0.001)</f>
        <v>4.7549978</v>
      </c>
      <c r="G302" s="15">
        <v>23894</v>
      </c>
    </row>
    <row r="303" spans="1:7" ht="12.75">
      <c r="A303" s="30" t="str">
        <f>'De la BASE'!A299</f>
        <v>117</v>
      </c>
      <c r="B303" s="30">
        <f>'De la BASE'!B299</f>
        <v>17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0.057075</v>
      </c>
      <c r="F303" s="9">
        <f>IF('De la BASE'!F299&gt;0,'De la BASE'!F299,'De la BASE'!F299+0.001)</f>
        <v>2.850939</v>
      </c>
      <c r="G303" s="15">
        <v>23924</v>
      </c>
    </row>
    <row r="304" spans="1:7" ht="12.75">
      <c r="A304" s="30" t="str">
        <f>'De la BASE'!A300</f>
        <v>117</v>
      </c>
      <c r="B304" s="30">
        <f>'De la BASE'!B300</f>
        <v>17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0.0671517</v>
      </c>
      <c r="F304" s="9">
        <f>IF('De la BASE'!F300&gt;0,'De la BASE'!F300,'De la BASE'!F300+0.001)</f>
        <v>2.4326977000000003</v>
      </c>
      <c r="G304" s="15">
        <v>23955</v>
      </c>
    </row>
    <row r="305" spans="1:7" ht="12.75">
      <c r="A305" s="30" t="str">
        <f>'De la BASE'!A301</f>
        <v>117</v>
      </c>
      <c r="B305" s="30">
        <f>'De la BASE'!B301</f>
        <v>17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0.2229264</v>
      </c>
      <c r="F305" s="9">
        <f>IF('De la BASE'!F301&gt;0,'De la BASE'!F301,'De la BASE'!F301+0.001)</f>
        <v>15.704926400000003</v>
      </c>
      <c r="G305" s="15">
        <v>23986</v>
      </c>
    </row>
    <row r="306" spans="1:7" ht="12.75">
      <c r="A306" s="30" t="str">
        <f>'De la BASE'!A302</f>
        <v>117</v>
      </c>
      <c r="B306" s="30">
        <f>'De la BASE'!B302</f>
        <v>17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0.2891156</v>
      </c>
      <c r="F306" s="9">
        <f>IF('De la BASE'!F302&gt;0,'De la BASE'!F302,'De la BASE'!F302+0.001)</f>
        <v>17.117647599999998</v>
      </c>
      <c r="G306" s="15">
        <v>24016</v>
      </c>
    </row>
    <row r="307" spans="1:7" ht="12.75">
      <c r="A307" s="30" t="str">
        <f>'De la BASE'!A303</f>
        <v>117</v>
      </c>
      <c r="B307" s="30">
        <f>'De la BASE'!B303</f>
        <v>17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0.6909632</v>
      </c>
      <c r="F307" s="9">
        <f>IF('De la BASE'!F303&gt;0,'De la BASE'!F303,'De la BASE'!F303+0.001)</f>
        <v>57.4007332</v>
      </c>
      <c r="G307" s="15">
        <v>24047</v>
      </c>
    </row>
    <row r="308" spans="1:7" ht="12.75">
      <c r="A308" s="30" t="str">
        <f>'De la BASE'!A304</f>
        <v>117</v>
      </c>
      <c r="B308" s="30">
        <f>'De la BASE'!B304</f>
        <v>17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1.156595</v>
      </c>
      <c r="F308" s="9">
        <f>IF('De la BASE'!F304&gt;0,'De la BASE'!F304,'De la BASE'!F304+0.001)</f>
        <v>91.33662199999999</v>
      </c>
      <c r="G308" s="15">
        <v>24077</v>
      </c>
    </row>
    <row r="309" spans="1:7" ht="12.75">
      <c r="A309" s="30" t="str">
        <f>'De la BASE'!A305</f>
        <v>117</v>
      </c>
      <c r="B309" s="30">
        <f>'De la BASE'!B305</f>
        <v>17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2.9558544</v>
      </c>
      <c r="F309" s="9">
        <f>IF('De la BASE'!F305&gt;0,'De la BASE'!F305,'De la BASE'!F305+0.001)</f>
        <v>113.94264940000002</v>
      </c>
      <c r="G309" s="15">
        <v>24108</v>
      </c>
    </row>
    <row r="310" spans="1:7" ht="12.75">
      <c r="A310" s="30" t="str">
        <f>'De la BASE'!A306</f>
        <v>117</v>
      </c>
      <c r="B310" s="30">
        <f>'De la BASE'!B306</f>
        <v>17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4.31935</v>
      </c>
      <c r="F310" s="9">
        <f>IF('De la BASE'!F306&gt;0,'De la BASE'!F306,'De la BASE'!F306+0.001)</f>
        <v>194.52735000000004</v>
      </c>
      <c r="G310" s="15">
        <v>24139</v>
      </c>
    </row>
    <row r="311" spans="1:7" ht="12.75">
      <c r="A311" s="30" t="str">
        <f>'De la BASE'!A307</f>
        <v>117</v>
      </c>
      <c r="B311" s="30">
        <f>'De la BASE'!B307</f>
        <v>17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1.107708</v>
      </c>
      <c r="F311" s="9">
        <f>IF('De la BASE'!F307&gt;0,'De la BASE'!F307,'De la BASE'!F307+0.001)</f>
        <v>33.223980999999995</v>
      </c>
      <c r="G311" s="15">
        <v>24167</v>
      </c>
    </row>
    <row r="312" spans="1:7" ht="12.75">
      <c r="A312" s="30" t="str">
        <f>'De la BASE'!A308</f>
        <v>117</v>
      </c>
      <c r="B312" s="30">
        <f>'De la BASE'!B308</f>
        <v>17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1.6441894</v>
      </c>
      <c r="F312" s="9">
        <f>IF('De la BASE'!F308&gt;0,'De la BASE'!F308,'De la BASE'!F308+0.001)</f>
        <v>74.97518939999999</v>
      </c>
      <c r="G312" s="15">
        <v>24198</v>
      </c>
    </row>
    <row r="313" spans="1:7" ht="12.75">
      <c r="A313" s="30" t="str">
        <f>'De la BASE'!A309</f>
        <v>117</v>
      </c>
      <c r="B313" s="30">
        <f>'De la BASE'!B309</f>
        <v>17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0.803344</v>
      </c>
      <c r="F313" s="9">
        <f>IF('De la BASE'!F309&gt;0,'De la BASE'!F309,'De la BASE'!F309+0.001)</f>
        <v>34.125973</v>
      </c>
      <c r="G313" s="15">
        <v>24228</v>
      </c>
    </row>
    <row r="314" spans="1:7" ht="12.75">
      <c r="A314" s="30" t="str">
        <f>'De la BASE'!A310</f>
        <v>117</v>
      </c>
      <c r="B314" s="30">
        <f>'De la BASE'!B310</f>
        <v>17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0.4133948</v>
      </c>
      <c r="F314" s="9">
        <f>IF('De la BASE'!F310&gt;0,'De la BASE'!F310,'De la BASE'!F310+0.001)</f>
        <v>23.099633800000003</v>
      </c>
      <c r="G314" s="15">
        <v>24259</v>
      </c>
    </row>
    <row r="315" spans="1:7" ht="12.75">
      <c r="A315" s="30" t="str">
        <f>'De la BASE'!A311</f>
        <v>117</v>
      </c>
      <c r="B315" s="30">
        <f>'De la BASE'!B311</f>
        <v>17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0.186706</v>
      </c>
      <c r="F315" s="9">
        <f>IF('De la BASE'!F311&gt;0,'De la BASE'!F311,'De la BASE'!F311+0.001)</f>
        <v>8.685582</v>
      </c>
      <c r="G315" s="15">
        <v>24289</v>
      </c>
    </row>
    <row r="316" spans="1:7" ht="12.75">
      <c r="A316" s="30" t="str">
        <f>'De la BASE'!A312</f>
        <v>117</v>
      </c>
      <c r="B316" s="30">
        <f>'De la BASE'!B312</f>
        <v>17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0.0967715</v>
      </c>
      <c r="F316" s="9">
        <f>IF('De la BASE'!F312&gt;0,'De la BASE'!F312,'De la BASE'!F312+0.001)</f>
        <v>5.3063855</v>
      </c>
      <c r="G316" s="15">
        <v>24320</v>
      </c>
    </row>
    <row r="317" spans="1:7" ht="12.75">
      <c r="A317" s="30" t="str">
        <f>'De la BASE'!A313</f>
        <v>117</v>
      </c>
      <c r="B317" s="30">
        <f>'De la BASE'!B313</f>
        <v>17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0.08256</v>
      </c>
      <c r="F317" s="9">
        <f>IF('De la BASE'!F313&gt;0,'De la BASE'!F313,'De la BASE'!F313+0.001)</f>
        <v>4.261919</v>
      </c>
      <c r="G317" s="15">
        <v>24351</v>
      </c>
    </row>
    <row r="318" spans="1:7" ht="12.75">
      <c r="A318" s="30" t="str">
        <f>'De la BASE'!A314</f>
        <v>117</v>
      </c>
      <c r="B318" s="30">
        <f>'De la BASE'!B314</f>
        <v>17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0.697202</v>
      </c>
      <c r="F318" s="9">
        <f>IF('De la BASE'!F314&gt;0,'De la BASE'!F314,'De la BASE'!F314+0.001)</f>
        <v>54.937249999999985</v>
      </c>
      <c r="G318" s="15">
        <v>24381</v>
      </c>
    </row>
    <row r="319" spans="1:7" ht="12.75">
      <c r="A319" s="30" t="str">
        <f>'De la BASE'!A315</f>
        <v>117</v>
      </c>
      <c r="B319" s="30">
        <f>'De la BASE'!B315</f>
        <v>17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1.0825038</v>
      </c>
      <c r="F319" s="9">
        <f>IF('De la BASE'!F315&gt;0,'De la BASE'!F315,'De la BASE'!F315+0.001)</f>
        <v>63.0767188</v>
      </c>
      <c r="G319" s="15">
        <v>24412</v>
      </c>
    </row>
    <row r="320" spans="1:7" ht="12.75">
      <c r="A320" s="30" t="str">
        <f>'De la BASE'!A316</f>
        <v>117</v>
      </c>
      <c r="B320" s="30">
        <f>'De la BASE'!B316</f>
        <v>17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0.4725</v>
      </c>
      <c r="F320" s="9">
        <f>IF('De la BASE'!F316&gt;0,'De la BASE'!F316,'De la BASE'!F316+0.001)</f>
        <v>23.633500000000005</v>
      </c>
      <c r="G320" s="15">
        <v>24442</v>
      </c>
    </row>
    <row r="321" spans="1:7" ht="12.75">
      <c r="A321" s="30" t="str">
        <f>'De la BASE'!A317</f>
        <v>117</v>
      </c>
      <c r="B321" s="30">
        <f>'De la BASE'!B317</f>
        <v>17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0.5903783</v>
      </c>
      <c r="F321" s="9">
        <f>IF('De la BASE'!F317&gt;0,'De la BASE'!F317,'De la BASE'!F317+0.001)</f>
        <v>31.154632300000003</v>
      </c>
      <c r="G321" s="15">
        <v>24473</v>
      </c>
    </row>
    <row r="322" spans="1:7" ht="12.75">
      <c r="A322" s="30" t="str">
        <f>'De la BASE'!A318</f>
        <v>117</v>
      </c>
      <c r="B322" s="30">
        <f>'De la BASE'!B318</f>
        <v>17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0.6081255</v>
      </c>
      <c r="F322" s="9">
        <f>IF('De la BASE'!F318&gt;0,'De la BASE'!F318,'De la BASE'!F318+0.001)</f>
        <v>27.417661499999998</v>
      </c>
      <c r="G322" s="15">
        <v>24504</v>
      </c>
    </row>
    <row r="323" spans="1:7" ht="12.75">
      <c r="A323" s="30" t="str">
        <f>'De la BASE'!A319</f>
        <v>117</v>
      </c>
      <c r="B323" s="30">
        <f>'De la BASE'!B319</f>
        <v>17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0.6849168</v>
      </c>
      <c r="F323" s="9">
        <f>IF('De la BASE'!F319&gt;0,'De la BASE'!F319,'De la BASE'!F319+0.001)</f>
        <v>41.91416880000001</v>
      </c>
      <c r="G323" s="15">
        <v>24532</v>
      </c>
    </row>
    <row r="324" spans="1:7" ht="12.75">
      <c r="A324" s="30" t="str">
        <f>'De la BASE'!A320</f>
        <v>117</v>
      </c>
      <c r="B324" s="30">
        <f>'De la BASE'!B320</f>
        <v>17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0.6507045</v>
      </c>
      <c r="F324" s="9">
        <f>IF('De la BASE'!F320&gt;0,'De la BASE'!F320,'De la BASE'!F320+0.001)</f>
        <v>27.145704499999997</v>
      </c>
      <c r="G324" s="15">
        <v>24563</v>
      </c>
    </row>
    <row r="325" spans="1:7" ht="12.75">
      <c r="A325" s="30" t="str">
        <f>'De la BASE'!A321</f>
        <v>117</v>
      </c>
      <c r="B325" s="30">
        <f>'De la BASE'!B321</f>
        <v>17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0.7888869</v>
      </c>
      <c r="F325" s="9">
        <f>IF('De la BASE'!F321&gt;0,'De la BASE'!F321,'De la BASE'!F321+0.001)</f>
        <v>37.3620889</v>
      </c>
      <c r="G325" s="15">
        <v>24593</v>
      </c>
    </row>
    <row r="326" spans="1:7" ht="12.75">
      <c r="A326" s="30" t="str">
        <f>'De la BASE'!A322</f>
        <v>117</v>
      </c>
      <c r="B326" s="30">
        <f>'De la BASE'!B322</f>
        <v>17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0.3976548</v>
      </c>
      <c r="F326" s="9">
        <f>IF('De la BASE'!F322&gt;0,'De la BASE'!F322,'De la BASE'!F322+0.001)</f>
        <v>12.806270799999998</v>
      </c>
      <c r="G326" s="15">
        <v>24624</v>
      </c>
    </row>
    <row r="327" spans="1:7" ht="12.75">
      <c r="A327" s="30" t="str">
        <f>'De la BASE'!A323</f>
        <v>117</v>
      </c>
      <c r="B327" s="30">
        <f>'De la BASE'!B323</f>
        <v>17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0.1352703</v>
      </c>
      <c r="F327" s="9">
        <f>IF('De la BASE'!F323&gt;0,'De la BASE'!F323,'De la BASE'!F323+0.001)</f>
        <v>5.5492173000000005</v>
      </c>
      <c r="G327" s="15">
        <v>24654</v>
      </c>
    </row>
    <row r="328" spans="1:7" ht="12.75">
      <c r="A328" s="30" t="str">
        <f>'De la BASE'!A324</f>
        <v>117</v>
      </c>
      <c r="B328" s="30">
        <f>'De la BASE'!B324</f>
        <v>17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0.0838041</v>
      </c>
      <c r="F328" s="9">
        <f>IF('De la BASE'!F324&gt;0,'De la BASE'!F324,'De la BASE'!F324+0.001)</f>
        <v>4.2098040999999995</v>
      </c>
      <c r="G328" s="15">
        <v>24685</v>
      </c>
    </row>
    <row r="329" spans="1:7" ht="12.75">
      <c r="A329" s="30" t="str">
        <f>'De la BASE'!A325</f>
        <v>117</v>
      </c>
      <c r="B329" s="30">
        <f>'De la BASE'!B325</f>
        <v>17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0.0621986</v>
      </c>
      <c r="F329" s="9">
        <f>IF('De la BASE'!F325&gt;0,'De la BASE'!F325,'De la BASE'!F325+0.001)</f>
        <v>3.2861985999999996</v>
      </c>
      <c r="G329" s="15">
        <v>24716</v>
      </c>
    </row>
    <row r="330" spans="1:7" ht="12.75">
      <c r="A330" s="30" t="str">
        <f>'De la BASE'!A326</f>
        <v>117</v>
      </c>
      <c r="B330" s="30">
        <f>'De la BASE'!B326</f>
        <v>17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0.083457</v>
      </c>
      <c r="F330" s="9">
        <f>IF('De la BASE'!F326&gt;0,'De la BASE'!F326,'De la BASE'!F326+0.001)</f>
        <v>9.190158999999998</v>
      </c>
      <c r="G330" s="15">
        <v>24746</v>
      </c>
    </row>
    <row r="331" spans="1:7" ht="12.75">
      <c r="A331" s="30" t="str">
        <f>'De la BASE'!A327</f>
        <v>117</v>
      </c>
      <c r="B331" s="30">
        <f>'De la BASE'!B327</f>
        <v>17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1.51032</v>
      </c>
      <c r="F331" s="9">
        <f>IF('De la BASE'!F327&gt;0,'De la BASE'!F327,'De la BASE'!F327+0.001)</f>
        <v>92.08132199999999</v>
      </c>
      <c r="G331" s="15">
        <v>24777</v>
      </c>
    </row>
    <row r="332" spans="1:7" ht="12.75">
      <c r="A332" s="30" t="str">
        <f>'De la BASE'!A328</f>
        <v>117</v>
      </c>
      <c r="B332" s="30">
        <f>'De la BASE'!B328</f>
        <v>17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0.6600828</v>
      </c>
      <c r="F332" s="9">
        <f>IF('De la BASE'!F328&gt;0,'De la BASE'!F328,'De la BASE'!F328+0.001)</f>
        <v>32.28008280000001</v>
      </c>
      <c r="G332" s="15">
        <v>24807</v>
      </c>
    </row>
    <row r="333" spans="1:7" ht="12.75">
      <c r="A333" s="30" t="str">
        <f>'De la BASE'!A329</f>
        <v>117</v>
      </c>
      <c r="B333" s="30">
        <f>'De la BASE'!B329</f>
        <v>17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0.1979316</v>
      </c>
      <c r="F333" s="9">
        <f>IF('De la BASE'!F329&gt;0,'De la BASE'!F329,'De la BASE'!F329+0.001)</f>
        <v>13.971339600000002</v>
      </c>
      <c r="G333" s="15">
        <v>24838</v>
      </c>
    </row>
    <row r="334" spans="1:7" ht="12.75">
      <c r="A334" s="30" t="str">
        <f>'De la BASE'!A330</f>
        <v>117</v>
      </c>
      <c r="B334" s="30">
        <f>'De la BASE'!B330</f>
        <v>17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0.979032</v>
      </c>
      <c r="F334" s="9">
        <f>IF('De la BASE'!F330&gt;0,'De la BASE'!F330,'De la BASE'!F330+0.001)</f>
        <v>73.24537099999999</v>
      </c>
      <c r="G334" s="15">
        <v>24869</v>
      </c>
    </row>
    <row r="335" spans="1:7" ht="12.75">
      <c r="A335" s="30" t="str">
        <f>'De la BASE'!A331</f>
        <v>117</v>
      </c>
      <c r="B335" s="30">
        <f>'De la BASE'!B331</f>
        <v>17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0.7640955</v>
      </c>
      <c r="F335" s="9">
        <f>IF('De la BASE'!F331&gt;0,'De la BASE'!F331,'De la BASE'!F331+0.001)</f>
        <v>37.8462675</v>
      </c>
      <c r="G335" s="15">
        <v>24898</v>
      </c>
    </row>
    <row r="336" spans="1:7" ht="12.75">
      <c r="A336" s="30" t="str">
        <f>'De la BASE'!A332</f>
        <v>117</v>
      </c>
      <c r="B336" s="30">
        <f>'De la BASE'!B332</f>
        <v>17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1.0422</v>
      </c>
      <c r="F336" s="9">
        <f>IF('De la BASE'!F332&gt;0,'De la BASE'!F332,'De la BASE'!F332+0.001)</f>
        <v>50.542685000000006</v>
      </c>
      <c r="G336" s="15">
        <v>24929</v>
      </c>
    </row>
    <row r="337" spans="1:7" ht="12.75">
      <c r="A337" s="30" t="str">
        <f>'De la BASE'!A333</f>
        <v>117</v>
      </c>
      <c r="B337" s="30">
        <f>'De la BASE'!B333</f>
        <v>17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0.8257359</v>
      </c>
      <c r="F337" s="9">
        <f>IF('De la BASE'!F333&gt;0,'De la BASE'!F333,'De la BASE'!F333+0.001)</f>
        <v>42.1295829</v>
      </c>
      <c r="G337" s="15">
        <v>24959</v>
      </c>
    </row>
    <row r="338" spans="1:7" ht="12.75">
      <c r="A338" s="30" t="str">
        <f>'De la BASE'!A334</f>
        <v>117</v>
      </c>
      <c r="B338" s="30">
        <f>'De la BASE'!B334</f>
        <v>17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0.2761384</v>
      </c>
      <c r="F338" s="9">
        <f>IF('De la BASE'!F334&gt;0,'De la BASE'!F334,'De la BASE'!F334+0.001)</f>
        <v>11.559336400000001</v>
      </c>
      <c r="G338" s="15">
        <v>24990</v>
      </c>
    </row>
    <row r="339" spans="1:7" ht="12.75">
      <c r="A339" s="30" t="str">
        <f>'De la BASE'!A335</f>
        <v>117</v>
      </c>
      <c r="B339" s="30">
        <f>'De la BASE'!B335</f>
        <v>17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0.0920385</v>
      </c>
      <c r="F339" s="9">
        <f>IF('De la BASE'!F335&gt;0,'De la BASE'!F335,'De la BASE'!F335+0.001)</f>
        <v>5.0401135</v>
      </c>
      <c r="G339" s="15">
        <v>25020</v>
      </c>
    </row>
    <row r="340" spans="1:7" ht="12.75">
      <c r="A340" s="30" t="str">
        <f>'De la BASE'!A336</f>
        <v>117</v>
      </c>
      <c r="B340" s="30">
        <f>'De la BASE'!B336</f>
        <v>17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0.0870732</v>
      </c>
      <c r="F340" s="9">
        <f>IF('De la BASE'!F336&gt;0,'De la BASE'!F336,'De la BASE'!F336+0.001)</f>
        <v>3.9055632</v>
      </c>
      <c r="G340" s="15">
        <v>25051</v>
      </c>
    </row>
    <row r="341" spans="1:7" ht="12.75">
      <c r="A341" s="30" t="str">
        <f>'De la BASE'!A337</f>
        <v>117</v>
      </c>
      <c r="B341" s="30">
        <f>'De la BASE'!B337</f>
        <v>17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0.0625024</v>
      </c>
      <c r="F341" s="9">
        <f>IF('De la BASE'!F337&gt;0,'De la BASE'!F337,'De la BASE'!F337+0.001)</f>
        <v>3.2115114</v>
      </c>
      <c r="G341" s="15">
        <v>25082</v>
      </c>
    </row>
    <row r="342" spans="1:7" ht="12.75">
      <c r="A342" s="30" t="str">
        <f>'De la BASE'!A338</f>
        <v>117</v>
      </c>
      <c r="B342" s="30">
        <f>'De la BASE'!B338</f>
        <v>17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0.067032</v>
      </c>
      <c r="F342" s="9">
        <f>IF('De la BASE'!F338&gt;0,'De la BASE'!F338,'De la BASE'!F338+0.001)</f>
        <v>3.1706579999999995</v>
      </c>
      <c r="G342" s="15">
        <v>25112</v>
      </c>
    </row>
    <row r="343" spans="1:7" ht="12.75">
      <c r="A343" s="30" t="str">
        <f>'De la BASE'!A339</f>
        <v>117</v>
      </c>
      <c r="B343" s="30">
        <f>'De la BASE'!B339</f>
        <v>17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0.0975201</v>
      </c>
      <c r="F343" s="9">
        <f>IF('De la BASE'!F339&gt;0,'De la BASE'!F339,'De la BASE'!F339+0.001)</f>
        <v>5.841520099999999</v>
      </c>
      <c r="G343" s="15">
        <v>25143</v>
      </c>
    </row>
    <row r="344" spans="1:7" ht="12.75">
      <c r="A344" s="30" t="str">
        <f>'De la BASE'!A340</f>
        <v>117</v>
      </c>
      <c r="B344" s="30">
        <f>'De la BASE'!B340</f>
        <v>17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0.1240732</v>
      </c>
      <c r="F344" s="9">
        <f>IF('De la BASE'!F340&gt;0,'De la BASE'!F340,'De la BASE'!F340+0.001)</f>
        <v>21.5030732</v>
      </c>
      <c r="G344" s="15">
        <v>25173</v>
      </c>
    </row>
    <row r="345" spans="1:7" ht="12.75">
      <c r="A345" s="30" t="str">
        <f>'De la BASE'!A341</f>
        <v>117</v>
      </c>
      <c r="B345" s="30">
        <f>'De la BASE'!B341</f>
        <v>17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0.1409085</v>
      </c>
      <c r="F345" s="9">
        <f>IF('De la BASE'!F341&gt;0,'De la BASE'!F341,'De la BASE'!F341+0.001)</f>
        <v>11.200882499999999</v>
      </c>
      <c r="G345" s="15">
        <v>25204</v>
      </c>
    </row>
    <row r="346" spans="1:7" ht="12.75">
      <c r="A346" s="30" t="str">
        <f>'De la BASE'!A342</f>
        <v>117</v>
      </c>
      <c r="B346" s="30">
        <f>'De la BASE'!B342</f>
        <v>17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0.156563</v>
      </c>
      <c r="F346" s="9">
        <f>IF('De la BASE'!F342&gt;0,'De la BASE'!F342,'De la BASE'!F342+0.001)</f>
        <v>10.442451000000002</v>
      </c>
      <c r="G346" s="15">
        <v>25235</v>
      </c>
    </row>
    <row r="347" spans="1:7" ht="12.75">
      <c r="A347" s="30" t="str">
        <f>'De la BASE'!A343</f>
        <v>117</v>
      </c>
      <c r="B347" s="30">
        <f>'De la BASE'!B343</f>
        <v>17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1.564288</v>
      </c>
      <c r="F347" s="9">
        <f>IF('De la BASE'!F343&gt;0,'De la BASE'!F343,'De la BASE'!F343+0.001)</f>
        <v>79.816326</v>
      </c>
      <c r="G347" s="15">
        <v>25263</v>
      </c>
    </row>
    <row r="348" spans="1:7" ht="12.75">
      <c r="A348" s="30" t="str">
        <f>'De la BASE'!A344</f>
        <v>117</v>
      </c>
      <c r="B348" s="30">
        <f>'De la BASE'!B344</f>
        <v>17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0.9263673</v>
      </c>
      <c r="F348" s="9">
        <f>IF('De la BASE'!F344&gt;0,'De la BASE'!F344,'De la BASE'!F344+0.001)</f>
        <v>50.49413630000001</v>
      </c>
      <c r="G348" s="15">
        <v>25294</v>
      </c>
    </row>
    <row r="349" spans="1:7" ht="12.75">
      <c r="A349" s="30" t="str">
        <f>'De la BASE'!A345</f>
        <v>117</v>
      </c>
      <c r="B349" s="30">
        <f>'De la BASE'!B345</f>
        <v>17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0.9723584</v>
      </c>
      <c r="F349" s="9">
        <f>IF('De la BASE'!F345&gt;0,'De la BASE'!F345,'De la BASE'!F345+0.001)</f>
        <v>60.627358400000006</v>
      </c>
      <c r="G349" s="15">
        <v>25324</v>
      </c>
    </row>
    <row r="350" spans="1:7" ht="12.75">
      <c r="A350" s="30" t="str">
        <f>'De la BASE'!A346</f>
        <v>117</v>
      </c>
      <c r="B350" s="30">
        <f>'De la BASE'!B346</f>
        <v>17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0.4348314</v>
      </c>
      <c r="F350" s="9">
        <f>IF('De la BASE'!F346&gt;0,'De la BASE'!F346,'De la BASE'!F346+0.001)</f>
        <v>21.4309754</v>
      </c>
      <c r="G350" s="15">
        <v>25355</v>
      </c>
    </row>
    <row r="351" spans="1:7" ht="12.75">
      <c r="A351" s="30" t="str">
        <f>'De la BASE'!A347</f>
        <v>117</v>
      </c>
      <c r="B351" s="30">
        <f>'De la BASE'!B347</f>
        <v>17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0.1363387</v>
      </c>
      <c r="F351" s="9">
        <f>IF('De la BASE'!F347&gt;0,'De la BASE'!F347,'De la BASE'!F347+0.001)</f>
        <v>9.419198699999999</v>
      </c>
      <c r="G351" s="15">
        <v>25385</v>
      </c>
    </row>
    <row r="352" spans="1:7" ht="12.75">
      <c r="A352" s="30" t="str">
        <f>'De la BASE'!A348</f>
        <v>117</v>
      </c>
      <c r="B352" s="30">
        <f>'De la BASE'!B348</f>
        <v>17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0.0883218</v>
      </c>
      <c r="F352" s="9">
        <f>IF('De la BASE'!F348&gt;0,'De la BASE'!F348,'De la BASE'!F348+0.001)</f>
        <v>5.3483088</v>
      </c>
      <c r="G352" s="15">
        <v>25416</v>
      </c>
    </row>
    <row r="353" spans="1:7" ht="12.75">
      <c r="A353" s="30" t="str">
        <f>'De la BASE'!A349</f>
        <v>117</v>
      </c>
      <c r="B353" s="30">
        <f>'De la BASE'!B349</f>
        <v>17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0.2101023</v>
      </c>
      <c r="F353" s="9">
        <f>IF('De la BASE'!F349&gt;0,'De la BASE'!F349,'De la BASE'!F349+0.001)</f>
        <v>17.0541623</v>
      </c>
      <c r="G353" s="15">
        <v>25447</v>
      </c>
    </row>
    <row r="354" spans="1:7" ht="12.75">
      <c r="A354" s="30" t="str">
        <f>'De la BASE'!A350</f>
        <v>117</v>
      </c>
      <c r="B354" s="30">
        <f>'De la BASE'!B350</f>
        <v>17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0.1333986</v>
      </c>
      <c r="F354" s="9">
        <f>IF('De la BASE'!F350&gt;0,'De la BASE'!F350,'De la BASE'!F350+0.001)</f>
        <v>6.9508866000000005</v>
      </c>
      <c r="G354" s="15">
        <v>25477</v>
      </c>
    </row>
    <row r="355" spans="1:7" ht="12.75">
      <c r="A355" s="30" t="str">
        <f>'De la BASE'!A351</f>
        <v>117</v>
      </c>
      <c r="B355" s="30">
        <f>'De la BASE'!B351</f>
        <v>17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0.1219869</v>
      </c>
      <c r="F355" s="9">
        <f>IF('De la BASE'!F351&gt;0,'De la BASE'!F351,'De la BASE'!F351+0.001)</f>
        <v>13.3951409</v>
      </c>
      <c r="G355" s="15">
        <v>25508</v>
      </c>
    </row>
    <row r="356" spans="1:7" ht="12.75">
      <c r="A356" s="30" t="str">
        <f>'De la BASE'!A352</f>
        <v>117</v>
      </c>
      <c r="B356" s="30">
        <f>'De la BASE'!B352</f>
        <v>17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0.1771929</v>
      </c>
      <c r="F356" s="9">
        <f>IF('De la BASE'!F352&gt;0,'De la BASE'!F352,'De la BASE'!F352+0.001)</f>
        <v>19.0546089</v>
      </c>
      <c r="G356" s="15">
        <v>25538</v>
      </c>
    </row>
    <row r="357" spans="1:7" ht="12.75">
      <c r="A357" s="30" t="str">
        <f>'De la BASE'!A353</f>
        <v>117</v>
      </c>
      <c r="B357" s="30">
        <f>'De la BASE'!B353</f>
        <v>17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3.7712948</v>
      </c>
      <c r="F357" s="9">
        <f>IF('De la BASE'!F353&gt;0,'De la BASE'!F353,'De la BASE'!F353+0.001)</f>
        <v>194.1648448</v>
      </c>
      <c r="G357" s="15">
        <v>25569</v>
      </c>
    </row>
    <row r="358" spans="1:7" ht="12.75">
      <c r="A358" s="30" t="str">
        <f>'De la BASE'!A354</f>
        <v>117</v>
      </c>
      <c r="B358" s="30">
        <f>'De la BASE'!B354</f>
        <v>17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1.1583122</v>
      </c>
      <c r="F358" s="9">
        <f>IF('De la BASE'!F354&gt;0,'De la BASE'!F354,'De la BASE'!F354+0.001)</f>
        <v>41.9563772</v>
      </c>
      <c r="G358" s="15">
        <v>25600</v>
      </c>
    </row>
    <row r="359" spans="1:7" ht="12.75">
      <c r="A359" s="30" t="str">
        <f>'De la BASE'!A355</f>
        <v>117</v>
      </c>
      <c r="B359" s="30">
        <f>'De la BASE'!B355</f>
        <v>17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0.2248225</v>
      </c>
      <c r="F359" s="9">
        <f>IF('De la BASE'!F355&gt;0,'De la BASE'!F355,'De la BASE'!F355+0.001)</f>
        <v>15.205872500000003</v>
      </c>
      <c r="G359" s="15">
        <v>25628</v>
      </c>
    </row>
    <row r="360" spans="1:7" ht="12.75">
      <c r="A360" s="30" t="str">
        <f>'De la BASE'!A356</f>
        <v>117</v>
      </c>
      <c r="B360" s="30">
        <f>'De la BASE'!B356</f>
        <v>17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0.0980889</v>
      </c>
      <c r="F360" s="9">
        <f>IF('De la BASE'!F356&gt;0,'De la BASE'!F356,'De la BASE'!F356+0.001)</f>
        <v>10.2410889</v>
      </c>
      <c r="G360" s="15">
        <v>25659</v>
      </c>
    </row>
    <row r="361" spans="1:7" ht="12.75">
      <c r="A361" s="30" t="str">
        <f>'De la BASE'!A357</f>
        <v>117</v>
      </c>
      <c r="B361" s="30">
        <f>'De la BASE'!B357</f>
        <v>17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0.106828</v>
      </c>
      <c r="F361" s="9">
        <f>IF('De la BASE'!F357&gt;0,'De la BASE'!F357,'De la BASE'!F357+0.001)</f>
        <v>13.985183000000001</v>
      </c>
      <c r="G361" s="15">
        <v>25689</v>
      </c>
    </row>
    <row r="362" spans="1:7" ht="12.75">
      <c r="A362" s="30" t="str">
        <f>'De la BASE'!A358</f>
        <v>117</v>
      </c>
      <c r="B362" s="30">
        <f>'De la BASE'!B358</f>
        <v>17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0.1480365</v>
      </c>
      <c r="F362" s="9">
        <f>IF('De la BASE'!F358&gt;0,'De la BASE'!F358,'De la BASE'!F358+0.001)</f>
        <v>15.762919499999999</v>
      </c>
      <c r="G362" s="15">
        <v>25720</v>
      </c>
    </row>
    <row r="363" spans="1:7" ht="12.75">
      <c r="A363" s="30" t="str">
        <f>'De la BASE'!A359</f>
        <v>117</v>
      </c>
      <c r="B363" s="30">
        <f>'De la BASE'!B359</f>
        <v>17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0.1176318</v>
      </c>
      <c r="F363" s="9">
        <f>IF('De la BASE'!F359&gt;0,'De la BASE'!F359,'De la BASE'!F359+0.001)</f>
        <v>4.343987799999999</v>
      </c>
      <c r="G363" s="15">
        <v>25750</v>
      </c>
    </row>
    <row r="364" spans="1:7" ht="12.75">
      <c r="A364" s="30" t="str">
        <f>'De la BASE'!A360</f>
        <v>117</v>
      </c>
      <c r="B364" s="30">
        <f>'De la BASE'!B360</f>
        <v>17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0.0776457</v>
      </c>
      <c r="F364" s="9">
        <f>IF('De la BASE'!F360&gt;0,'De la BASE'!F360,'De la BASE'!F360+0.001)</f>
        <v>6.001405699999999</v>
      </c>
      <c r="G364" s="15">
        <v>25781</v>
      </c>
    </row>
    <row r="365" spans="1:7" ht="12.75">
      <c r="A365" s="30" t="str">
        <f>'De la BASE'!A361</f>
        <v>117</v>
      </c>
      <c r="B365" s="30">
        <f>'De la BASE'!B361</f>
        <v>17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0.0614292</v>
      </c>
      <c r="F365" s="9">
        <f>IF('De la BASE'!F361&gt;0,'De la BASE'!F361,'De la BASE'!F361+0.001)</f>
        <v>2.8534292000000003</v>
      </c>
      <c r="G365" s="15">
        <v>25812</v>
      </c>
    </row>
    <row r="366" spans="1:7" ht="12.75">
      <c r="A366" s="30" t="str">
        <f>'De la BASE'!A362</f>
        <v>117</v>
      </c>
      <c r="B366" s="30">
        <f>'De la BASE'!B362</f>
        <v>17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0.0407712</v>
      </c>
      <c r="F366" s="9">
        <f>IF('De la BASE'!F362&gt;0,'De la BASE'!F362,'De la BASE'!F362+0.001)</f>
        <v>3.9877582</v>
      </c>
      <c r="G366" s="15">
        <v>25842</v>
      </c>
    </row>
    <row r="367" spans="1:7" ht="12.75">
      <c r="A367" s="30" t="str">
        <f>'De la BASE'!A363</f>
        <v>117</v>
      </c>
      <c r="B367" s="30">
        <f>'De la BASE'!B363</f>
        <v>17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0.092204</v>
      </c>
      <c r="F367" s="9">
        <f>IF('De la BASE'!F363&gt;0,'De la BASE'!F363,'De la BASE'!F363+0.001)</f>
        <v>20.651006</v>
      </c>
      <c r="G367" s="15">
        <v>25873</v>
      </c>
    </row>
    <row r="368" spans="1:7" ht="12.75">
      <c r="A368" s="30" t="str">
        <f>'De la BASE'!A364</f>
        <v>117</v>
      </c>
      <c r="B368" s="30">
        <f>'De la BASE'!B364</f>
        <v>17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0.0920113</v>
      </c>
      <c r="F368" s="9">
        <f>IF('De la BASE'!F364&gt;0,'De la BASE'!F364,'De la BASE'!F364+0.001)</f>
        <v>4.1116623</v>
      </c>
      <c r="G368" s="15">
        <v>25903</v>
      </c>
    </row>
    <row r="369" spans="1:7" ht="12.75">
      <c r="A369" s="30" t="str">
        <f>'De la BASE'!A365</f>
        <v>117</v>
      </c>
      <c r="B369" s="30">
        <f>'De la BASE'!B365</f>
        <v>17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0.42742</v>
      </c>
      <c r="F369" s="9">
        <f>IF('De la BASE'!F365&gt;0,'De la BASE'!F365,'De la BASE'!F365+0.001)</f>
        <v>18.644420000000004</v>
      </c>
      <c r="G369" s="15">
        <v>25934</v>
      </c>
    </row>
    <row r="370" spans="1:7" ht="12.75">
      <c r="A370" s="30" t="str">
        <f>'De la BASE'!A366</f>
        <v>117</v>
      </c>
      <c r="B370" s="30">
        <f>'De la BASE'!B366</f>
        <v>17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0.2152869</v>
      </c>
      <c r="F370" s="9">
        <f>IF('De la BASE'!F366&gt;0,'De la BASE'!F366,'De la BASE'!F366+0.001)</f>
        <v>15.6065769</v>
      </c>
      <c r="G370" s="15">
        <v>25965</v>
      </c>
    </row>
    <row r="371" spans="1:7" ht="12.75">
      <c r="A371" s="30" t="str">
        <f>'De la BASE'!A367</f>
        <v>117</v>
      </c>
      <c r="B371" s="30">
        <f>'De la BASE'!B367</f>
        <v>17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0.1589625</v>
      </c>
      <c r="F371" s="9">
        <f>IF('De la BASE'!F367&gt;0,'De la BASE'!F367,'De la BASE'!F367+0.001)</f>
        <v>19.047232500000003</v>
      </c>
      <c r="G371" s="15">
        <v>25993</v>
      </c>
    </row>
    <row r="372" spans="1:7" ht="12.75">
      <c r="A372" s="30" t="str">
        <f>'De la BASE'!A368</f>
        <v>117</v>
      </c>
      <c r="B372" s="30">
        <f>'De la BASE'!B368</f>
        <v>17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1.144104</v>
      </c>
      <c r="F372" s="9">
        <f>IF('De la BASE'!F368&gt;0,'De la BASE'!F368,'De la BASE'!F368+0.001)</f>
        <v>64.766104</v>
      </c>
      <c r="G372" s="15">
        <v>26024</v>
      </c>
    </row>
    <row r="373" spans="1:7" ht="12.75">
      <c r="A373" s="30" t="str">
        <f>'De la BASE'!A369</f>
        <v>117</v>
      </c>
      <c r="B373" s="30">
        <f>'De la BASE'!B369</f>
        <v>17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2.1078792</v>
      </c>
      <c r="F373" s="9">
        <f>IF('De la BASE'!F369&gt;0,'De la BASE'!F369,'De la BASE'!F369+0.001)</f>
        <v>110.7171702</v>
      </c>
      <c r="G373" s="15">
        <v>26054</v>
      </c>
    </row>
    <row r="374" spans="1:7" ht="12.75">
      <c r="A374" s="30" t="str">
        <f>'De la BASE'!A370</f>
        <v>117</v>
      </c>
      <c r="B374" s="30">
        <f>'De la BASE'!B370</f>
        <v>17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1.2327378</v>
      </c>
      <c r="F374" s="9">
        <f>IF('De la BASE'!F370&gt;0,'De la BASE'!F370,'De la BASE'!F370+0.001)</f>
        <v>52.50599280000001</v>
      </c>
      <c r="G374" s="15">
        <v>26085</v>
      </c>
    </row>
    <row r="375" spans="1:7" ht="12.75">
      <c r="A375" s="30" t="str">
        <f>'De la BASE'!A371</f>
        <v>117</v>
      </c>
      <c r="B375" s="30">
        <f>'De la BASE'!B371</f>
        <v>17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0.4275222</v>
      </c>
      <c r="F375" s="9">
        <f>IF('De la BASE'!F371&gt;0,'De la BASE'!F371,'De la BASE'!F371+0.001)</f>
        <v>19.981459200000003</v>
      </c>
      <c r="G375" s="15">
        <v>26115</v>
      </c>
    </row>
    <row r="376" spans="1:7" ht="12.75">
      <c r="A376" s="30" t="str">
        <f>'De la BASE'!A372</f>
        <v>117</v>
      </c>
      <c r="B376" s="30">
        <f>'De la BASE'!B372</f>
        <v>17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0.1695424</v>
      </c>
      <c r="F376" s="9">
        <f>IF('De la BASE'!F372&gt;0,'De la BASE'!F372,'De la BASE'!F372+0.001)</f>
        <v>7.7035424</v>
      </c>
      <c r="G376" s="15">
        <v>26146</v>
      </c>
    </row>
    <row r="377" spans="1:7" ht="12.75">
      <c r="A377" s="30" t="str">
        <f>'De la BASE'!A373</f>
        <v>117</v>
      </c>
      <c r="B377" s="30">
        <f>'De la BASE'!B373</f>
        <v>17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0.0763686</v>
      </c>
      <c r="F377" s="9">
        <f>IF('De la BASE'!F373&gt;0,'De la BASE'!F373,'De la BASE'!F373+0.001)</f>
        <v>5.0786006</v>
      </c>
      <c r="G377" s="15">
        <v>26177</v>
      </c>
    </row>
    <row r="378" spans="1:7" ht="12.75">
      <c r="A378" s="30" t="str">
        <f>'De la BASE'!A374</f>
        <v>117</v>
      </c>
      <c r="B378" s="30">
        <f>'De la BASE'!B374</f>
        <v>17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0.0697074</v>
      </c>
      <c r="F378" s="9">
        <f>IF('De la BASE'!F374&gt;0,'De la BASE'!F374,'De la BASE'!F374+0.001)</f>
        <v>7.0844464</v>
      </c>
      <c r="G378" s="15">
        <v>26207</v>
      </c>
    </row>
    <row r="379" spans="1:7" ht="12.75">
      <c r="A379" s="30" t="str">
        <f>'De la BASE'!A375</f>
        <v>117</v>
      </c>
      <c r="B379" s="30">
        <f>'De la BASE'!B375</f>
        <v>17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0.1176822</v>
      </c>
      <c r="F379" s="9">
        <f>IF('De la BASE'!F375&gt;0,'De la BASE'!F375,'De la BASE'!F375+0.001)</f>
        <v>23.7551652</v>
      </c>
      <c r="G379" s="15">
        <v>26238</v>
      </c>
    </row>
    <row r="380" spans="1:7" ht="12.75">
      <c r="A380" s="30" t="str">
        <f>'De la BASE'!A376</f>
        <v>117</v>
      </c>
      <c r="B380" s="30">
        <f>'De la BASE'!B376</f>
        <v>17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0.11918</v>
      </c>
      <c r="F380" s="9">
        <f>IF('De la BASE'!F376&gt;0,'De la BASE'!F376,'De la BASE'!F376+0.001)</f>
        <v>16.23418</v>
      </c>
      <c r="G380" s="15">
        <v>26268</v>
      </c>
    </row>
    <row r="381" spans="1:7" ht="12.75">
      <c r="A381" s="30" t="str">
        <f>'De la BASE'!A377</f>
        <v>117</v>
      </c>
      <c r="B381" s="30">
        <f>'De la BASE'!B377</f>
        <v>17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0.327143</v>
      </c>
      <c r="F381" s="9">
        <f>IF('De la BASE'!F377&gt;0,'De la BASE'!F377,'De la BASE'!F377+0.001)</f>
        <v>22.071646</v>
      </c>
      <c r="G381" s="15">
        <v>26299</v>
      </c>
    </row>
    <row r="382" spans="1:7" ht="12.75">
      <c r="A382" s="30" t="str">
        <f>'De la BASE'!A378</f>
        <v>117</v>
      </c>
      <c r="B382" s="30">
        <f>'De la BASE'!B378</f>
        <v>17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1.2113748</v>
      </c>
      <c r="F382" s="9">
        <f>IF('De la BASE'!F378&gt;0,'De la BASE'!F378,'De la BASE'!F378+0.001)</f>
        <v>97.55286080000002</v>
      </c>
      <c r="G382" s="15">
        <v>26330</v>
      </c>
    </row>
    <row r="383" spans="1:7" ht="12.75">
      <c r="A383" s="30" t="str">
        <f>'De la BASE'!A379</f>
        <v>117</v>
      </c>
      <c r="B383" s="30">
        <f>'De la BASE'!B379</f>
        <v>17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1.3881864</v>
      </c>
      <c r="F383" s="9">
        <f>IF('De la BASE'!F379&gt;0,'De la BASE'!F379,'De la BASE'!F379+0.001)</f>
        <v>77.5464164</v>
      </c>
      <c r="G383" s="15">
        <v>26359</v>
      </c>
    </row>
    <row r="384" spans="1:7" ht="12.75">
      <c r="A384" s="30" t="str">
        <f>'De la BASE'!A380</f>
        <v>117</v>
      </c>
      <c r="B384" s="30">
        <f>'De la BASE'!B380</f>
        <v>17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0.6118476</v>
      </c>
      <c r="F384" s="9">
        <f>IF('De la BASE'!F380&gt;0,'De la BASE'!F380,'De la BASE'!F380+0.001)</f>
        <v>35.951590599999996</v>
      </c>
      <c r="G384" s="15">
        <v>26390</v>
      </c>
    </row>
    <row r="385" spans="1:7" ht="12.75">
      <c r="A385" s="30" t="str">
        <f>'De la BASE'!A381</f>
        <v>117</v>
      </c>
      <c r="B385" s="30">
        <f>'De la BASE'!B381</f>
        <v>17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0.4446208</v>
      </c>
      <c r="F385" s="9">
        <f>IF('De la BASE'!F381&gt;0,'De la BASE'!F381,'De la BASE'!F381+0.001)</f>
        <v>36.5535368</v>
      </c>
      <c r="G385" s="15">
        <v>26420</v>
      </c>
    </row>
    <row r="386" spans="1:7" ht="12.75">
      <c r="A386" s="30" t="str">
        <f>'De la BASE'!A382</f>
        <v>117</v>
      </c>
      <c r="B386" s="30">
        <f>'De la BASE'!B382</f>
        <v>17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0.40216</v>
      </c>
      <c r="F386" s="9">
        <f>IF('De la BASE'!F382&gt;0,'De la BASE'!F382,'De la BASE'!F382+0.001)</f>
        <v>17.725663</v>
      </c>
      <c r="G386" s="15">
        <v>26451</v>
      </c>
    </row>
    <row r="387" spans="1:7" ht="12.75">
      <c r="A387" s="30" t="str">
        <f>'De la BASE'!A383</f>
        <v>117</v>
      </c>
      <c r="B387" s="30">
        <f>'De la BASE'!B383</f>
        <v>17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0.1666764</v>
      </c>
      <c r="F387" s="9">
        <f>IF('De la BASE'!F383&gt;0,'De la BASE'!F383,'De la BASE'!F383+0.001)</f>
        <v>7.280676400000001</v>
      </c>
      <c r="G387" s="15">
        <v>26481</v>
      </c>
    </row>
    <row r="388" spans="1:7" ht="12.75">
      <c r="A388" s="30" t="str">
        <f>'De la BASE'!A384</f>
        <v>117</v>
      </c>
      <c r="B388" s="30">
        <f>'De la BASE'!B384</f>
        <v>17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0.0940615</v>
      </c>
      <c r="F388" s="9">
        <f>IF('De la BASE'!F384&gt;0,'De la BASE'!F384,'De la BASE'!F384+0.001)</f>
        <v>6.2596514999999995</v>
      </c>
      <c r="G388" s="15">
        <v>26512</v>
      </c>
    </row>
    <row r="389" spans="1:7" ht="12.75">
      <c r="A389" s="30" t="str">
        <f>'De la BASE'!A385</f>
        <v>117</v>
      </c>
      <c r="B389" s="30">
        <f>'De la BASE'!B385</f>
        <v>17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0.08215</v>
      </c>
      <c r="F389" s="9">
        <f>IF('De la BASE'!F385&gt;0,'De la BASE'!F385,'De la BASE'!F385+0.001)</f>
        <v>8.569863</v>
      </c>
      <c r="G389" s="15">
        <v>26543</v>
      </c>
    </row>
    <row r="390" spans="1:7" ht="12.75">
      <c r="A390" s="30" t="str">
        <f>'De la BASE'!A386</f>
        <v>117</v>
      </c>
      <c r="B390" s="30">
        <f>'De la BASE'!B386</f>
        <v>17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0.1801536</v>
      </c>
      <c r="F390" s="9">
        <f>IF('De la BASE'!F386&gt;0,'De la BASE'!F386,'De la BASE'!F386+0.001)</f>
        <v>15.964355600000001</v>
      </c>
      <c r="G390" s="15">
        <v>26573</v>
      </c>
    </row>
    <row r="391" spans="1:7" ht="12.75">
      <c r="A391" s="30" t="str">
        <f>'De la BASE'!A387</f>
        <v>117</v>
      </c>
      <c r="B391" s="30">
        <f>'De la BASE'!B387</f>
        <v>17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0.2182401</v>
      </c>
      <c r="F391" s="9">
        <f>IF('De la BASE'!F387&gt;0,'De la BASE'!F387,'De la BASE'!F387+0.001)</f>
        <v>23.565369099999998</v>
      </c>
      <c r="G391" s="15">
        <v>26604</v>
      </c>
    </row>
    <row r="392" spans="1:7" ht="12.75">
      <c r="A392" s="30" t="str">
        <f>'De la BASE'!A388</f>
        <v>117</v>
      </c>
      <c r="B392" s="30">
        <f>'De la BASE'!B388</f>
        <v>17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0.5122471</v>
      </c>
      <c r="F392" s="9">
        <f>IF('De la BASE'!F388&gt;0,'De la BASE'!F388,'De la BASE'!F388+0.001)</f>
        <v>42.12324709999999</v>
      </c>
      <c r="G392" s="15">
        <v>26634</v>
      </c>
    </row>
    <row r="393" spans="1:7" ht="12.75">
      <c r="A393" s="30" t="str">
        <f>'De la BASE'!A389</f>
        <v>117</v>
      </c>
      <c r="B393" s="30">
        <f>'De la BASE'!B389</f>
        <v>17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0.683963</v>
      </c>
      <c r="F393" s="9">
        <f>IF('De la BASE'!F389&gt;0,'De la BASE'!F389,'De la BASE'!F389+0.001)</f>
        <v>46.246962999999994</v>
      </c>
      <c r="G393" s="15">
        <v>26665</v>
      </c>
    </row>
    <row r="394" spans="1:7" ht="12.75">
      <c r="A394" s="30" t="str">
        <f>'De la BASE'!A390</f>
        <v>117</v>
      </c>
      <c r="B394" s="30">
        <f>'De la BASE'!B390</f>
        <v>17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0.3930855</v>
      </c>
      <c r="F394" s="9">
        <f>IF('De la BASE'!F390&gt;0,'De la BASE'!F390,'De la BASE'!F390+0.001)</f>
        <v>28.6830855</v>
      </c>
      <c r="G394" s="15">
        <v>26696</v>
      </c>
    </row>
    <row r="395" spans="1:7" ht="12.75">
      <c r="A395" s="30" t="str">
        <f>'De la BASE'!A391</f>
        <v>117</v>
      </c>
      <c r="B395" s="30">
        <f>'De la BASE'!B391</f>
        <v>17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0.187816</v>
      </c>
      <c r="F395" s="9">
        <f>IF('De la BASE'!F391&gt;0,'De la BASE'!F391,'De la BASE'!F391+0.001)</f>
        <v>18.089566</v>
      </c>
      <c r="G395" s="15">
        <v>26724</v>
      </c>
    </row>
    <row r="396" spans="1:7" ht="12.75">
      <c r="A396" s="30" t="str">
        <f>'De la BASE'!A392</f>
        <v>117</v>
      </c>
      <c r="B396" s="30">
        <f>'De la BASE'!B392</f>
        <v>17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0.12012</v>
      </c>
      <c r="F396" s="9">
        <f>IF('De la BASE'!F392&gt;0,'De la BASE'!F392,'De la BASE'!F392+0.001)</f>
        <v>11.679680000000001</v>
      </c>
      <c r="G396" s="15">
        <v>26755</v>
      </c>
    </row>
    <row r="397" spans="1:7" ht="12.75">
      <c r="A397" s="30" t="str">
        <f>'De la BASE'!A393</f>
        <v>117</v>
      </c>
      <c r="B397" s="30">
        <f>'De la BASE'!B393</f>
        <v>17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0.8159728</v>
      </c>
      <c r="F397" s="9">
        <f>IF('De la BASE'!F393&gt;0,'De la BASE'!F393,'De la BASE'!F393+0.001)</f>
        <v>58.90241279999999</v>
      </c>
      <c r="G397" s="15">
        <v>26785</v>
      </c>
    </row>
    <row r="398" spans="1:7" ht="12.75">
      <c r="A398" s="30" t="str">
        <f>'De la BASE'!A394</f>
        <v>117</v>
      </c>
      <c r="B398" s="30">
        <f>'De la BASE'!B394</f>
        <v>17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0.4627139</v>
      </c>
      <c r="F398" s="9">
        <f>IF('De la BASE'!F394&gt;0,'De la BASE'!F394,'De la BASE'!F394+0.001)</f>
        <v>26.1873039</v>
      </c>
      <c r="G398" s="15">
        <v>26816</v>
      </c>
    </row>
    <row r="399" spans="1:7" ht="12.75">
      <c r="A399" s="30" t="str">
        <f>'De la BASE'!A395</f>
        <v>117</v>
      </c>
      <c r="B399" s="30">
        <f>'De la BASE'!B395</f>
        <v>17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0.1660359</v>
      </c>
      <c r="F399" s="9">
        <f>IF('De la BASE'!F395&gt;0,'De la BASE'!F395,'De la BASE'!F395+0.001)</f>
        <v>10.650990900000002</v>
      </c>
      <c r="G399" s="15">
        <v>26846</v>
      </c>
    </row>
    <row r="400" spans="1:7" ht="12.75">
      <c r="A400" s="30" t="str">
        <f>'De la BASE'!A396</f>
        <v>117</v>
      </c>
      <c r="B400" s="30">
        <f>'De la BASE'!B396</f>
        <v>17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0.1386831</v>
      </c>
      <c r="F400" s="9">
        <f>IF('De la BASE'!F396&gt;0,'De la BASE'!F396,'De la BASE'!F396+0.001)</f>
        <v>6.6063611</v>
      </c>
      <c r="G400" s="15">
        <v>26877</v>
      </c>
    </row>
    <row r="401" spans="1:7" ht="12.75">
      <c r="A401" s="30" t="str">
        <f>'De la BASE'!A397</f>
        <v>117</v>
      </c>
      <c r="B401" s="30">
        <f>'De la BASE'!B397</f>
        <v>17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0.0740412</v>
      </c>
      <c r="F401" s="9">
        <f>IF('De la BASE'!F397&gt;0,'De la BASE'!F397,'De la BASE'!F397+0.001)</f>
        <v>3.8620412</v>
      </c>
      <c r="G401" s="15">
        <v>26908</v>
      </c>
    </row>
    <row r="402" spans="1:7" ht="12.75">
      <c r="A402" s="30" t="str">
        <f>'De la BASE'!A398</f>
        <v>117</v>
      </c>
      <c r="B402" s="30">
        <f>'De la BASE'!B398</f>
        <v>17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0.0597109</v>
      </c>
      <c r="F402" s="9">
        <f>IF('De la BASE'!F398&gt;0,'De la BASE'!F398,'De la BASE'!F398+0.001)</f>
        <v>8.236878899999999</v>
      </c>
      <c r="G402" s="15">
        <v>26938</v>
      </c>
    </row>
    <row r="403" spans="1:7" ht="12.75">
      <c r="A403" s="30" t="str">
        <f>'De la BASE'!A399</f>
        <v>117</v>
      </c>
      <c r="B403" s="30">
        <f>'De la BASE'!B399</f>
        <v>17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0.059385</v>
      </c>
      <c r="F403" s="9">
        <f>IF('De la BASE'!F399&gt;0,'De la BASE'!F399,'De la BASE'!F399+0.001)</f>
        <v>6.3875850000000005</v>
      </c>
      <c r="G403" s="15">
        <v>26969</v>
      </c>
    </row>
    <row r="404" spans="1:7" ht="12.75">
      <c r="A404" s="30" t="str">
        <f>'De la BASE'!A400</f>
        <v>117</v>
      </c>
      <c r="B404" s="30">
        <f>'De la BASE'!B400</f>
        <v>17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0.1179486</v>
      </c>
      <c r="F404" s="9">
        <f>IF('De la BASE'!F400&gt;0,'De la BASE'!F400,'De la BASE'!F400+0.001)</f>
        <v>27.334028599999996</v>
      </c>
      <c r="G404" s="15">
        <v>26999</v>
      </c>
    </row>
    <row r="405" spans="1:7" ht="12.75">
      <c r="A405" s="30" t="str">
        <f>'De la BASE'!A401</f>
        <v>117</v>
      </c>
      <c r="B405" s="30">
        <f>'De la BASE'!B401</f>
        <v>17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0.4751064</v>
      </c>
      <c r="F405" s="9">
        <f>IF('De la BASE'!F401&gt;0,'De la BASE'!F401,'De la BASE'!F401+0.001)</f>
        <v>47.5262934</v>
      </c>
      <c r="G405" s="15">
        <v>27030</v>
      </c>
    </row>
    <row r="406" spans="1:7" ht="12.75">
      <c r="A406" s="30" t="str">
        <f>'De la BASE'!A402</f>
        <v>117</v>
      </c>
      <c r="B406" s="30">
        <f>'De la BASE'!B402</f>
        <v>17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0.4943475</v>
      </c>
      <c r="F406" s="9">
        <f>IF('De la BASE'!F402&gt;0,'De la BASE'!F402,'De la BASE'!F402+0.001)</f>
        <v>40.1403475</v>
      </c>
      <c r="G406" s="15">
        <v>27061</v>
      </c>
    </row>
    <row r="407" spans="1:7" ht="12.75">
      <c r="A407" s="30" t="str">
        <f>'De la BASE'!A403</f>
        <v>117</v>
      </c>
      <c r="B407" s="30">
        <f>'De la BASE'!B403</f>
        <v>17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0.7060338</v>
      </c>
      <c r="F407" s="9">
        <f>IF('De la BASE'!F403&gt;0,'De la BASE'!F403,'De la BASE'!F403+0.001)</f>
        <v>64.0762688</v>
      </c>
      <c r="G407" s="15">
        <v>27089</v>
      </c>
    </row>
    <row r="408" spans="1:7" ht="12.75">
      <c r="A408" s="30" t="str">
        <f>'De la BASE'!A404</f>
        <v>117</v>
      </c>
      <c r="B408" s="30">
        <f>'De la BASE'!B404</f>
        <v>17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0.726902</v>
      </c>
      <c r="F408" s="9">
        <f>IF('De la BASE'!F404&gt;0,'De la BASE'!F404,'De la BASE'!F404+0.001)</f>
        <v>45.087711000000006</v>
      </c>
      <c r="G408" s="15">
        <v>27120</v>
      </c>
    </row>
    <row r="409" spans="1:7" ht="12.75">
      <c r="A409" s="30" t="str">
        <f>'De la BASE'!A405</f>
        <v>117</v>
      </c>
      <c r="B409" s="30">
        <f>'De la BASE'!B405</f>
        <v>17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0.5039835</v>
      </c>
      <c r="F409" s="9">
        <f>IF('De la BASE'!F405&gt;0,'De la BASE'!F405,'De la BASE'!F405+0.001)</f>
        <v>29.697933500000005</v>
      </c>
      <c r="G409" s="15">
        <v>27150</v>
      </c>
    </row>
    <row r="410" spans="1:7" ht="12.75">
      <c r="A410" s="30" t="str">
        <f>'De la BASE'!A406</f>
        <v>117</v>
      </c>
      <c r="B410" s="30">
        <f>'De la BASE'!B406</f>
        <v>17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0.7156045</v>
      </c>
      <c r="F410" s="9">
        <f>IF('De la BASE'!F406&gt;0,'De la BASE'!F406,'De la BASE'!F406+0.001)</f>
        <v>40.58904449999999</v>
      </c>
      <c r="G410" s="15">
        <v>27181</v>
      </c>
    </row>
    <row r="411" spans="1:7" ht="12.75">
      <c r="A411" s="30" t="str">
        <f>'De la BASE'!A407</f>
        <v>117</v>
      </c>
      <c r="B411" s="30">
        <f>'De la BASE'!B407</f>
        <v>17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0.3267568</v>
      </c>
      <c r="F411" s="9">
        <f>IF('De la BASE'!F407&gt;0,'De la BASE'!F407,'De la BASE'!F407+0.001)</f>
        <v>9.351756800000002</v>
      </c>
      <c r="G411" s="15">
        <v>27211</v>
      </c>
    </row>
    <row r="412" spans="1:7" ht="12.75">
      <c r="A412" s="30" t="str">
        <f>'De la BASE'!A408</f>
        <v>117</v>
      </c>
      <c r="B412" s="30">
        <f>'De la BASE'!B408</f>
        <v>17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0.105156</v>
      </c>
      <c r="F412" s="9">
        <f>IF('De la BASE'!F408&gt;0,'De la BASE'!F408,'De la BASE'!F408+0.001)</f>
        <v>7.324819999999999</v>
      </c>
      <c r="G412" s="15">
        <v>27242</v>
      </c>
    </row>
    <row r="413" spans="1:7" ht="12.75">
      <c r="A413" s="30" t="str">
        <f>'De la BASE'!A409</f>
        <v>117</v>
      </c>
      <c r="B413" s="30">
        <f>'De la BASE'!B409</f>
        <v>17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0.0670592</v>
      </c>
      <c r="F413" s="9">
        <f>IF('De la BASE'!F409&gt;0,'De la BASE'!F409,'De la BASE'!F409+0.001)</f>
        <v>3.5721202000000005</v>
      </c>
      <c r="G413" s="15">
        <v>27273</v>
      </c>
    </row>
    <row r="414" spans="1:7" ht="12.75">
      <c r="A414" s="30" t="str">
        <f>'De la BASE'!A410</f>
        <v>117</v>
      </c>
      <c r="B414" s="30">
        <f>'De la BASE'!B410</f>
        <v>17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0.070196</v>
      </c>
      <c r="F414" s="9">
        <f>IF('De la BASE'!F410&gt;0,'De la BASE'!F410,'De la BASE'!F410+0.001)</f>
        <v>7.561229000000001</v>
      </c>
      <c r="G414" s="15">
        <v>27303</v>
      </c>
    </row>
    <row r="415" spans="1:7" ht="12.75">
      <c r="A415" s="30" t="str">
        <f>'De la BASE'!A411</f>
        <v>117</v>
      </c>
      <c r="B415" s="30">
        <f>'De la BASE'!B411</f>
        <v>17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0.1955952</v>
      </c>
      <c r="F415" s="9">
        <f>IF('De la BASE'!F411&gt;0,'De la BASE'!F411,'De la BASE'!F411+0.001)</f>
        <v>24.389595200000002</v>
      </c>
      <c r="G415" s="15">
        <v>27334</v>
      </c>
    </row>
    <row r="416" spans="1:7" ht="12.75">
      <c r="A416" s="30" t="str">
        <f>'De la BASE'!A412</f>
        <v>117</v>
      </c>
      <c r="B416" s="30">
        <f>'De la BASE'!B412</f>
        <v>17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0.13213</v>
      </c>
      <c r="F416" s="9">
        <f>IF('De la BASE'!F412&gt;0,'De la BASE'!F412,'De la BASE'!F412+0.001)</f>
        <v>7.711267</v>
      </c>
      <c r="G416" s="15">
        <v>27364</v>
      </c>
    </row>
    <row r="417" spans="1:7" ht="12.75">
      <c r="A417" s="30" t="str">
        <f>'De la BASE'!A413</f>
        <v>117</v>
      </c>
      <c r="B417" s="30">
        <f>'De la BASE'!B413</f>
        <v>17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0.2621145</v>
      </c>
      <c r="F417" s="9">
        <f>IF('De la BASE'!F413&gt;0,'De la BASE'!F413,'De la BASE'!F413+0.001)</f>
        <v>26.0091745</v>
      </c>
      <c r="G417" s="15">
        <v>27395</v>
      </c>
    </row>
    <row r="418" spans="1:7" ht="12.75">
      <c r="A418" s="30" t="str">
        <f>'De la BASE'!A414</f>
        <v>117</v>
      </c>
      <c r="B418" s="30">
        <f>'De la BASE'!B414</f>
        <v>17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0.2948472</v>
      </c>
      <c r="F418" s="9">
        <f>IF('De la BASE'!F414&gt;0,'De la BASE'!F414,'De la BASE'!F414+0.001)</f>
        <v>18.7004372</v>
      </c>
      <c r="G418" s="15">
        <v>27426</v>
      </c>
    </row>
    <row r="419" spans="1:7" ht="12.75">
      <c r="A419" s="30" t="str">
        <f>'De la BASE'!A415</f>
        <v>117</v>
      </c>
      <c r="B419" s="30">
        <f>'De la BASE'!B415</f>
        <v>17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0.3210792</v>
      </c>
      <c r="F419" s="9">
        <f>IF('De la BASE'!F415&gt;0,'De la BASE'!F415,'De la BASE'!F415+0.001)</f>
        <v>26.156986200000002</v>
      </c>
      <c r="G419" s="15">
        <v>27454</v>
      </c>
    </row>
    <row r="420" spans="1:7" ht="12.75">
      <c r="A420" s="30" t="str">
        <f>'De la BASE'!A416</f>
        <v>117</v>
      </c>
      <c r="B420" s="30">
        <f>'De la BASE'!B416</f>
        <v>17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0.5988645</v>
      </c>
      <c r="F420" s="9">
        <f>IF('De la BASE'!F416&gt;0,'De la BASE'!F416,'De la BASE'!F416+0.001)</f>
        <v>43.500375500000004</v>
      </c>
      <c r="G420" s="15">
        <v>27485</v>
      </c>
    </row>
    <row r="421" spans="1:7" ht="12.75">
      <c r="A421" s="30" t="str">
        <f>'De la BASE'!A417</f>
        <v>117</v>
      </c>
      <c r="B421" s="30">
        <f>'De la BASE'!B417</f>
        <v>17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0.6939072</v>
      </c>
      <c r="F421" s="9">
        <f>IF('De la BASE'!F417&gt;0,'De la BASE'!F417,'De la BASE'!F417+0.001)</f>
        <v>37.102332199999985</v>
      </c>
      <c r="G421" s="15">
        <v>27515</v>
      </c>
    </row>
    <row r="422" spans="1:7" ht="12.75">
      <c r="A422" s="30" t="str">
        <f>'De la BASE'!A418</f>
        <v>117</v>
      </c>
      <c r="B422" s="30">
        <f>'De la BASE'!B418</f>
        <v>17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0.2926478</v>
      </c>
      <c r="F422" s="9">
        <f>IF('De la BASE'!F418&gt;0,'De la BASE'!F418,'De la BASE'!F418+0.001)</f>
        <v>13.122392799999997</v>
      </c>
      <c r="G422" s="15">
        <v>27546</v>
      </c>
    </row>
    <row r="423" spans="1:7" ht="12.75">
      <c r="A423" s="30" t="str">
        <f>'De la BASE'!A419</f>
        <v>117</v>
      </c>
      <c r="B423" s="30">
        <f>'De la BASE'!B419</f>
        <v>17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0.1001434</v>
      </c>
      <c r="F423" s="9">
        <f>IF('De la BASE'!F419&gt;0,'De la BASE'!F419,'De la BASE'!F419+0.001)</f>
        <v>4.5501434000000005</v>
      </c>
      <c r="G423" s="15">
        <v>27576</v>
      </c>
    </row>
    <row r="424" spans="1:7" ht="12.75">
      <c r="A424" s="30" t="str">
        <f>'De la BASE'!A420</f>
        <v>117</v>
      </c>
      <c r="B424" s="30">
        <f>'De la BASE'!B420</f>
        <v>17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0.10934</v>
      </c>
      <c r="F424" s="9">
        <f>IF('De la BASE'!F420&gt;0,'De la BASE'!F420,'De la BASE'!F420+0.001)</f>
        <v>5.62713</v>
      </c>
      <c r="G424" s="15">
        <v>27607</v>
      </c>
    </row>
    <row r="425" spans="1:7" ht="12.75">
      <c r="A425" s="30" t="str">
        <f>'De la BASE'!A421</f>
        <v>117</v>
      </c>
      <c r="B425" s="30">
        <f>'De la BASE'!B421</f>
        <v>17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0.0858402</v>
      </c>
      <c r="F425" s="9">
        <f>IF('De la BASE'!F421&gt;0,'De la BASE'!F421,'De la BASE'!F421+0.001)</f>
        <v>11.271644199999999</v>
      </c>
      <c r="G425" s="15">
        <v>27638</v>
      </c>
    </row>
    <row r="426" spans="1:7" ht="12.75">
      <c r="A426" s="30" t="str">
        <f>'De la BASE'!A422</f>
        <v>117</v>
      </c>
      <c r="B426" s="30">
        <f>'De la BASE'!B422</f>
        <v>17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0.0509634</v>
      </c>
      <c r="F426" s="9">
        <f>IF('De la BASE'!F422&gt;0,'De la BASE'!F422,'De la BASE'!F422+0.001)</f>
        <v>4.277963400000001</v>
      </c>
      <c r="G426" s="15">
        <v>27668</v>
      </c>
    </row>
    <row r="427" spans="1:7" ht="12.75">
      <c r="A427" s="30" t="str">
        <f>'De la BASE'!A423</f>
        <v>117</v>
      </c>
      <c r="B427" s="30">
        <f>'De la BASE'!B423</f>
        <v>17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0.1448154</v>
      </c>
      <c r="F427" s="9">
        <f>IF('De la BASE'!F423&gt;0,'De la BASE'!F423,'De la BASE'!F423+0.001)</f>
        <v>20.4153464</v>
      </c>
      <c r="G427" s="15">
        <v>27699</v>
      </c>
    </row>
    <row r="428" spans="1:7" ht="12.75">
      <c r="A428" s="30" t="str">
        <f>'De la BASE'!A424</f>
        <v>117</v>
      </c>
      <c r="B428" s="30">
        <f>'De la BASE'!B424</f>
        <v>17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0.1528002</v>
      </c>
      <c r="F428" s="9">
        <f>IF('De la BASE'!F424&gt;0,'De la BASE'!F424,'De la BASE'!F424+0.001)</f>
        <v>10.7588122</v>
      </c>
      <c r="G428" s="15">
        <v>27729</v>
      </c>
    </row>
    <row r="429" spans="1:7" ht="12.75">
      <c r="A429" s="30" t="str">
        <f>'De la BASE'!A425</f>
        <v>117</v>
      </c>
      <c r="B429" s="30">
        <f>'De la BASE'!B425</f>
        <v>17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0.0788724</v>
      </c>
      <c r="F429" s="9">
        <f>IF('De la BASE'!F425&gt;0,'De la BASE'!F425,'De la BASE'!F425+0.001)</f>
        <v>9.3548724</v>
      </c>
      <c r="G429" s="15">
        <v>27760</v>
      </c>
    </row>
    <row r="430" spans="1:7" ht="12.75">
      <c r="A430" s="30" t="str">
        <f>'De la BASE'!A426</f>
        <v>117</v>
      </c>
      <c r="B430" s="30">
        <f>'De la BASE'!B426</f>
        <v>17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0.131744</v>
      </c>
      <c r="F430" s="9">
        <f>IF('De la BASE'!F426&gt;0,'De la BASE'!F426,'De la BASE'!F426+0.001)</f>
        <v>17.46547</v>
      </c>
      <c r="G430" s="15">
        <v>27791</v>
      </c>
    </row>
    <row r="431" spans="1:7" ht="12.75">
      <c r="A431" s="30" t="str">
        <f>'De la BASE'!A427</f>
        <v>117</v>
      </c>
      <c r="B431" s="30">
        <f>'De la BASE'!B427</f>
        <v>17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0.0978696</v>
      </c>
      <c r="F431" s="9">
        <f>IF('De la BASE'!F427&gt;0,'De la BASE'!F427,'De la BASE'!F427+0.001)</f>
        <v>8.1048696</v>
      </c>
      <c r="G431" s="15">
        <v>27820</v>
      </c>
    </row>
    <row r="432" spans="1:7" ht="12.75">
      <c r="A432" s="30" t="str">
        <f>'De la BASE'!A428</f>
        <v>117</v>
      </c>
      <c r="B432" s="30">
        <f>'De la BASE'!B428</f>
        <v>17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0.2728323</v>
      </c>
      <c r="F432" s="9">
        <f>IF('De la BASE'!F428&gt;0,'De la BASE'!F428,'De la BASE'!F428+0.001)</f>
        <v>32.0456683</v>
      </c>
      <c r="G432" s="15">
        <v>27851</v>
      </c>
    </row>
    <row r="433" spans="1:7" ht="12.75">
      <c r="A433" s="30" t="str">
        <f>'De la BASE'!A429</f>
        <v>117</v>
      </c>
      <c r="B433" s="30">
        <f>'De la BASE'!B429</f>
        <v>17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0.1683968</v>
      </c>
      <c r="F433" s="9">
        <f>IF('De la BASE'!F429&gt;0,'De la BASE'!F429,'De la BASE'!F429+0.001)</f>
        <v>9.5326468</v>
      </c>
      <c r="G433" s="15">
        <v>27881</v>
      </c>
    </row>
    <row r="434" spans="1:7" ht="12.75">
      <c r="A434" s="30" t="str">
        <f>'De la BASE'!A430</f>
        <v>117</v>
      </c>
      <c r="B434" s="30">
        <f>'De la BASE'!B430</f>
        <v>17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0.1217664</v>
      </c>
      <c r="F434" s="9">
        <f>IF('De la BASE'!F430&gt;0,'De la BASE'!F430,'De la BASE'!F430+0.001)</f>
        <v>10.6326184</v>
      </c>
      <c r="G434" s="15">
        <v>27912</v>
      </c>
    </row>
    <row r="435" spans="1:7" ht="12.75">
      <c r="A435" s="30" t="str">
        <f>'De la BASE'!A431</f>
        <v>117</v>
      </c>
      <c r="B435" s="30">
        <f>'De la BASE'!B431</f>
        <v>17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0.1074332</v>
      </c>
      <c r="F435" s="9">
        <f>IF('De la BASE'!F431&gt;0,'De la BASE'!F431,'De la BASE'!F431+0.001)</f>
        <v>4.9718072</v>
      </c>
      <c r="G435" s="15">
        <v>27942</v>
      </c>
    </row>
    <row r="436" spans="1:7" ht="12.75">
      <c r="A436" s="30" t="str">
        <f>'De la BASE'!A432</f>
        <v>117</v>
      </c>
      <c r="B436" s="30">
        <f>'De la BASE'!B432</f>
        <v>17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0.109347</v>
      </c>
      <c r="F436" s="9">
        <f>IF('De la BASE'!F432&gt;0,'De la BASE'!F432,'De la BASE'!F432+0.001)</f>
        <v>8.447008999999998</v>
      </c>
      <c r="G436" s="15">
        <v>27973</v>
      </c>
    </row>
    <row r="437" spans="1:7" ht="12.75">
      <c r="A437" s="30" t="str">
        <f>'De la BASE'!A433</f>
        <v>117</v>
      </c>
      <c r="B437" s="30">
        <f>'De la BASE'!B433</f>
        <v>17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0.1406604</v>
      </c>
      <c r="F437" s="9">
        <f>IF('De la BASE'!F433&gt;0,'De la BASE'!F433,'De la BASE'!F433+0.001)</f>
        <v>10.373558400000002</v>
      </c>
      <c r="G437" s="15">
        <v>28004</v>
      </c>
    </row>
    <row r="438" spans="1:7" ht="12.75">
      <c r="A438" s="30" t="str">
        <f>'De la BASE'!A434</f>
        <v>117</v>
      </c>
      <c r="B438" s="30">
        <f>'De la BASE'!B434</f>
        <v>17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0.154874</v>
      </c>
      <c r="F438" s="9">
        <f>IF('De la BASE'!F434&gt;0,'De la BASE'!F434,'De la BASE'!F434+0.001)</f>
        <v>15.907873999999998</v>
      </c>
      <c r="G438" s="15">
        <v>28034</v>
      </c>
    </row>
    <row r="439" spans="1:7" ht="12.75">
      <c r="A439" s="30" t="str">
        <f>'De la BASE'!A435</f>
        <v>117</v>
      </c>
      <c r="B439" s="30">
        <f>'De la BASE'!B435</f>
        <v>17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0.1893369</v>
      </c>
      <c r="F439" s="9">
        <f>IF('De la BASE'!F435&gt;0,'De la BASE'!F435,'De la BASE'!F435+0.001)</f>
        <v>21.5283429</v>
      </c>
      <c r="G439" s="15">
        <v>28065</v>
      </c>
    </row>
    <row r="440" spans="1:7" ht="12.75">
      <c r="A440" s="30" t="str">
        <f>'De la BASE'!A436</f>
        <v>117</v>
      </c>
      <c r="B440" s="30">
        <f>'De la BASE'!B436</f>
        <v>17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0.424368</v>
      </c>
      <c r="F440" s="9">
        <f>IF('De la BASE'!F436&gt;0,'De la BASE'!F436,'De la BASE'!F436+0.001)</f>
        <v>41.009668000000005</v>
      </c>
      <c r="G440" s="15">
        <v>28095</v>
      </c>
    </row>
    <row r="441" spans="1:7" ht="12.75">
      <c r="A441" s="30" t="str">
        <f>'De la BASE'!A437</f>
        <v>117</v>
      </c>
      <c r="B441" s="30">
        <f>'De la BASE'!B437</f>
        <v>17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1.1552862</v>
      </c>
      <c r="F441" s="9">
        <f>IF('De la BASE'!F437&gt;0,'De la BASE'!F437,'De la BASE'!F437+0.001)</f>
        <v>57.638286199999996</v>
      </c>
      <c r="G441" s="15">
        <v>28126</v>
      </c>
    </row>
    <row r="442" spans="1:7" ht="12.75">
      <c r="A442" s="30" t="str">
        <f>'De la BASE'!A438</f>
        <v>117</v>
      </c>
      <c r="B442" s="30">
        <f>'De la BASE'!B438</f>
        <v>17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1.5207648</v>
      </c>
      <c r="F442" s="9">
        <f>IF('De la BASE'!F438&gt;0,'De la BASE'!F438,'De la BASE'!F438+0.001)</f>
        <v>83.5059758</v>
      </c>
      <c r="G442" s="15">
        <v>28157</v>
      </c>
    </row>
    <row r="443" spans="1:7" ht="12.75">
      <c r="A443" s="30" t="str">
        <f>'De la BASE'!A439</f>
        <v>117</v>
      </c>
      <c r="B443" s="30">
        <f>'De la BASE'!B439</f>
        <v>17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0.8090302</v>
      </c>
      <c r="F443" s="9">
        <f>IF('De la BASE'!F439&gt;0,'De la BASE'!F439,'De la BASE'!F439+0.001)</f>
        <v>41.20903020000001</v>
      </c>
      <c r="G443" s="15">
        <v>28185</v>
      </c>
    </row>
    <row r="444" spans="1:7" ht="12.75">
      <c r="A444" s="30" t="str">
        <f>'De la BASE'!A440</f>
        <v>117</v>
      </c>
      <c r="B444" s="30">
        <f>'De la BASE'!B440</f>
        <v>17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0.40095</v>
      </c>
      <c r="F444" s="9">
        <f>IF('De la BASE'!F440&gt;0,'De la BASE'!F440,'De la BASE'!F440+0.001)</f>
        <v>20.80736</v>
      </c>
      <c r="G444" s="15">
        <v>28216</v>
      </c>
    </row>
    <row r="445" spans="1:7" ht="12.75">
      <c r="A445" s="30" t="str">
        <f>'De la BASE'!A441</f>
        <v>117</v>
      </c>
      <c r="B445" s="30">
        <f>'De la BASE'!B441</f>
        <v>17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0.8498706</v>
      </c>
      <c r="F445" s="9">
        <f>IF('De la BASE'!F441&gt;0,'De la BASE'!F441,'De la BASE'!F441+0.001)</f>
        <v>62.565405600000005</v>
      </c>
      <c r="G445" s="15">
        <v>28246</v>
      </c>
    </row>
    <row r="446" spans="1:7" ht="12.75">
      <c r="A446" s="30" t="str">
        <f>'De la BASE'!A442</f>
        <v>117</v>
      </c>
      <c r="B446" s="30">
        <f>'De la BASE'!B442</f>
        <v>17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0.876591</v>
      </c>
      <c r="F446" s="9">
        <f>IF('De la BASE'!F442&gt;0,'De la BASE'!F442,'De la BASE'!F442+0.001)</f>
        <v>33.132001</v>
      </c>
      <c r="G446" s="15">
        <v>28277</v>
      </c>
    </row>
    <row r="447" spans="1:7" ht="12.75">
      <c r="A447" s="30" t="str">
        <f>'De la BASE'!A443</f>
        <v>117</v>
      </c>
      <c r="B447" s="30">
        <f>'De la BASE'!B443</f>
        <v>17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0.3026035</v>
      </c>
      <c r="F447" s="9">
        <f>IF('De la BASE'!F443&gt;0,'De la BASE'!F443,'De la BASE'!F443+0.001)</f>
        <v>13.613625500000001</v>
      </c>
      <c r="G447" s="15">
        <v>28307</v>
      </c>
    </row>
    <row r="448" spans="1:7" ht="12.75">
      <c r="A448" s="30" t="str">
        <f>'De la BASE'!A444</f>
        <v>117</v>
      </c>
      <c r="B448" s="30">
        <f>'De la BASE'!B444</f>
        <v>17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0.076228</v>
      </c>
      <c r="F448" s="9">
        <f>IF('De la BASE'!F444&gt;0,'De la BASE'!F444,'De la BASE'!F444+0.001)</f>
        <v>5.467945000000001</v>
      </c>
      <c r="G448" s="15">
        <v>28338</v>
      </c>
    </row>
    <row r="449" spans="1:7" ht="12.75">
      <c r="A449" s="30" t="str">
        <f>'De la BASE'!A445</f>
        <v>117</v>
      </c>
      <c r="B449" s="30">
        <f>'De la BASE'!B445</f>
        <v>17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0.0457206</v>
      </c>
      <c r="F449" s="9">
        <f>IF('De la BASE'!F445&gt;0,'De la BASE'!F445,'De la BASE'!F445+0.001)</f>
        <v>2.1467206</v>
      </c>
      <c r="G449" s="15">
        <v>28369</v>
      </c>
    </row>
    <row r="450" spans="1:7" ht="12.75">
      <c r="A450" s="30" t="str">
        <f>'De la BASE'!A446</f>
        <v>117</v>
      </c>
      <c r="B450" s="30">
        <f>'De la BASE'!B446</f>
        <v>17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0.1885233</v>
      </c>
      <c r="F450" s="9">
        <f>IF('De la BASE'!F446&gt;0,'De la BASE'!F446,'De la BASE'!F446+0.001)</f>
        <v>17.8478283</v>
      </c>
      <c r="G450" s="15">
        <v>28399</v>
      </c>
    </row>
    <row r="451" spans="1:7" ht="12.75">
      <c r="A451" s="30" t="str">
        <f>'De la BASE'!A447</f>
        <v>117</v>
      </c>
      <c r="B451" s="30">
        <f>'De la BASE'!B447</f>
        <v>17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0.0880452</v>
      </c>
      <c r="F451" s="9">
        <f>IF('De la BASE'!F447&gt;0,'De la BASE'!F447,'De la BASE'!F447+0.001)</f>
        <v>4.943591199999999</v>
      </c>
      <c r="G451" s="15">
        <v>28430</v>
      </c>
    </row>
    <row r="452" spans="1:7" ht="12.75">
      <c r="A452" s="30" t="str">
        <f>'De la BASE'!A448</f>
        <v>117</v>
      </c>
      <c r="B452" s="30">
        <f>'De la BASE'!B448</f>
        <v>17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0.3777406</v>
      </c>
      <c r="F452" s="9">
        <f>IF('De la BASE'!F448&gt;0,'De la BASE'!F448,'De la BASE'!F448+0.001)</f>
        <v>42.4397566</v>
      </c>
      <c r="G452" s="15">
        <v>28460</v>
      </c>
    </row>
    <row r="453" spans="1:7" ht="12.75">
      <c r="A453" s="30" t="str">
        <f>'De la BASE'!A449</f>
        <v>117</v>
      </c>
      <c r="B453" s="30">
        <f>'De la BASE'!B449</f>
        <v>17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1.140576</v>
      </c>
      <c r="F453" s="9">
        <f>IF('De la BASE'!F449&gt;0,'De la BASE'!F449,'De la BASE'!F449+0.001)</f>
        <v>80.711867</v>
      </c>
      <c r="G453" s="15">
        <v>28491</v>
      </c>
    </row>
    <row r="454" spans="1:7" ht="12.75">
      <c r="A454" s="30" t="str">
        <f>'De la BASE'!A450</f>
        <v>117</v>
      </c>
      <c r="B454" s="30">
        <f>'De la BASE'!B450</f>
        <v>17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2.7219902</v>
      </c>
      <c r="F454" s="9">
        <f>IF('De la BASE'!F450&gt;0,'De la BASE'!F450,'De la BASE'!F450+0.001)</f>
        <v>134.8389902</v>
      </c>
      <c r="G454" s="15">
        <v>28522</v>
      </c>
    </row>
    <row r="455" spans="1:7" ht="12.75">
      <c r="A455" s="30" t="str">
        <f>'De la BASE'!A451</f>
        <v>117</v>
      </c>
      <c r="B455" s="30">
        <f>'De la BASE'!B451</f>
        <v>17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1.1438328</v>
      </c>
      <c r="F455" s="9">
        <f>IF('De la BASE'!F451&gt;0,'De la BASE'!F451,'De la BASE'!F451+0.001)</f>
        <v>60.6258548</v>
      </c>
      <c r="G455" s="15">
        <v>28550</v>
      </c>
    </row>
    <row r="456" spans="1:7" ht="12.75">
      <c r="A456" s="30" t="str">
        <f>'De la BASE'!A452</f>
        <v>117</v>
      </c>
      <c r="B456" s="30">
        <f>'De la BASE'!B452</f>
        <v>17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1.087488</v>
      </c>
      <c r="F456" s="9">
        <f>IF('De la BASE'!F452&gt;0,'De la BASE'!F452,'De la BASE'!F452+0.001)</f>
        <v>81.692348</v>
      </c>
      <c r="G456" s="15">
        <v>28581</v>
      </c>
    </row>
    <row r="457" spans="1:7" ht="12.75">
      <c r="A457" s="30" t="str">
        <f>'De la BASE'!A453</f>
        <v>117</v>
      </c>
      <c r="B457" s="30">
        <f>'De la BASE'!B453</f>
        <v>17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0.829092</v>
      </c>
      <c r="F457" s="9">
        <f>IF('De la BASE'!F453&gt;0,'De la BASE'!F453,'De la BASE'!F453+0.001)</f>
        <v>43.622781</v>
      </c>
      <c r="G457" s="15">
        <v>28611</v>
      </c>
    </row>
    <row r="458" spans="1:7" ht="12.75">
      <c r="A458" s="30" t="str">
        <f>'De la BASE'!A454</f>
        <v>117</v>
      </c>
      <c r="B458" s="30">
        <f>'De la BASE'!B454</f>
        <v>17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0.4140214</v>
      </c>
      <c r="F458" s="9">
        <f>IF('De la BASE'!F454&gt;0,'De la BASE'!F454,'De la BASE'!F454+0.001)</f>
        <v>25.414817400000004</v>
      </c>
      <c r="G458" s="15">
        <v>28642</v>
      </c>
    </row>
    <row r="459" spans="1:7" ht="12.75">
      <c r="A459" s="30" t="str">
        <f>'De la BASE'!A455</f>
        <v>117</v>
      </c>
      <c r="B459" s="30">
        <f>'De la BASE'!B455</f>
        <v>17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0.1586952</v>
      </c>
      <c r="F459" s="9">
        <f>IF('De la BASE'!F455&gt;0,'De la BASE'!F455,'De la BASE'!F455+0.001)</f>
        <v>8.8979252</v>
      </c>
      <c r="G459" s="15">
        <v>28672</v>
      </c>
    </row>
    <row r="460" spans="1:7" ht="12.75">
      <c r="A460" s="30" t="str">
        <f>'De la BASE'!A456</f>
        <v>117</v>
      </c>
      <c r="B460" s="30">
        <f>'De la BASE'!B456</f>
        <v>17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0.076735</v>
      </c>
      <c r="F460" s="9">
        <f>IF('De la BASE'!F456&gt;0,'De la BASE'!F456,'De la BASE'!F456+0.001)</f>
        <v>5.218605</v>
      </c>
      <c r="G460" s="15">
        <v>28703</v>
      </c>
    </row>
    <row r="461" spans="1:7" ht="12.75">
      <c r="A461" s="30" t="str">
        <f>'De la BASE'!A457</f>
        <v>117</v>
      </c>
      <c r="B461" s="30">
        <f>'De la BASE'!B457</f>
        <v>17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0.0691936</v>
      </c>
      <c r="F461" s="9">
        <f>IF('De la BASE'!F457&gt;0,'De la BASE'!F457,'De la BASE'!F457+0.001)</f>
        <v>3.6679926000000003</v>
      </c>
      <c r="G461" s="15">
        <v>28734</v>
      </c>
    </row>
    <row r="462" spans="1:7" ht="12.75">
      <c r="A462" s="30" t="str">
        <f>'De la BASE'!A458</f>
        <v>117</v>
      </c>
      <c r="B462" s="30">
        <f>'De la BASE'!B458</f>
        <v>17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0.0568098</v>
      </c>
      <c r="F462" s="9">
        <f>IF('De la BASE'!F458&gt;0,'De la BASE'!F458,'De la BASE'!F458+0.001)</f>
        <v>3.6671858</v>
      </c>
      <c r="G462" s="15">
        <v>28764</v>
      </c>
    </row>
    <row r="463" spans="1:7" ht="12.75">
      <c r="A463" s="30" t="str">
        <f>'De la BASE'!A459</f>
        <v>117</v>
      </c>
      <c r="B463" s="30">
        <f>'De la BASE'!B459</f>
        <v>17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0.0558371</v>
      </c>
      <c r="F463" s="9">
        <f>IF('De la BASE'!F459&gt;0,'De la BASE'!F459,'De la BASE'!F459+0.001)</f>
        <v>4.833087099999999</v>
      </c>
      <c r="G463" s="15">
        <v>28795</v>
      </c>
    </row>
    <row r="464" spans="1:7" ht="12.75">
      <c r="A464" s="30" t="str">
        <f>'De la BASE'!A460</f>
        <v>117</v>
      </c>
      <c r="B464" s="30">
        <f>'De la BASE'!B460</f>
        <v>17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0.782946</v>
      </c>
      <c r="F464" s="9">
        <f>IF('De la BASE'!F460&gt;0,'De la BASE'!F460,'De la BASE'!F460+0.001)</f>
        <v>86.34329</v>
      </c>
      <c r="G464" s="15">
        <v>28825</v>
      </c>
    </row>
    <row r="465" spans="1:7" ht="12.75">
      <c r="A465" s="30" t="str">
        <f>'De la BASE'!A461</f>
        <v>117</v>
      </c>
      <c r="B465" s="30">
        <f>'De la BASE'!B461</f>
        <v>17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1.4175586</v>
      </c>
      <c r="F465" s="9">
        <f>IF('De la BASE'!F461&gt;0,'De la BASE'!F461,'De la BASE'!F461+0.001)</f>
        <v>96.61438460000001</v>
      </c>
      <c r="G465" s="15">
        <v>28856</v>
      </c>
    </row>
    <row r="466" spans="1:7" ht="12.75">
      <c r="A466" s="30" t="str">
        <f>'De la BASE'!A462</f>
        <v>117</v>
      </c>
      <c r="B466" s="30">
        <f>'De la BASE'!B462</f>
        <v>17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2.7061328</v>
      </c>
      <c r="F466" s="9">
        <f>IF('De la BASE'!F462&gt;0,'De la BASE'!F462,'De la BASE'!F462+0.001)</f>
        <v>157.26313280000002</v>
      </c>
      <c r="G466" s="15">
        <v>28887</v>
      </c>
    </row>
    <row r="467" spans="1:7" ht="12.75">
      <c r="A467" s="30" t="str">
        <f>'De la BASE'!A463</f>
        <v>117</v>
      </c>
      <c r="B467" s="30">
        <f>'De la BASE'!B463</f>
        <v>17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3.0710148</v>
      </c>
      <c r="F467" s="9">
        <f>IF('De la BASE'!F463&gt;0,'De la BASE'!F463,'De la BASE'!F463+0.001)</f>
        <v>129.7600148</v>
      </c>
      <c r="G467" s="15">
        <v>28915</v>
      </c>
    </row>
    <row r="468" spans="1:7" ht="12.75">
      <c r="A468" s="30" t="str">
        <f>'De la BASE'!A464</f>
        <v>117</v>
      </c>
      <c r="B468" s="30">
        <f>'De la BASE'!B464</f>
        <v>17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1.0056814</v>
      </c>
      <c r="F468" s="9">
        <f>IF('De la BASE'!F464&gt;0,'De la BASE'!F464,'De la BASE'!F464+0.001)</f>
        <v>44.2987534</v>
      </c>
      <c r="G468" s="15">
        <v>28946</v>
      </c>
    </row>
    <row r="469" spans="1:7" ht="12.75">
      <c r="A469" s="30" t="str">
        <f>'De la BASE'!A465</f>
        <v>117</v>
      </c>
      <c r="B469" s="30">
        <f>'De la BASE'!B465</f>
        <v>17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0.437184</v>
      </c>
      <c r="F469" s="9">
        <f>IF('De la BASE'!F465&gt;0,'De la BASE'!F465,'De la BASE'!F465+0.001)</f>
        <v>33.561585</v>
      </c>
      <c r="G469" s="15">
        <v>28976</v>
      </c>
    </row>
    <row r="470" spans="1:7" ht="12.75">
      <c r="A470" s="30" t="str">
        <f>'De la BASE'!A466</f>
        <v>117</v>
      </c>
      <c r="B470" s="30">
        <f>'De la BASE'!B466</f>
        <v>17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0.20862</v>
      </c>
      <c r="F470" s="9">
        <f>IF('De la BASE'!F466&gt;0,'De la BASE'!F466,'De la BASE'!F466+0.001)</f>
        <v>14.51662</v>
      </c>
      <c r="G470" s="15">
        <v>29007</v>
      </c>
    </row>
    <row r="471" spans="1:7" ht="12.75">
      <c r="A471" s="30" t="str">
        <f>'De la BASE'!A467</f>
        <v>117</v>
      </c>
      <c r="B471" s="30">
        <f>'De la BASE'!B467</f>
        <v>17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0.1303881</v>
      </c>
      <c r="F471" s="9">
        <f>IF('De la BASE'!F467&gt;0,'De la BASE'!F467,'De la BASE'!F467+0.001)</f>
        <v>9.717927099999999</v>
      </c>
      <c r="G471" s="15">
        <v>29037</v>
      </c>
    </row>
    <row r="472" spans="1:7" ht="12.75">
      <c r="A472" s="30" t="str">
        <f>'De la BASE'!A468</f>
        <v>117</v>
      </c>
      <c r="B472" s="30">
        <f>'De la BASE'!B468</f>
        <v>17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0.0817376</v>
      </c>
      <c r="F472" s="9">
        <f>IF('De la BASE'!F468&gt;0,'De la BASE'!F468,'De la BASE'!F468+0.001)</f>
        <v>5.8187376</v>
      </c>
      <c r="G472" s="15">
        <v>29068</v>
      </c>
    </row>
    <row r="473" spans="1:7" ht="12.75">
      <c r="A473" s="30" t="str">
        <f>'De la BASE'!A469</f>
        <v>117</v>
      </c>
      <c r="B473" s="30">
        <f>'De la BASE'!B469</f>
        <v>17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0.073554</v>
      </c>
      <c r="F473" s="9">
        <f>IF('De la BASE'!F469&gt;0,'De la BASE'!F469,'De la BASE'!F469+0.001)</f>
        <v>6.836650000000001</v>
      </c>
      <c r="G473" s="15">
        <v>29099</v>
      </c>
    </row>
    <row r="474" spans="1:7" ht="12.75">
      <c r="A474" s="30" t="str">
        <f>'De la BASE'!A470</f>
        <v>117</v>
      </c>
      <c r="B474" s="30">
        <f>'De la BASE'!B470</f>
        <v>17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0.4793111</v>
      </c>
      <c r="F474" s="9">
        <f>IF('De la BASE'!F470&gt;0,'De la BASE'!F470,'De la BASE'!F470+0.001)</f>
        <v>40.45437709999999</v>
      </c>
      <c r="G474" s="15">
        <v>29129</v>
      </c>
    </row>
    <row r="475" spans="1:7" ht="12.75">
      <c r="A475" s="30" t="str">
        <f>'De la BASE'!A471</f>
        <v>117</v>
      </c>
      <c r="B475" s="30">
        <f>'De la BASE'!B471</f>
        <v>17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0.3389919</v>
      </c>
      <c r="F475" s="9">
        <f>IF('De la BASE'!F471&gt;0,'De la BASE'!F471,'De la BASE'!F471+0.001)</f>
        <v>30.24241589999999</v>
      </c>
      <c r="G475" s="15">
        <v>29160</v>
      </c>
    </row>
    <row r="476" spans="1:7" ht="12.75">
      <c r="A476" s="30" t="str">
        <f>'De la BASE'!A472</f>
        <v>117</v>
      </c>
      <c r="B476" s="30">
        <f>'De la BASE'!B472</f>
        <v>17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0.335634</v>
      </c>
      <c r="F476" s="9">
        <f>IF('De la BASE'!F472&gt;0,'De la BASE'!F472,'De la BASE'!F472+0.001)</f>
        <v>33.959608</v>
      </c>
      <c r="G476" s="15">
        <v>29190</v>
      </c>
    </row>
    <row r="477" spans="1:7" ht="12.75">
      <c r="A477" s="30" t="str">
        <f>'De la BASE'!A473</f>
        <v>117</v>
      </c>
      <c r="B477" s="30">
        <f>'De la BASE'!B473</f>
        <v>17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0.37275</v>
      </c>
      <c r="F477" s="9">
        <f>IF('De la BASE'!F473&gt;0,'De la BASE'!F473,'De la BASE'!F473+0.001)</f>
        <v>40.80875</v>
      </c>
      <c r="G477" s="15">
        <v>29221</v>
      </c>
    </row>
    <row r="478" spans="1:7" ht="12.75">
      <c r="A478" s="30" t="str">
        <f>'De la BASE'!A474</f>
        <v>117</v>
      </c>
      <c r="B478" s="30">
        <f>'De la BASE'!B474</f>
        <v>17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0.3001173</v>
      </c>
      <c r="F478" s="9">
        <f>IF('De la BASE'!F474&gt;0,'De la BASE'!F474,'De la BASE'!F474+0.001)</f>
        <v>26.880745299999997</v>
      </c>
      <c r="G478" s="15">
        <v>29252</v>
      </c>
    </row>
    <row r="479" spans="1:7" ht="12.75">
      <c r="A479" s="30" t="str">
        <f>'De la BASE'!A475</f>
        <v>117</v>
      </c>
      <c r="B479" s="30">
        <f>'De la BASE'!B475</f>
        <v>17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0.9655758</v>
      </c>
      <c r="F479" s="9">
        <f>IF('De la BASE'!F475&gt;0,'De la BASE'!F475,'De la BASE'!F475+0.001)</f>
        <v>74.5004568</v>
      </c>
      <c r="G479" s="15">
        <v>29281</v>
      </c>
    </row>
    <row r="480" spans="1:7" ht="12.75">
      <c r="A480" s="30" t="str">
        <f>'De la BASE'!A476</f>
        <v>117</v>
      </c>
      <c r="B480" s="30">
        <f>'De la BASE'!B476</f>
        <v>17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1.1242725</v>
      </c>
      <c r="F480" s="9">
        <f>IF('De la BASE'!F476&gt;0,'De la BASE'!F476,'De la BASE'!F476+0.001)</f>
        <v>57.72627250000001</v>
      </c>
      <c r="G480" s="15">
        <v>29312</v>
      </c>
    </row>
    <row r="481" spans="1:7" ht="12.75">
      <c r="A481" s="30" t="str">
        <f>'De la BASE'!A477</f>
        <v>117</v>
      </c>
      <c r="B481" s="30">
        <f>'De la BASE'!B477</f>
        <v>17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1.5550164</v>
      </c>
      <c r="F481" s="9">
        <f>IF('De la BASE'!F477&gt;0,'De la BASE'!F477,'De la BASE'!F477+0.001)</f>
        <v>93.0473254</v>
      </c>
      <c r="G481" s="15">
        <v>29342</v>
      </c>
    </row>
    <row r="482" spans="1:7" ht="12.75">
      <c r="A482" s="30" t="str">
        <f>'De la BASE'!A478</f>
        <v>117</v>
      </c>
      <c r="B482" s="30">
        <f>'De la BASE'!B478</f>
        <v>17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1.066065</v>
      </c>
      <c r="F482" s="9">
        <f>IF('De la BASE'!F478&gt;0,'De la BASE'!F478,'De la BASE'!F478+0.001)</f>
        <v>41.963193</v>
      </c>
      <c r="G482" s="15">
        <v>29373</v>
      </c>
    </row>
    <row r="483" spans="1:7" ht="12.75">
      <c r="A483" s="30" t="str">
        <f>'De la BASE'!A479</f>
        <v>117</v>
      </c>
      <c r="B483" s="30">
        <f>'De la BASE'!B479</f>
        <v>17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0.316597</v>
      </c>
      <c r="F483" s="9">
        <f>IF('De la BASE'!F479&gt;0,'De la BASE'!F479,'De la BASE'!F479+0.001)</f>
        <v>11.496248</v>
      </c>
      <c r="G483" s="15">
        <v>29403</v>
      </c>
    </row>
    <row r="484" spans="1:7" ht="12.75">
      <c r="A484" s="30" t="str">
        <f>'De la BASE'!A480</f>
        <v>117</v>
      </c>
      <c r="B484" s="30">
        <f>'De la BASE'!B480</f>
        <v>17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0.1396958</v>
      </c>
      <c r="F484" s="9">
        <f>IF('De la BASE'!F480&gt;0,'De la BASE'!F480,'De la BASE'!F480+0.001)</f>
        <v>8.048840799999999</v>
      </c>
      <c r="G484" s="15">
        <v>29434</v>
      </c>
    </row>
    <row r="485" spans="1:7" ht="12.75">
      <c r="A485" s="30" t="str">
        <f>'De la BASE'!A481</f>
        <v>117</v>
      </c>
      <c r="B485" s="30">
        <f>'De la BASE'!B481</f>
        <v>17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0.1000535</v>
      </c>
      <c r="F485" s="9">
        <f>IF('De la BASE'!F481&gt;0,'De la BASE'!F481,'De la BASE'!F481+0.001)</f>
        <v>4.915872499999999</v>
      </c>
      <c r="G485" s="15">
        <v>29465</v>
      </c>
    </row>
    <row r="486" spans="1:7" ht="12.75">
      <c r="A486" s="30" t="str">
        <f>'De la BASE'!A482</f>
        <v>117</v>
      </c>
      <c r="B486" s="30">
        <f>'De la BASE'!B482</f>
        <v>17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0.1010688</v>
      </c>
      <c r="F486" s="9">
        <f>IF('De la BASE'!F482&gt;0,'De la BASE'!F482,'De la BASE'!F482+0.001)</f>
        <v>8.705970800000001</v>
      </c>
      <c r="G486" s="15">
        <v>29495</v>
      </c>
    </row>
    <row r="487" spans="1:7" ht="12.75">
      <c r="A487" s="30" t="str">
        <f>'De la BASE'!A483</f>
        <v>117</v>
      </c>
      <c r="B487" s="30">
        <f>'De la BASE'!B483</f>
        <v>17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0.1517908</v>
      </c>
      <c r="F487" s="9">
        <f>IF('De la BASE'!F483&gt;0,'De la BASE'!F483,'De la BASE'!F483+0.001)</f>
        <v>24.709008800000003</v>
      </c>
      <c r="G487" s="15">
        <v>29526</v>
      </c>
    </row>
    <row r="488" spans="1:7" ht="12.75">
      <c r="A488" s="30" t="str">
        <f>'De la BASE'!A484</f>
        <v>117</v>
      </c>
      <c r="B488" s="30">
        <f>'De la BASE'!B484</f>
        <v>17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0.1626966</v>
      </c>
      <c r="F488" s="9">
        <f>IF('De la BASE'!F484&gt;0,'De la BASE'!F484,'De la BASE'!F484+0.001)</f>
        <v>18.021824600000002</v>
      </c>
      <c r="G488" s="15">
        <v>29556</v>
      </c>
    </row>
    <row r="489" spans="1:7" ht="12.75">
      <c r="A489" s="30" t="str">
        <f>'De la BASE'!A485</f>
        <v>117</v>
      </c>
      <c r="B489" s="30">
        <f>'De la BASE'!B485</f>
        <v>17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0.1241768</v>
      </c>
      <c r="F489" s="9">
        <f>IF('De la BASE'!F485&gt;0,'De la BASE'!F485,'De la BASE'!F485+0.001)</f>
        <v>16.5145598</v>
      </c>
      <c r="G489" s="15">
        <v>29587</v>
      </c>
    </row>
    <row r="490" spans="1:7" ht="12.75">
      <c r="A490" s="30" t="str">
        <f>'De la BASE'!A486</f>
        <v>117</v>
      </c>
      <c r="B490" s="30">
        <f>'De la BASE'!B486</f>
        <v>17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0.130863</v>
      </c>
      <c r="F490" s="9">
        <f>IF('De la BASE'!F486&gt;0,'De la BASE'!F486,'De la BASE'!F486+0.001)</f>
        <v>14.979115999999998</v>
      </c>
      <c r="G490" s="15">
        <v>29618</v>
      </c>
    </row>
    <row r="491" spans="1:7" ht="12.75">
      <c r="A491" s="30" t="str">
        <f>'De la BASE'!A487</f>
        <v>117</v>
      </c>
      <c r="B491" s="30">
        <f>'De la BASE'!B487</f>
        <v>17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0.1595006</v>
      </c>
      <c r="F491" s="9">
        <f>IF('De la BASE'!F487&gt;0,'De la BASE'!F487,'De la BASE'!F487+0.001)</f>
        <v>25.740500600000004</v>
      </c>
      <c r="G491" s="15">
        <v>29646</v>
      </c>
    </row>
    <row r="492" spans="1:7" ht="12.75">
      <c r="A492" s="30" t="str">
        <f>'De la BASE'!A488</f>
        <v>117</v>
      </c>
      <c r="B492" s="30">
        <f>'De la BASE'!B488</f>
        <v>17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0.260004</v>
      </c>
      <c r="F492" s="9">
        <f>IF('De la BASE'!F488&gt;0,'De la BASE'!F488,'De la BASE'!F488+0.001)</f>
        <v>31.374395999999994</v>
      </c>
      <c r="G492" s="15">
        <v>29677</v>
      </c>
    </row>
    <row r="493" spans="1:7" ht="12.75">
      <c r="A493" s="30" t="str">
        <f>'De la BASE'!A489</f>
        <v>117</v>
      </c>
      <c r="B493" s="30">
        <f>'De la BASE'!B489</f>
        <v>17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0.2020957</v>
      </c>
      <c r="F493" s="9">
        <f>IF('De la BASE'!F489&gt;0,'De la BASE'!F489,'De la BASE'!F489+0.001)</f>
        <v>17.287689699999998</v>
      </c>
      <c r="G493" s="15">
        <v>29707</v>
      </c>
    </row>
    <row r="494" spans="1:7" ht="12.75">
      <c r="A494" s="30" t="str">
        <f>'De la BASE'!A490</f>
        <v>117</v>
      </c>
      <c r="B494" s="30">
        <f>'De la BASE'!B490</f>
        <v>17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0.0969584</v>
      </c>
      <c r="F494" s="9">
        <f>IF('De la BASE'!F490&gt;0,'De la BASE'!F490,'De la BASE'!F490+0.001)</f>
        <v>6.905805399999999</v>
      </c>
      <c r="G494" s="15">
        <v>29738</v>
      </c>
    </row>
    <row r="495" spans="1:7" ht="12.75">
      <c r="A495" s="30" t="str">
        <f>'De la BASE'!A491</f>
        <v>117</v>
      </c>
      <c r="B495" s="30">
        <f>'De la BASE'!B491</f>
        <v>17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0.0602292</v>
      </c>
      <c r="F495" s="9">
        <f>IF('De la BASE'!F491&gt;0,'De la BASE'!F491,'De la BASE'!F491+0.001)</f>
        <v>4.0430602</v>
      </c>
      <c r="G495" s="15">
        <v>29768</v>
      </c>
    </row>
    <row r="496" spans="1:7" ht="12.75">
      <c r="A496" s="30" t="str">
        <f>'De la BASE'!A492</f>
        <v>117</v>
      </c>
      <c r="B496" s="30">
        <f>'De la BASE'!B492</f>
        <v>17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0.0477744</v>
      </c>
      <c r="F496" s="9">
        <f>IF('De la BASE'!F492&gt;0,'De la BASE'!F492,'De la BASE'!F492+0.001)</f>
        <v>1.8124014000000002</v>
      </c>
      <c r="G496" s="15">
        <v>29799</v>
      </c>
    </row>
    <row r="497" spans="1:7" ht="12.75">
      <c r="A497" s="30" t="str">
        <f>'De la BASE'!A493</f>
        <v>117</v>
      </c>
      <c r="B497" s="30">
        <f>'De la BASE'!B493</f>
        <v>17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0.0543752</v>
      </c>
      <c r="F497" s="9">
        <f>IF('De la BASE'!F493&gt;0,'De la BASE'!F493,'De la BASE'!F493+0.001)</f>
        <v>6.394301200000001</v>
      </c>
      <c r="G497" s="15">
        <v>29830</v>
      </c>
    </row>
    <row r="498" spans="1:7" ht="12.75">
      <c r="A498" s="30" t="str">
        <f>'De la BASE'!A494</f>
        <v>117</v>
      </c>
      <c r="B498" s="30">
        <f>'De la BASE'!B494</f>
        <v>17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0.0411623</v>
      </c>
      <c r="F498" s="9">
        <f>IF('De la BASE'!F494&gt;0,'De la BASE'!F494,'De la BASE'!F494+0.001)</f>
        <v>2.8615013</v>
      </c>
      <c r="G498" s="15">
        <v>29860</v>
      </c>
    </row>
    <row r="499" spans="1:7" ht="12.75">
      <c r="A499" s="30" t="str">
        <f>'De la BASE'!A495</f>
        <v>117</v>
      </c>
      <c r="B499" s="30">
        <f>'De la BASE'!B495</f>
        <v>17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0.036001</v>
      </c>
      <c r="F499" s="9">
        <f>IF('De la BASE'!F495&gt;0,'De la BASE'!F495,'De la BASE'!F495+0.001)</f>
        <v>1.627001</v>
      </c>
      <c r="G499" s="15">
        <v>29891</v>
      </c>
    </row>
    <row r="500" spans="1:7" ht="12.75">
      <c r="A500" s="30" t="str">
        <f>'De la BASE'!A496</f>
        <v>117</v>
      </c>
      <c r="B500" s="30">
        <f>'De la BASE'!B496</f>
        <v>17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0.6452476</v>
      </c>
      <c r="F500" s="9">
        <f>IF('De la BASE'!F496&gt;0,'De la BASE'!F496,'De la BASE'!F496+0.001)</f>
        <v>68.3352476</v>
      </c>
      <c r="G500" s="15">
        <v>29921</v>
      </c>
    </row>
    <row r="501" spans="1:7" ht="12.75">
      <c r="A501" s="30" t="str">
        <f>'De la BASE'!A497</f>
        <v>117</v>
      </c>
      <c r="B501" s="30">
        <f>'De la BASE'!B497</f>
        <v>17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0.4960319</v>
      </c>
      <c r="F501" s="9">
        <f>IF('De la BASE'!F497&gt;0,'De la BASE'!F497,'De la BASE'!F497+0.001)</f>
        <v>30.677941899999997</v>
      </c>
      <c r="G501" s="15">
        <v>29952</v>
      </c>
    </row>
    <row r="502" spans="1:7" ht="12.75">
      <c r="A502" s="30" t="str">
        <f>'De la BASE'!A498</f>
        <v>117</v>
      </c>
      <c r="B502" s="30">
        <f>'De la BASE'!B498</f>
        <v>17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0.2182221</v>
      </c>
      <c r="F502" s="9">
        <f>IF('De la BASE'!F498&gt;0,'De la BASE'!F498,'De la BASE'!F498+0.001)</f>
        <v>24.391222099999997</v>
      </c>
      <c r="G502" s="15">
        <v>29983</v>
      </c>
    </row>
    <row r="503" spans="1:7" ht="12.75">
      <c r="A503" s="30" t="str">
        <f>'De la BASE'!A499</f>
        <v>117</v>
      </c>
      <c r="B503" s="30">
        <f>'De la BASE'!B499</f>
        <v>17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0.146957</v>
      </c>
      <c r="F503" s="9">
        <f>IF('De la BASE'!F499&gt;0,'De la BASE'!F499,'De la BASE'!F499+0.001)</f>
        <v>13.467064000000002</v>
      </c>
      <c r="G503" s="15">
        <v>30011</v>
      </c>
    </row>
    <row r="504" spans="1:7" ht="12.75">
      <c r="A504" s="30" t="str">
        <f>'De la BASE'!A500</f>
        <v>117</v>
      </c>
      <c r="B504" s="30">
        <f>'De la BASE'!B500</f>
        <v>17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0.1055677</v>
      </c>
      <c r="F504" s="9">
        <f>IF('De la BASE'!F500&gt;0,'De la BASE'!F500,'De la BASE'!F500+0.001)</f>
        <v>8.6015677</v>
      </c>
      <c r="G504" s="15">
        <v>30042</v>
      </c>
    </row>
    <row r="505" spans="1:7" ht="12.75">
      <c r="A505" s="30" t="str">
        <f>'De la BASE'!A501</f>
        <v>117</v>
      </c>
      <c r="B505" s="30">
        <f>'De la BASE'!B501</f>
        <v>17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0.3009852</v>
      </c>
      <c r="F505" s="9">
        <f>IF('De la BASE'!F501&gt;0,'De la BASE'!F501,'De la BASE'!F501+0.001)</f>
        <v>18.6460712</v>
      </c>
      <c r="G505" s="15">
        <v>30072</v>
      </c>
    </row>
    <row r="506" spans="1:7" ht="12.75">
      <c r="A506" s="30" t="str">
        <f>'De la BASE'!A502</f>
        <v>117</v>
      </c>
      <c r="B506" s="30">
        <f>'De la BASE'!B502</f>
        <v>17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0.1770073</v>
      </c>
      <c r="F506" s="9">
        <f>IF('De la BASE'!F502&gt;0,'De la BASE'!F502,'De la BASE'!F502+0.001)</f>
        <v>6.236852299999999</v>
      </c>
      <c r="G506" s="15">
        <v>30103</v>
      </c>
    </row>
    <row r="507" spans="1:7" ht="12.75">
      <c r="A507" s="30" t="str">
        <f>'De la BASE'!A503</f>
        <v>117</v>
      </c>
      <c r="B507" s="30">
        <f>'De la BASE'!B503</f>
        <v>17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0.0804739</v>
      </c>
      <c r="F507" s="9">
        <f>IF('De la BASE'!F503&gt;0,'De la BASE'!F503,'De la BASE'!F503+0.001)</f>
        <v>3.1016559</v>
      </c>
      <c r="G507" s="15">
        <v>30133</v>
      </c>
    </row>
    <row r="508" spans="1:7" ht="12.75">
      <c r="A508" s="30" t="str">
        <f>'De la BASE'!A504</f>
        <v>117</v>
      </c>
      <c r="B508" s="30">
        <f>'De la BASE'!B504</f>
        <v>17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0.0603889</v>
      </c>
      <c r="F508" s="9">
        <f>IF('De la BASE'!F504&gt;0,'De la BASE'!F504,'De la BASE'!F504+0.001)</f>
        <v>1.9812999</v>
      </c>
      <c r="G508" s="15">
        <v>30164</v>
      </c>
    </row>
    <row r="509" spans="1:7" ht="12.75">
      <c r="A509" s="30" t="str">
        <f>'De la BASE'!A505</f>
        <v>117</v>
      </c>
      <c r="B509" s="30">
        <f>'De la BASE'!B505</f>
        <v>17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0.134784</v>
      </c>
      <c r="F509" s="9">
        <f>IF('De la BASE'!F505&gt;0,'De la BASE'!F505,'De la BASE'!F505+0.001)</f>
        <v>10.823637</v>
      </c>
      <c r="G509" s="15">
        <v>30195</v>
      </c>
    </row>
    <row r="510" spans="1:7" ht="12.75">
      <c r="A510" s="30" t="str">
        <f>'De la BASE'!A506</f>
        <v>117</v>
      </c>
      <c r="B510" s="30">
        <f>'De la BASE'!B506</f>
        <v>17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0.1157376</v>
      </c>
      <c r="F510" s="9">
        <f>IF('De la BASE'!F506&gt;0,'De la BASE'!F506,'De la BASE'!F506+0.001)</f>
        <v>15.306737599999998</v>
      </c>
      <c r="G510" s="15">
        <v>30225</v>
      </c>
    </row>
    <row r="511" spans="1:7" ht="12.75">
      <c r="A511" s="30" t="str">
        <f>'De la BASE'!A507</f>
        <v>117</v>
      </c>
      <c r="B511" s="30">
        <f>'De la BASE'!B507</f>
        <v>17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0.3200625</v>
      </c>
      <c r="F511" s="9">
        <f>IF('De la BASE'!F507&gt;0,'De la BASE'!F507,'De la BASE'!F507+0.001)</f>
        <v>41.54793649999999</v>
      </c>
      <c r="G511" s="15">
        <v>30256</v>
      </c>
    </row>
    <row r="512" spans="1:7" ht="12.75">
      <c r="A512" s="30" t="str">
        <f>'De la BASE'!A508</f>
        <v>117</v>
      </c>
      <c r="B512" s="30">
        <f>'De la BASE'!B508</f>
        <v>17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0.520064</v>
      </c>
      <c r="F512" s="9">
        <f>IF('De la BASE'!F508&gt;0,'De la BASE'!F508,'De la BASE'!F508+0.001)</f>
        <v>41.422064</v>
      </c>
      <c r="G512" s="15">
        <v>30286</v>
      </c>
    </row>
    <row r="513" spans="1:7" ht="12.75">
      <c r="A513" s="30" t="str">
        <f>'De la BASE'!A509</f>
        <v>117</v>
      </c>
      <c r="B513" s="30">
        <f>'De la BASE'!B509</f>
        <v>17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0.2602182</v>
      </c>
      <c r="F513" s="9">
        <f>IF('De la BASE'!F509&gt;0,'De la BASE'!F509,'De la BASE'!F509+0.001)</f>
        <v>11.5669272</v>
      </c>
      <c r="G513" s="15">
        <v>30317</v>
      </c>
    </row>
    <row r="514" spans="1:7" ht="12.75">
      <c r="A514" s="30" t="str">
        <f>'De la BASE'!A510</f>
        <v>117</v>
      </c>
      <c r="B514" s="30">
        <f>'De la BASE'!B510</f>
        <v>17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0.407124</v>
      </c>
      <c r="F514" s="9">
        <f>IF('De la BASE'!F510&gt;0,'De la BASE'!F510,'De la BASE'!F510+0.001)</f>
        <v>27.036819</v>
      </c>
      <c r="G514" s="15">
        <v>30348</v>
      </c>
    </row>
    <row r="515" spans="1:7" ht="12.75">
      <c r="A515" s="30" t="str">
        <f>'De la BASE'!A511</f>
        <v>117</v>
      </c>
      <c r="B515" s="30">
        <f>'De la BASE'!B511</f>
        <v>17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0.2718669</v>
      </c>
      <c r="F515" s="9">
        <f>IF('De la BASE'!F511&gt;0,'De la BASE'!F511,'De la BASE'!F511+0.001)</f>
        <v>17.465866899999998</v>
      </c>
      <c r="G515" s="15">
        <v>30376</v>
      </c>
    </row>
    <row r="516" spans="1:7" ht="12.75">
      <c r="A516" s="30" t="str">
        <f>'De la BASE'!A512</f>
        <v>117</v>
      </c>
      <c r="B516" s="30">
        <f>'De la BASE'!B512</f>
        <v>17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1.0292604</v>
      </c>
      <c r="F516" s="9">
        <f>IF('De la BASE'!F512&gt;0,'De la BASE'!F512,'De la BASE'!F512+0.001)</f>
        <v>83.8412604</v>
      </c>
      <c r="G516" s="15">
        <v>30407</v>
      </c>
    </row>
    <row r="517" spans="1:7" ht="12.75">
      <c r="A517" s="30" t="str">
        <f>'De la BASE'!A513</f>
        <v>117</v>
      </c>
      <c r="B517" s="30">
        <f>'De la BASE'!B513</f>
        <v>17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0.7097872</v>
      </c>
      <c r="F517" s="9">
        <f>IF('De la BASE'!F513&gt;0,'De la BASE'!F513,'De la BASE'!F513+0.001)</f>
        <v>39.528787200000004</v>
      </c>
      <c r="G517" s="15">
        <v>30437</v>
      </c>
    </row>
    <row r="518" spans="1:7" ht="12.75">
      <c r="A518" s="30" t="str">
        <f>'De la BASE'!A514</f>
        <v>117</v>
      </c>
      <c r="B518" s="30">
        <f>'De la BASE'!B514</f>
        <v>17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0.2738656</v>
      </c>
      <c r="F518" s="9">
        <f>IF('De la BASE'!F514&gt;0,'De la BASE'!F514,'De la BASE'!F514+0.001)</f>
        <v>13.7208656</v>
      </c>
      <c r="G518" s="15">
        <v>30468</v>
      </c>
    </row>
    <row r="519" spans="1:7" ht="12.75">
      <c r="A519" s="30" t="str">
        <f>'De la BASE'!A515</f>
        <v>117</v>
      </c>
      <c r="B519" s="30">
        <f>'De la BASE'!B515</f>
        <v>17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0.1909845</v>
      </c>
      <c r="F519" s="9">
        <f>IF('De la BASE'!F515&gt;0,'De la BASE'!F515,'De la BASE'!F515+0.001)</f>
        <v>8.5868455</v>
      </c>
      <c r="G519" s="15">
        <v>30498</v>
      </c>
    </row>
    <row r="520" spans="1:7" ht="12.75">
      <c r="A520" s="30" t="str">
        <f>'De la BASE'!A516</f>
        <v>117</v>
      </c>
      <c r="B520" s="30">
        <f>'De la BASE'!B516</f>
        <v>17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0.444413</v>
      </c>
      <c r="F520" s="9">
        <f>IF('De la BASE'!F516&gt;0,'De la BASE'!F516,'De la BASE'!F516+0.001)</f>
        <v>28.70755</v>
      </c>
      <c r="G520" s="15">
        <v>30529</v>
      </c>
    </row>
    <row r="521" spans="1:7" ht="12.75">
      <c r="A521" s="30" t="str">
        <f>'De la BASE'!A517</f>
        <v>117</v>
      </c>
      <c r="B521" s="30">
        <f>'De la BASE'!B517</f>
        <v>17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0.2067212</v>
      </c>
      <c r="F521" s="9">
        <f>IF('De la BASE'!F517&gt;0,'De la BASE'!F517,'De la BASE'!F517+0.001)</f>
        <v>6.129546200000001</v>
      </c>
      <c r="G521" s="15">
        <v>30560</v>
      </c>
    </row>
    <row r="522" spans="1:7" ht="12.75">
      <c r="A522" s="30" t="str">
        <f>'De la BASE'!A518</f>
        <v>117</v>
      </c>
      <c r="B522" s="30">
        <f>'De la BASE'!B518</f>
        <v>17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0.0412775</v>
      </c>
      <c r="F522" s="9">
        <f>IF('De la BASE'!F518&gt;0,'De la BASE'!F518,'De la BASE'!F518+0.001)</f>
        <v>2.5322775000000006</v>
      </c>
      <c r="G522" s="15">
        <v>30590</v>
      </c>
    </row>
    <row r="523" spans="1:7" ht="12.75">
      <c r="A523" s="30" t="str">
        <f>'De la BASE'!A519</f>
        <v>117</v>
      </c>
      <c r="B523" s="30">
        <f>'De la BASE'!B519</f>
        <v>17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0.1312476</v>
      </c>
      <c r="F523" s="9">
        <f>IF('De la BASE'!F519&gt;0,'De la BASE'!F519,'De la BASE'!F519+0.001)</f>
        <v>11.966229600000002</v>
      </c>
      <c r="G523" s="15">
        <v>30621</v>
      </c>
    </row>
    <row r="524" spans="1:7" ht="12.75">
      <c r="A524" s="30" t="str">
        <f>'De la BASE'!A520</f>
        <v>117</v>
      </c>
      <c r="B524" s="30">
        <f>'De la BASE'!B520</f>
        <v>17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0.4152309</v>
      </c>
      <c r="F524" s="9">
        <f>IF('De la BASE'!F520&gt;0,'De la BASE'!F520,'De la BASE'!F520+0.001)</f>
        <v>39.03623089999999</v>
      </c>
      <c r="G524" s="15">
        <v>30651</v>
      </c>
    </row>
    <row r="525" spans="1:7" ht="12.75">
      <c r="A525" s="30" t="str">
        <f>'De la BASE'!A521</f>
        <v>117</v>
      </c>
      <c r="B525" s="30">
        <f>'De la BASE'!B521</f>
        <v>17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0.4072648</v>
      </c>
      <c r="F525" s="9">
        <f>IF('De la BASE'!F521&gt;0,'De la BASE'!F521,'De la BASE'!F521+0.001)</f>
        <v>26.6542648</v>
      </c>
      <c r="G525" s="15">
        <v>30682</v>
      </c>
    </row>
    <row r="526" spans="1:7" ht="12.75">
      <c r="A526" s="30" t="str">
        <f>'De la BASE'!A522</f>
        <v>117</v>
      </c>
      <c r="B526" s="30">
        <f>'De la BASE'!B522</f>
        <v>17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0.5213628</v>
      </c>
      <c r="F526" s="9">
        <f>IF('De la BASE'!F522&gt;0,'De la BASE'!F522,'De la BASE'!F522+0.001)</f>
        <v>34.213943799999996</v>
      </c>
      <c r="G526" s="15">
        <v>30713</v>
      </c>
    </row>
    <row r="527" spans="1:7" ht="12.75">
      <c r="A527" s="30" t="str">
        <f>'De la BASE'!A523</f>
        <v>117</v>
      </c>
      <c r="B527" s="30">
        <f>'De la BASE'!B523</f>
        <v>17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0.7848121</v>
      </c>
      <c r="F527" s="9">
        <f>IF('De la BASE'!F523&gt;0,'De la BASE'!F523,'De la BASE'!F523+0.001)</f>
        <v>47.21281210000001</v>
      </c>
      <c r="G527" s="15">
        <v>30742</v>
      </c>
    </row>
    <row r="528" spans="1:7" ht="12.75">
      <c r="A528" s="30" t="str">
        <f>'De la BASE'!A524</f>
        <v>117</v>
      </c>
      <c r="B528" s="30">
        <f>'De la BASE'!B524</f>
        <v>17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0.559411</v>
      </c>
      <c r="F528" s="9">
        <f>IF('De la BASE'!F524&gt;0,'De la BASE'!F524,'De la BASE'!F524+0.001)</f>
        <v>27.932411000000002</v>
      </c>
      <c r="G528" s="15">
        <v>30773</v>
      </c>
    </row>
    <row r="529" spans="1:7" ht="12.75">
      <c r="A529" s="30" t="str">
        <f>'De la BASE'!A525</f>
        <v>117</v>
      </c>
      <c r="B529" s="30">
        <f>'De la BASE'!B525</f>
        <v>17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0.833112</v>
      </c>
      <c r="F529" s="9">
        <f>IF('De la BASE'!F525&gt;0,'De la BASE'!F525,'De la BASE'!F525+0.001)</f>
        <v>52.245112000000006</v>
      </c>
      <c r="G529" s="15">
        <v>30803</v>
      </c>
    </row>
    <row r="530" spans="1:7" ht="12.75">
      <c r="A530" s="30" t="str">
        <f>'De la BASE'!A526</f>
        <v>117</v>
      </c>
      <c r="B530" s="30">
        <f>'De la BASE'!B526</f>
        <v>17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0.7442514</v>
      </c>
      <c r="F530" s="9">
        <f>IF('De la BASE'!F526&gt;0,'De la BASE'!F526,'De la BASE'!F526+0.001)</f>
        <v>33.5812314</v>
      </c>
      <c r="G530" s="15">
        <v>30834</v>
      </c>
    </row>
    <row r="531" spans="1:7" ht="12.75">
      <c r="A531" s="30" t="str">
        <f>'De la BASE'!A527</f>
        <v>117</v>
      </c>
      <c r="B531" s="30">
        <f>'De la BASE'!B527</f>
        <v>17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0.239636</v>
      </c>
      <c r="F531" s="9">
        <f>IF('De la BASE'!F527&gt;0,'De la BASE'!F527,'De la BASE'!F527+0.001)</f>
        <v>8.356646000000001</v>
      </c>
      <c r="G531" s="15">
        <v>30864</v>
      </c>
    </row>
    <row r="532" spans="1:7" ht="12.75">
      <c r="A532" s="30" t="str">
        <f>'De la BASE'!A528</f>
        <v>117</v>
      </c>
      <c r="B532" s="30">
        <f>'De la BASE'!B528</f>
        <v>17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0.0512582</v>
      </c>
      <c r="F532" s="9">
        <f>IF('De la BASE'!F528&gt;0,'De la BASE'!F528,'De la BASE'!F528+0.001)</f>
        <v>3.962297199999999</v>
      </c>
      <c r="G532" s="15">
        <v>30895</v>
      </c>
    </row>
    <row r="533" spans="1:7" ht="12.75">
      <c r="A533" s="30" t="str">
        <f>'De la BASE'!A529</f>
        <v>117</v>
      </c>
      <c r="B533" s="30">
        <f>'De la BASE'!B529</f>
        <v>17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0.0378675</v>
      </c>
      <c r="F533" s="9">
        <f>IF('De la BASE'!F529&gt;0,'De la BASE'!F529,'De la BASE'!F529+0.001)</f>
        <v>2.6848255</v>
      </c>
      <c r="G533" s="15">
        <v>30926</v>
      </c>
    </row>
    <row r="534" spans="1:7" ht="12.75">
      <c r="A534" s="30" t="str">
        <f>'De la BASE'!A530</f>
        <v>117</v>
      </c>
      <c r="B534" s="30">
        <f>'De la BASE'!B530</f>
        <v>17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0.0990976</v>
      </c>
      <c r="F534" s="9">
        <f>IF('De la BASE'!F530&gt;0,'De la BASE'!F530,'De la BASE'!F530+0.001)</f>
        <v>13.4380716</v>
      </c>
      <c r="G534" s="15">
        <v>30956</v>
      </c>
    </row>
    <row r="535" spans="1:7" ht="12.75">
      <c r="A535" s="30" t="str">
        <f>'De la BASE'!A531</f>
        <v>117</v>
      </c>
      <c r="B535" s="30">
        <f>'De la BASE'!B531</f>
        <v>17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1.8720672</v>
      </c>
      <c r="F535" s="9">
        <f>IF('De la BASE'!F531&gt;0,'De la BASE'!F531,'De la BASE'!F531+0.001)</f>
        <v>85.27206720000001</v>
      </c>
      <c r="G535" s="15">
        <v>30987</v>
      </c>
    </row>
    <row r="536" spans="1:7" ht="12.75">
      <c r="A536" s="30" t="str">
        <f>'De la BASE'!A532</f>
        <v>117</v>
      </c>
      <c r="B536" s="30">
        <f>'De la BASE'!B532</f>
        <v>17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0.8023396</v>
      </c>
      <c r="F536" s="9">
        <f>IF('De la BASE'!F532&gt;0,'De la BASE'!F532,'De la BASE'!F532+0.001)</f>
        <v>31.002401600000002</v>
      </c>
      <c r="G536" s="15">
        <v>31017</v>
      </c>
    </row>
    <row r="537" spans="1:7" ht="12.75">
      <c r="A537" s="30" t="str">
        <f>'De la BASE'!A533</f>
        <v>117</v>
      </c>
      <c r="B537" s="30">
        <f>'De la BASE'!B533</f>
        <v>17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0.7103948</v>
      </c>
      <c r="F537" s="9">
        <f>IF('De la BASE'!F533&gt;0,'De la BASE'!F533,'De la BASE'!F533+0.001)</f>
        <v>27.006394800000002</v>
      </c>
      <c r="G537" s="15">
        <v>31048</v>
      </c>
    </row>
    <row r="538" spans="1:7" ht="12.75">
      <c r="A538" s="30" t="str">
        <f>'De la BASE'!A534</f>
        <v>117</v>
      </c>
      <c r="B538" s="30">
        <f>'De la BASE'!B534</f>
        <v>17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1.2957175</v>
      </c>
      <c r="F538" s="9">
        <f>IF('De la BASE'!F534&gt;0,'De la BASE'!F534,'De la BASE'!F534+0.001)</f>
        <v>72.3163215</v>
      </c>
      <c r="G538" s="15">
        <v>31079</v>
      </c>
    </row>
    <row r="539" spans="1:7" ht="12.75">
      <c r="A539" s="30" t="str">
        <f>'De la BASE'!A535</f>
        <v>117</v>
      </c>
      <c r="B539" s="30">
        <f>'De la BASE'!B535</f>
        <v>17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0.6405001</v>
      </c>
      <c r="F539" s="9">
        <f>IF('De la BASE'!F535&gt;0,'De la BASE'!F535,'De la BASE'!F535+0.001)</f>
        <v>39.2679991</v>
      </c>
      <c r="G539" s="15">
        <v>31107</v>
      </c>
    </row>
    <row r="540" spans="1:7" ht="12.75">
      <c r="A540" s="30" t="str">
        <f>'De la BASE'!A536</f>
        <v>117</v>
      </c>
      <c r="B540" s="30">
        <f>'De la BASE'!B536</f>
        <v>17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1.1165175</v>
      </c>
      <c r="F540" s="9">
        <f>IF('De la BASE'!F536&gt;0,'De la BASE'!F536,'De la BASE'!F536+0.001)</f>
        <v>60.418792499999995</v>
      </c>
      <c r="G540" s="15">
        <v>31138</v>
      </c>
    </row>
    <row r="541" spans="1:7" ht="12.75">
      <c r="A541" s="30" t="str">
        <f>'De la BASE'!A537</f>
        <v>117</v>
      </c>
      <c r="B541" s="30">
        <f>'De la BASE'!B537</f>
        <v>17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1.0645611</v>
      </c>
      <c r="F541" s="9">
        <f>IF('De la BASE'!F537&gt;0,'De la BASE'!F537,'De la BASE'!F537+0.001)</f>
        <v>50.859228099999996</v>
      </c>
      <c r="G541" s="15">
        <v>31168</v>
      </c>
    </row>
    <row r="542" spans="1:7" ht="12.75">
      <c r="A542" s="30" t="str">
        <f>'De la BASE'!A538</f>
        <v>117</v>
      </c>
      <c r="B542" s="30">
        <f>'De la BASE'!B538</f>
        <v>17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0.3996264</v>
      </c>
      <c r="F542" s="9">
        <f>IF('De la BASE'!F538&gt;0,'De la BASE'!F538,'De la BASE'!F538+0.001)</f>
        <v>19.0153304</v>
      </c>
      <c r="G542" s="15">
        <v>31199</v>
      </c>
    </row>
    <row r="543" spans="1:7" ht="12.75">
      <c r="A543" s="30" t="str">
        <f>'De la BASE'!A539</f>
        <v>117</v>
      </c>
      <c r="B543" s="30">
        <f>'De la BASE'!B539</f>
        <v>17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0.1480518</v>
      </c>
      <c r="F543" s="9">
        <f>IF('De la BASE'!F539&gt;0,'De la BASE'!F539,'De la BASE'!F539+0.001)</f>
        <v>10.2495158</v>
      </c>
      <c r="G543" s="15">
        <v>31229</v>
      </c>
    </row>
    <row r="544" spans="1:7" ht="12.75">
      <c r="A544" s="30" t="str">
        <f>'De la BASE'!A540</f>
        <v>117</v>
      </c>
      <c r="B544" s="30">
        <f>'De la BASE'!B540</f>
        <v>17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0.1055349</v>
      </c>
      <c r="F544" s="9">
        <f>IF('De la BASE'!F540&gt;0,'De la BASE'!F540,'De la BASE'!F540+0.001)</f>
        <v>4.6475059000000005</v>
      </c>
      <c r="G544" s="15">
        <v>31260</v>
      </c>
    </row>
    <row r="545" spans="1:7" ht="12.75">
      <c r="A545" s="30" t="str">
        <f>'De la BASE'!A541</f>
        <v>117</v>
      </c>
      <c r="B545" s="30">
        <f>'De la BASE'!B541</f>
        <v>17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0.0672631</v>
      </c>
      <c r="F545" s="9">
        <f>IF('De la BASE'!F541&gt;0,'De la BASE'!F541,'De la BASE'!F541+0.001)</f>
        <v>3.1249201</v>
      </c>
      <c r="G545" s="15">
        <v>31291</v>
      </c>
    </row>
    <row r="546" spans="1:7" ht="12.75">
      <c r="A546" s="30" t="str">
        <f>'De la BASE'!A542</f>
        <v>117</v>
      </c>
      <c r="B546" s="30">
        <f>'De la BASE'!B542</f>
        <v>17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0.0365062</v>
      </c>
      <c r="F546" s="9">
        <f>IF('De la BASE'!F542&gt;0,'De la BASE'!F542,'De la BASE'!F542+0.001)</f>
        <v>2.3515062</v>
      </c>
      <c r="G546" s="15">
        <v>31321</v>
      </c>
    </row>
    <row r="547" spans="1:7" ht="12.75">
      <c r="A547" s="30" t="str">
        <f>'De la BASE'!A543</f>
        <v>117</v>
      </c>
      <c r="B547" s="30">
        <f>'De la BASE'!B543</f>
        <v>17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0.112623</v>
      </c>
      <c r="F547" s="9">
        <f>IF('De la BASE'!F543&gt;0,'De la BASE'!F543,'De la BASE'!F543+0.001)</f>
        <v>12.836148999999999</v>
      </c>
      <c r="G547" s="15">
        <v>31352</v>
      </c>
    </row>
    <row r="548" spans="1:7" ht="12.75">
      <c r="A548" s="30" t="str">
        <f>'De la BASE'!A544</f>
        <v>117</v>
      </c>
      <c r="B548" s="30">
        <f>'De la BASE'!B544</f>
        <v>17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0.1936032</v>
      </c>
      <c r="F548" s="9">
        <f>IF('De la BASE'!F544&gt;0,'De la BASE'!F544,'De la BASE'!F544+0.001)</f>
        <v>22.617147199999998</v>
      </c>
      <c r="G548" s="15">
        <v>31382</v>
      </c>
    </row>
    <row r="549" spans="1:7" ht="12.75">
      <c r="A549" s="30" t="str">
        <f>'De la BASE'!A545</f>
        <v>117</v>
      </c>
      <c r="B549" s="30">
        <f>'De la BASE'!B545</f>
        <v>17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0.287</v>
      </c>
      <c r="F549" s="9">
        <f>IF('De la BASE'!F545&gt;0,'De la BASE'!F545,'De la BASE'!F545+0.001)</f>
        <v>27.988198999999998</v>
      </c>
      <c r="G549" s="15">
        <v>31413</v>
      </c>
    </row>
    <row r="550" spans="1:7" ht="12.75">
      <c r="A550" s="30" t="str">
        <f>'De la BASE'!A546</f>
        <v>117</v>
      </c>
      <c r="B550" s="30">
        <f>'De la BASE'!B546</f>
        <v>17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1.5441387</v>
      </c>
      <c r="F550" s="9">
        <f>IF('De la BASE'!F546&gt;0,'De la BASE'!F546,'De la BASE'!F546+0.001)</f>
        <v>65.8071987</v>
      </c>
      <c r="G550" s="15">
        <v>31444</v>
      </c>
    </row>
    <row r="551" spans="1:7" ht="12.75">
      <c r="A551" s="30" t="str">
        <f>'De la BASE'!A547</f>
        <v>117</v>
      </c>
      <c r="B551" s="30">
        <f>'De la BASE'!B547</f>
        <v>17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0.9068936</v>
      </c>
      <c r="F551" s="9">
        <f>IF('De la BASE'!F547&gt;0,'De la BASE'!F547,'De la BASE'!F547+0.001)</f>
        <v>47.575712599999996</v>
      </c>
      <c r="G551" s="15">
        <v>31472</v>
      </c>
    </row>
    <row r="552" spans="1:7" ht="12.75">
      <c r="A552" s="30" t="str">
        <f>'De la BASE'!A548</f>
        <v>117</v>
      </c>
      <c r="B552" s="30">
        <f>'De la BASE'!B548</f>
        <v>17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0.7058854</v>
      </c>
      <c r="F552" s="9">
        <f>IF('De la BASE'!F548&gt;0,'De la BASE'!F548,'De la BASE'!F548+0.001)</f>
        <v>42.5727154</v>
      </c>
      <c r="G552" s="15">
        <v>31503</v>
      </c>
    </row>
    <row r="553" spans="1:7" ht="12.75">
      <c r="A553" s="30" t="str">
        <f>'De la BASE'!A549</f>
        <v>117</v>
      </c>
      <c r="B553" s="30">
        <f>'De la BASE'!B549</f>
        <v>17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0.3893235</v>
      </c>
      <c r="F553" s="9">
        <f>IF('De la BASE'!F549&gt;0,'De la BASE'!F549,'De la BASE'!F549+0.001)</f>
        <v>23.375323499999997</v>
      </c>
      <c r="G553" s="15">
        <v>31533</v>
      </c>
    </row>
    <row r="554" spans="1:7" ht="12.75">
      <c r="A554" s="30" t="str">
        <f>'De la BASE'!A550</f>
        <v>117</v>
      </c>
      <c r="B554" s="30">
        <f>'De la BASE'!B550</f>
        <v>17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0.1330901</v>
      </c>
      <c r="F554" s="9">
        <f>IF('De la BASE'!F550&gt;0,'De la BASE'!F550,'De la BASE'!F550+0.001)</f>
        <v>8.5008301</v>
      </c>
      <c r="G554" s="15">
        <v>31564</v>
      </c>
    </row>
    <row r="555" spans="1:7" ht="12.75">
      <c r="A555" s="30" t="str">
        <f>'De la BASE'!A551</f>
        <v>117</v>
      </c>
      <c r="B555" s="30">
        <f>'De la BASE'!B551</f>
        <v>17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0.0665364</v>
      </c>
      <c r="F555" s="9">
        <f>IF('De la BASE'!F551&gt;0,'De la BASE'!F551,'De la BASE'!F551+0.001)</f>
        <v>4.076638399999999</v>
      </c>
      <c r="G555" s="15">
        <v>31594</v>
      </c>
    </row>
    <row r="556" spans="1:7" ht="12.75">
      <c r="A556" s="30" t="str">
        <f>'De la BASE'!A552</f>
        <v>117</v>
      </c>
      <c r="B556" s="30">
        <f>'De la BASE'!B552</f>
        <v>17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0.0942489</v>
      </c>
      <c r="F556" s="9">
        <f>IF('De la BASE'!F552&gt;0,'De la BASE'!F552,'De la BASE'!F552+0.001)</f>
        <v>3.4734519</v>
      </c>
      <c r="G556" s="15">
        <v>31625</v>
      </c>
    </row>
    <row r="557" spans="1:7" ht="12.75">
      <c r="A557" s="30" t="str">
        <f>'De la BASE'!A553</f>
        <v>117</v>
      </c>
      <c r="B557" s="30">
        <f>'De la BASE'!B553</f>
        <v>17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0.2233374</v>
      </c>
      <c r="F557" s="9">
        <f>IF('De la BASE'!F553&gt;0,'De la BASE'!F553,'De la BASE'!F553+0.001)</f>
        <v>11.071337399999999</v>
      </c>
      <c r="G557" s="15">
        <v>31656</v>
      </c>
    </row>
    <row r="558" spans="1:7" ht="12.75">
      <c r="A558" s="30" t="str">
        <f>'De la BASE'!A554</f>
        <v>117</v>
      </c>
      <c r="B558" s="30">
        <f>'De la BASE'!B554</f>
        <v>17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0.12623</v>
      </c>
      <c r="F558" s="9">
        <f>IF('De la BASE'!F554&gt;0,'De la BASE'!F554,'De la BASE'!F554+0.001)</f>
        <v>10.87771</v>
      </c>
      <c r="G558" s="15">
        <v>31686</v>
      </c>
    </row>
    <row r="559" spans="1:7" ht="12.75">
      <c r="A559" s="30" t="str">
        <f>'De la BASE'!A555</f>
        <v>117</v>
      </c>
      <c r="B559" s="30">
        <f>'De la BASE'!B555</f>
        <v>17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0.074443</v>
      </c>
      <c r="F559" s="9">
        <f>IF('De la BASE'!F555&gt;0,'De la BASE'!F555,'De la BASE'!F555+0.001)</f>
        <v>7.6901350000000015</v>
      </c>
      <c r="G559" s="15">
        <v>31717</v>
      </c>
    </row>
    <row r="560" spans="1:7" ht="12.75">
      <c r="A560" s="30" t="str">
        <f>'De la BASE'!A556</f>
        <v>117</v>
      </c>
      <c r="B560" s="30">
        <f>'De la BASE'!B556</f>
        <v>17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0.131061</v>
      </c>
      <c r="F560" s="9">
        <f>IF('De la BASE'!F556&gt;0,'De la BASE'!F556,'De la BASE'!F556+0.001)</f>
        <v>17.556780999999997</v>
      </c>
      <c r="G560" s="15">
        <v>31747</v>
      </c>
    </row>
    <row r="561" spans="1:7" ht="12.75">
      <c r="A561" s="30" t="str">
        <f>'De la BASE'!A557</f>
        <v>117</v>
      </c>
      <c r="B561" s="30">
        <f>'De la BASE'!B557</f>
        <v>17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0.3711389</v>
      </c>
      <c r="F561" s="9">
        <f>IF('De la BASE'!F557&gt;0,'De la BASE'!F557,'De la BASE'!F557+0.001)</f>
        <v>25.392768899999997</v>
      </c>
      <c r="G561" s="15">
        <v>31778</v>
      </c>
    </row>
    <row r="562" spans="1:7" ht="12.75">
      <c r="A562" s="30" t="str">
        <f>'De la BASE'!A558</f>
        <v>117</v>
      </c>
      <c r="B562" s="30">
        <f>'De la BASE'!B558</f>
        <v>17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0.4915922</v>
      </c>
      <c r="F562" s="9">
        <f>IF('De la BASE'!F558&gt;0,'De la BASE'!F558,'De la BASE'!F558+0.001)</f>
        <v>32.3175922</v>
      </c>
      <c r="G562" s="15">
        <v>31809</v>
      </c>
    </row>
    <row r="563" spans="1:7" ht="12.75">
      <c r="A563" s="30" t="str">
        <f>'De la BASE'!A559</f>
        <v>117</v>
      </c>
      <c r="B563" s="30">
        <f>'De la BASE'!B559</f>
        <v>17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0.37692</v>
      </c>
      <c r="F563" s="9">
        <f>IF('De la BASE'!F559&gt;0,'De la BASE'!F559,'De la BASE'!F559+0.001)</f>
        <v>29.743851000000003</v>
      </c>
      <c r="G563" s="15">
        <v>31837</v>
      </c>
    </row>
    <row r="564" spans="1:7" ht="12.75">
      <c r="A564" s="30" t="str">
        <f>'De la BASE'!A560</f>
        <v>117</v>
      </c>
      <c r="B564" s="30">
        <f>'De la BASE'!B560</f>
        <v>17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0.5426504</v>
      </c>
      <c r="F564" s="9">
        <f>IF('De la BASE'!F560&gt;0,'De la BASE'!F560,'De la BASE'!F560+0.001)</f>
        <v>37.3664754</v>
      </c>
      <c r="G564" s="15">
        <v>31868</v>
      </c>
    </row>
    <row r="565" spans="1:7" ht="12.75">
      <c r="A565" s="30" t="str">
        <f>'De la BASE'!A561</f>
        <v>117</v>
      </c>
      <c r="B565" s="30">
        <f>'De la BASE'!B561</f>
        <v>17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0.2508069</v>
      </c>
      <c r="F565" s="9">
        <f>IF('De la BASE'!F561&gt;0,'De la BASE'!F561,'De la BASE'!F561+0.001)</f>
        <v>13.6673559</v>
      </c>
      <c r="G565" s="15">
        <v>31898</v>
      </c>
    </row>
    <row r="566" spans="1:7" ht="12.75">
      <c r="A566" s="30" t="str">
        <f>'De la BASE'!A562</f>
        <v>117</v>
      </c>
      <c r="B566" s="30">
        <f>'De la BASE'!B562</f>
        <v>17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0.1104626</v>
      </c>
      <c r="F566" s="9">
        <f>IF('De la BASE'!F562&gt;0,'De la BASE'!F562,'De la BASE'!F562+0.001)</f>
        <v>8.260044599999999</v>
      </c>
      <c r="G566" s="15">
        <v>31929</v>
      </c>
    </row>
    <row r="567" spans="1:7" ht="12.75">
      <c r="A567" s="30" t="str">
        <f>'De la BASE'!A563</f>
        <v>117</v>
      </c>
      <c r="B567" s="30">
        <f>'De la BASE'!B563</f>
        <v>17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0.1146132</v>
      </c>
      <c r="F567" s="9">
        <f>IF('De la BASE'!F563&gt;0,'De la BASE'!F563,'De la BASE'!F563+0.001)</f>
        <v>9.100613200000002</v>
      </c>
      <c r="G567" s="15">
        <v>31959</v>
      </c>
    </row>
    <row r="568" spans="1:7" ht="12.75">
      <c r="A568" s="30" t="str">
        <f>'De la BASE'!A564</f>
        <v>117</v>
      </c>
      <c r="B568" s="30">
        <f>'De la BASE'!B564</f>
        <v>17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0.096162</v>
      </c>
      <c r="F568" s="9">
        <f>IF('De la BASE'!F564&gt;0,'De la BASE'!F564,'De la BASE'!F564+0.001)</f>
        <v>3.685282000000001</v>
      </c>
      <c r="G568" s="15">
        <v>31990</v>
      </c>
    </row>
    <row r="569" spans="1:7" ht="12.75">
      <c r="A569" s="30" t="str">
        <f>'De la BASE'!A565</f>
        <v>117</v>
      </c>
      <c r="B569" s="30">
        <f>'De la BASE'!B565</f>
        <v>17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0.0777502</v>
      </c>
      <c r="F569" s="9">
        <f>IF('De la BASE'!F565&gt;0,'De la BASE'!F565,'De la BASE'!F565+0.001)</f>
        <v>3.5788121999999998</v>
      </c>
      <c r="G569" s="15">
        <v>32021</v>
      </c>
    </row>
    <row r="570" spans="1:7" ht="12.75">
      <c r="A570" s="30" t="str">
        <f>'De la BASE'!A566</f>
        <v>117</v>
      </c>
      <c r="B570" s="30">
        <f>'De la BASE'!B566</f>
        <v>17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0.322635</v>
      </c>
      <c r="F570" s="9">
        <f>IF('De la BASE'!F566&gt;0,'De la BASE'!F566,'De la BASE'!F566+0.001)</f>
        <v>22.253226999999995</v>
      </c>
      <c r="G570" s="15">
        <v>32051</v>
      </c>
    </row>
    <row r="571" spans="1:7" ht="12.75">
      <c r="A571" s="30" t="str">
        <f>'De la BASE'!A567</f>
        <v>117</v>
      </c>
      <c r="B571" s="30">
        <f>'De la BASE'!B567</f>
        <v>17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0.2491125</v>
      </c>
      <c r="F571" s="9">
        <f>IF('De la BASE'!F567&gt;0,'De la BASE'!F567,'De la BASE'!F567+0.001)</f>
        <v>16.1573945</v>
      </c>
      <c r="G571" s="15">
        <v>32082</v>
      </c>
    </row>
    <row r="572" spans="1:7" ht="12.75">
      <c r="A572" s="30" t="str">
        <f>'De la BASE'!A568</f>
        <v>117</v>
      </c>
      <c r="B572" s="30">
        <f>'De la BASE'!B568</f>
        <v>17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0.3153669</v>
      </c>
      <c r="F572" s="9">
        <f>IF('De la BASE'!F568&gt;0,'De la BASE'!F568,'De la BASE'!F568+0.001)</f>
        <v>27.955886900000003</v>
      </c>
      <c r="G572" s="15">
        <v>32112</v>
      </c>
    </row>
    <row r="573" spans="1:7" ht="12.75">
      <c r="A573" s="30" t="str">
        <f>'De la BASE'!A569</f>
        <v>117</v>
      </c>
      <c r="B573" s="30">
        <f>'De la BASE'!B569</f>
        <v>17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1.8609414</v>
      </c>
      <c r="F573" s="9">
        <f>IF('De la BASE'!F569&gt;0,'De la BASE'!F569,'De la BASE'!F569+0.001)</f>
        <v>106.10694140000001</v>
      </c>
      <c r="G573" s="15">
        <v>32143</v>
      </c>
    </row>
    <row r="574" spans="1:7" ht="12.75">
      <c r="A574" s="30" t="str">
        <f>'De la BASE'!A570</f>
        <v>117</v>
      </c>
      <c r="B574" s="30">
        <f>'De la BASE'!B570</f>
        <v>17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1.006474</v>
      </c>
      <c r="F574" s="9">
        <f>IF('De la BASE'!F570&gt;0,'De la BASE'!F570,'De la BASE'!F570+0.001)</f>
        <v>50.90858599999999</v>
      </c>
      <c r="G574" s="15">
        <v>32174</v>
      </c>
    </row>
    <row r="575" spans="1:7" ht="12.75">
      <c r="A575" s="30" t="str">
        <f>'De la BASE'!A571</f>
        <v>117</v>
      </c>
      <c r="B575" s="30">
        <f>'De la BASE'!B571</f>
        <v>17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0.4379556</v>
      </c>
      <c r="F575" s="9">
        <f>IF('De la BASE'!F571&gt;0,'De la BASE'!F571,'De la BASE'!F571+0.001)</f>
        <v>29.644763599999997</v>
      </c>
      <c r="G575" s="15">
        <v>32203</v>
      </c>
    </row>
    <row r="576" spans="1:7" ht="12.75">
      <c r="A576" s="30" t="str">
        <f>'De la BASE'!A572</f>
        <v>117</v>
      </c>
      <c r="B576" s="30">
        <f>'De la BASE'!B572</f>
        <v>17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4.1351979</v>
      </c>
      <c r="F576" s="9">
        <f>IF('De la BASE'!F572&gt;0,'De la BASE'!F572,'De la BASE'!F572+0.001)</f>
        <v>180.88487790000002</v>
      </c>
      <c r="G576" s="15">
        <v>32234</v>
      </c>
    </row>
    <row r="577" spans="1:7" ht="12.75">
      <c r="A577" s="30" t="str">
        <f>'De la BASE'!A573</f>
        <v>117</v>
      </c>
      <c r="B577" s="30">
        <f>'De la BASE'!B573</f>
        <v>17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2.0146868</v>
      </c>
      <c r="F577" s="9">
        <f>IF('De la BASE'!F573&gt;0,'De la BASE'!F573,'De la BASE'!F573+0.001)</f>
        <v>72.0057168</v>
      </c>
      <c r="G577" s="15">
        <v>32264</v>
      </c>
    </row>
    <row r="578" spans="1:7" ht="12.75">
      <c r="A578" s="30" t="str">
        <f>'De la BASE'!A574</f>
        <v>117</v>
      </c>
      <c r="B578" s="30">
        <f>'De la BASE'!B574</f>
        <v>17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1.3690404</v>
      </c>
      <c r="F578" s="9">
        <f>IF('De la BASE'!F574&gt;0,'De la BASE'!F574,'De la BASE'!F574+0.001)</f>
        <v>49.9846944</v>
      </c>
      <c r="G578" s="15">
        <v>32295</v>
      </c>
    </row>
    <row r="579" spans="1:7" ht="12.75">
      <c r="A579" s="30" t="str">
        <f>'De la BASE'!A575</f>
        <v>117</v>
      </c>
      <c r="B579" s="30">
        <f>'De la BASE'!B575</f>
        <v>17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0.480036</v>
      </c>
      <c r="F579" s="9">
        <f>IF('De la BASE'!F575&gt;0,'De la BASE'!F575,'De la BASE'!F575+0.001)</f>
        <v>21.297477999999998</v>
      </c>
      <c r="G579" s="15">
        <v>32325</v>
      </c>
    </row>
    <row r="580" spans="1:7" ht="12.75">
      <c r="A580" s="30" t="str">
        <f>'De la BASE'!A576</f>
        <v>117</v>
      </c>
      <c r="B580" s="30">
        <f>'De la BASE'!B576</f>
        <v>17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0.1467494</v>
      </c>
      <c r="F580" s="9">
        <f>IF('De la BASE'!F576&gt;0,'De la BASE'!F576,'De la BASE'!F576+0.001)</f>
        <v>8.723939400000003</v>
      </c>
      <c r="G580" s="15">
        <v>32356</v>
      </c>
    </row>
    <row r="581" spans="1:7" ht="12.75">
      <c r="A581" s="30" t="str">
        <f>'De la BASE'!A577</f>
        <v>117</v>
      </c>
      <c r="B581" s="30">
        <f>'De la BASE'!B577</f>
        <v>17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0.0834344</v>
      </c>
      <c r="F581" s="9">
        <f>IF('De la BASE'!F577&gt;0,'De la BASE'!F577,'De la BASE'!F577+0.001)</f>
        <v>5.5224644</v>
      </c>
      <c r="G581" s="15">
        <v>32387</v>
      </c>
    </row>
    <row r="582" spans="1:7" ht="12.75">
      <c r="A582" s="30" t="str">
        <f>'De la BASE'!A578</f>
        <v>117</v>
      </c>
      <c r="B582" s="30">
        <f>'De la BASE'!B578</f>
        <v>17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0.0821345</v>
      </c>
      <c r="F582" s="9">
        <f>IF('De la BASE'!F578&gt;0,'De la BASE'!F578,'De la BASE'!F578+0.001)</f>
        <v>7.6851345</v>
      </c>
      <c r="G582" s="15">
        <v>32417</v>
      </c>
    </row>
    <row r="583" spans="1:7" ht="12.75">
      <c r="A583" s="30" t="str">
        <f>'De la BASE'!A579</f>
        <v>117</v>
      </c>
      <c r="B583" s="30">
        <f>'De la BASE'!B579</f>
        <v>17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0.0649106</v>
      </c>
      <c r="F583" s="9">
        <f>IF('De la BASE'!F579&gt;0,'De la BASE'!F579,'De la BASE'!F579+0.001)</f>
        <v>6.7557766</v>
      </c>
      <c r="G583" s="15">
        <v>32448</v>
      </c>
    </row>
    <row r="584" spans="1:7" ht="12.75">
      <c r="A584" s="30" t="str">
        <f>'De la BASE'!A580</f>
        <v>117</v>
      </c>
      <c r="B584" s="30">
        <f>'De la BASE'!B580</f>
        <v>17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0.0529105</v>
      </c>
      <c r="F584" s="9">
        <f>IF('De la BASE'!F580&gt;0,'De la BASE'!F580,'De la BASE'!F580+0.001)</f>
        <v>5.275522500000001</v>
      </c>
      <c r="G584" s="15">
        <v>32478</v>
      </c>
    </row>
    <row r="585" spans="1:7" ht="12.75">
      <c r="A585" s="30" t="str">
        <f>'De la BASE'!A581</f>
        <v>117</v>
      </c>
      <c r="B585" s="30">
        <f>'De la BASE'!B581</f>
        <v>17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0.0363182</v>
      </c>
      <c r="F585" s="9">
        <f>IF('De la BASE'!F581&gt;0,'De la BASE'!F581,'De la BASE'!F581+0.001)</f>
        <v>3.8143342</v>
      </c>
      <c r="G585" s="15">
        <v>32509</v>
      </c>
    </row>
    <row r="586" spans="1:7" ht="12.75">
      <c r="A586" s="30" t="str">
        <f>'De la BASE'!A582</f>
        <v>117</v>
      </c>
      <c r="B586" s="30">
        <f>'De la BASE'!B582</f>
        <v>17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0.092752</v>
      </c>
      <c r="F586" s="9">
        <f>IF('De la BASE'!F582&gt;0,'De la BASE'!F582,'De la BASE'!F582+0.001)</f>
        <v>13.919106</v>
      </c>
      <c r="G586" s="15">
        <v>32540</v>
      </c>
    </row>
    <row r="587" spans="1:7" ht="12.75">
      <c r="A587" s="30" t="str">
        <f>'De la BASE'!A583</f>
        <v>117</v>
      </c>
      <c r="B587" s="30">
        <f>'De la BASE'!B583</f>
        <v>17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0.0797395</v>
      </c>
      <c r="F587" s="9">
        <f>IF('De la BASE'!F583&gt;0,'De la BASE'!F583,'De la BASE'!F583+0.001)</f>
        <v>8.4725295</v>
      </c>
      <c r="G587" s="15">
        <v>32568</v>
      </c>
    </row>
    <row r="588" spans="1:7" ht="12.75">
      <c r="A588" s="30" t="str">
        <f>'De la BASE'!A584</f>
        <v>117</v>
      </c>
      <c r="B588" s="30">
        <f>'De la BASE'!B584</f>
        <v>17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0.2597008</v>
      </c>
      <c r="F588" s="9">
        <f>IF('De la BASE'!F584&gt;0,'De la BASE'!F584,'De la BASE'!F584+0.001)</f>
        <v>24.591575800000005</v>
      </c>
      <c r="G588" s="15">
        <v>32599</v>
      </c>
    </row>
    <row r="589" spans="1:7" ht="12.75">
      <c r="A589" s="30" t="str">
        <f>'De la BASE'!A585</f>
        <v>117</v>
      </c>
      <c r="B589" s="30">
        <f>'De la BASE'!B585</f>
        <v>17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0.304051</v>
      </c>
      <c r="F589" s="9">
        <f>IF('De la BASE'!F585&gt;0,'De la BASE'!F585,'De la BASE'!F585+0.001)</f>
        <v>21.748143000000002</v>
      </c>
      <c r="G589" s="15">
        <v>32629</v>
      </c>
    </row>
    <row r="590" spans="1:7" ht="12.75">
      <c r="A590" s="30" t="str">
        <f>'De la BASE'!A586</f>
        <v>117</v>
      </c>
      <c r="B590" s="30">
        <f>'De la BASE'!B586</f>
        <v>17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0.1209122</v>
      </c>
      <c r="F590" s="9">
        <f>IF('De la BASE'!F586&gt;0,'De la BASE'!F586,'De la BASE'!F586+0.001)</f>
        <v>5.277912199999999</v>
      </c>
      <c r="G590" s="15">
        <v>32660</v>
      </c>
    </row>
    <row r="591" spans="1:7" ht="12.75">
      <c r="A591" s="30" t="str">
        <f>'De la BASE'!A587</f>
        <v>117</v>
      </c>
      <c r="B591" s="30">
        <f>'De la BASE'!B587</f>
        <v>17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0.0661113</v>
      </c>
      <c r="F591" s="9">
        <f>IF('De la BASE'!F587&gt;0,'De la BASE'!F587,'De la BASE'!F587+0.001)</f>
        <v>4.6061113</v>
      </c>
      <c r="G591" s="15">
        <v>32690</v>
      </c>
    </row>
    <row r="592" spans="1:7" ht="12.75">
      <c r="A592" s="30" t="str">
        <f>'De la BASE'!A588</f>
        <v>117</v>
      </c>
      <c r="B592" s="30">
        <f>'De la BASE'!B588</f>
        <v>17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0.0740993</v>
      </c>
      <c r="F592" s="9">
        <f>IF('De la BASE'!F588&gt;0,'De la BASE'!F588,'De la BASE'!F588+0.001)</f>
        <v>2.5051982999999995</v>
      </c>
      <c r="G592" s="15">
        <v>32721</v>
      </c>
    </row>
    <row r="593" spans="1:7" ht="12.75">
      <c r="A593" s="30" t="str">
        <f>'De la BASE'!A589</f>
        <v>117</v>
      </c>
      <c r="B593" s="30">
        <f>'De la BASE'!B589</f>
        <v>17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0.064456</v>
      </c>
      <c r="F593" s="9">
        <f>IF('De la BASE'!F589&gt;0,'De la BASE'!F589,'De la BASE'!F589+0.001)</f>
        <v>3.350156</v>
      </c>
      <c r="G593" s="15">
        <v>32752</v>
      </c>
    </row>
    <row r="594" spans="1:7" ht="12.75">
      <c r="A594" s="30" t="str">
        <f>'De la BASE'!A590</f>
        <v>117</v>
      </c>
      <c r="B594" s="30">
        <f>'De la BASE'!B590</f>
        <v>17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0.0419069</v>
      </c>
      <c r="F594" s="9">
        <f>IF('De la BASE'!F590&gt;0,'De la BASE'!F590,'De la BASE'!F590+0.001)</f>
        <v>1.5959069</v>
      </c>
      <c r="G594" s="15">
        <v>32782</v>
      </c>
    </row>
    <row r="595" spans="1:7" ht="12.75">
      <c r="A595" s="30" t="str">
        <f>'De la BASE'!A591</f>
        <v>117</v>
      </c>
      <c r="B595" s="30">
        <f>'De la BASE'!B591</f>
        <v>17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0.16452</v>
      </c>
      <c r="F595" s="9">
        <f>IF('De la BASE'!F591&gt;0,'De la BASE'!F591,'De la BASE'!F591+0.001)</f>
        <v>11.225637999999996</v>
      </c>
      <c r="G595" s="15">
        <v>32813</v>
      </c>
    </row>
    <row r="596" spans="1:7" ht="12.75">
      <c r="A596" s="30" t="str">
        <f>'De la BASE'!A592</f>
        <v>117</v>
      </c>
      <c r="B596" s="30">
        <f>'De la BASE'!B592</f>
        <v>17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1.3915842</v>
      </c>
      <c r="F596" s="9">
        <f>IF('De la BASE'!F592&gt;0,'De la BASE'!F592,'De la BASE'!F592+0.001)</f>
        <v>66.7703042</v>
      </c>
      <c r="G596" s="15">
        <v>32843</v>
      </c>
    </row>
    <row r="597" spans="1:7" ht="12.75">
      <c r="A597" s="30" t="str">
        <f>'De la BASE'!A593</f>
        <v>117</v>
      </c>
      <c r="B597" s="30">
        <f>'De la BASE'!B593</f>
        <v>17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0.600168</v>
      </c>
      <c r="F597" s="9">
        <f>IF('De la BASE'!F593&gt;0,'De la BASE'!F593,'De la BASE'!F593+0.001)</f>
        <v>24.157317999999997</v>
      </c>
      <c r="G597" s="15">
        <v>32874</v>
      </c>
    </row>
    <row r="598" spans="1:7" ht="12.75">
      <c r="A598" s="30" t="str">
        <f>'De la BASE'!A594</f>
        <v>117</v>
      </c>
      <c r="B598" s="30">
        <f>'De la BASE'!B594</f>
        <v>17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0.1866576</v>
      </c>
      <c r="F598" s="9">
        <f>IF('De la BASE'!F594&gt;0,'De la BASE'!F594,'De la BASE'!F594+0.001)</f>
        <v>11.777657600000001</v>
      </c>
      <c r="G598" s="15">
        <v>32905</v>
      </c>
    </row>
    <row r="599" spans="1:7" ht="12.75">
      <c r="A599" s="30" t="str">
        <f>'De la BASE'!A595</f>
        <v>117</v>
      </c>
      <c r="B599" s="30">
        <f>'De la BASE'!B595</f>
        <v>17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0.0484935</v>
      </c>
      <c r="F599" s="9">
        <f>IF('De la BASE'!F595&gt;0,'De la BASE'!F595,'De la BASE'!F595+0.001)</f>
        <v>5.6324935</v>
      </c>
      <c r="G599" s="15">
        <v>32933</v>
      </c>
    </row>
    <row r="600" spans="1:7" ht="12.75">
      <c r="A600" s="30" t="str">
        <f>'De la BASE'!A596</f>
        <v>117</v>
      </c>
      <c r="B600" s="30">
        <f>'De la BASE'!B596</f>
        <v>17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0.3073302</v>
      </c>
      <c r="F600" s="9">
        <f>IF('De la BASE'!F596&gt;0,'De la BASE'!F596,'De la BASE'!F596+0.001)</f>
        <v>22.042757199999997</v>
      </c>
      <c r="G600" s="15">
        <v>32964</v>
      </c>
    </row>
    <row r="601" spans="1:7" ht="12.75">
      <c r="A601" s="30" t="str">
        <f>'De la BASE'!A597</f>
        <v>117</v>
      </c>
      <c r="B601" s="30">
        <f>'De la BASE'!B597</f>
        <v>17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0.4198998</v>
      </c>
      <c r="F601" s="9">
        <f>IF('De la BASE'!F597&gt;0,'De la BASE'!F597,'De la BASE'!F597+0.001)</f>
        <v>16.982899800000002</v>
      </c>
      <c r="G601" s="15">
        <v>32994</v>
      </c>
    </row>
    <row r="602" spans="1:7" ht="12.75">
      <c r="A602" s="30" t="str">
        <f>'De la BASE'!A598</f>
        <v>117</v>
      </c>
      <c r="B602" s="30">
        <f>'De la BASE'!B598</f>
        <v>17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0.214822</v>
      </c>
      <c r="F602" s="9">
        <f>IF('De la BASE'!F598&gt;0,'De la BASE'!F598,'De la BASE'!F598+0.001)</f>
        <v>10.995828</v>
      </c>
      <c r="G602" s="15">
        <v>33025</v>
      </c>
    </row>
    <row r="603" spans="1:7" ht="12.75">
      <c r="A603" s="30" t="str">
        <f>'De la BASE'!A599</f>
        <v>117</v>
      </c>
      <c r="B603" s="30">
        <f>'De la BASE'!B599</f>
        <v>17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0.0703824</v>
      </c>
      <c r="F603" s="9">
        <f>IF('De la BASE'!F599&gt;0,'De la BASE'!F599,'De la BASE'!F599+0.001)</f>
        <v>3.1663824</v>
      </c>
      <c r="G603" s="15">
        <v>33055</v>
      </c>
    </row>
    <row r="604" spans="1:7" ht="12.75">
      <c r="A604" s="30" t="str">
        <f>'De la BASE'!A600</f>
        <v>117</v>
      </c>
      <c r="B604" s="30">
        <f>'De la BASE'!B600</f>
        <v>17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0.0496044</v>
      </c>
      <c r="F604" s="9">
        <f>IF('De la BASE'!F600&gt;0,'De la BASE'!F600,'De la BASE'!F600+0.001)</f>
        <v>2.430882400000001</v>
      </c>
      <c r="G604" s="15">
        <v>33086</v>
      </c>
    </row>
    <row r="605" spans="1:7" ht="12.75">
      <c r="A605" s="30" t="str">
        <f>'De la BASE'!A601</f>
        <v>117</v>
      </c>
      <c r="B605" s="30">
        <f>'De la BASE'!B601</f>
        <v>17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0.0332052</v>
      </c>
      <c r="F605" s="9">
        <f>IF('De la BASE'!F601&gt;0,'De la BASE'!F601,'De la BASE'!F601+0.001)</f>
        <v>2.2523252</v>
      </c>
      <c r="G605" s="15">
        <v>33117</v>
      </c>
    </row>
    <row r="606" spans="1:7" ht="12.75">
      <c r="A606" s="30" t="str">
        <f>'De la BASE'!A602</f>
        <v>117</v>
      </c>
      <c r="B606" s="30">
        <f>'De la BASE'!B602</f>
        <v>17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0.061455</v>
      </c>
      <c r="F606" s="9">
        <f>IF('De la BASE'!F602&gt;0,'De la BASE'!F602,'De la BASE'!F602+0.001)</f>
        <v>9.170455</v>
      </c>
      <c r="G606" s="15">
        <v>33147</v>
      </c>
    </row>
    <row r="607" spans="1:7" ht="12.75">
      <c r="A607" s="30" t="str">
        <f>'De la BASE'!A603</f>
        <v>117</v>
      </c>
      <c r="B607" s="30">
        <f>'De la BASE'!B603</f>
        <v>17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0.1008696</v>
      </c>
      <c r="F607" s="9">
        <f>IF('De la BASE'!F603&gt;0,'De la BASE'!F603,'De la BASE'!F603+0.001)</f>
        <v>10.1435316</v>
      </c>
      <c r="G607" s="15">
        <v>33178</v>
      </c>
    </row>
    <row r="608" spans="1:7" ht="12.75">
      <c r="A608" s="30" t="str">
        <f>'De la BASE'!A604</f>
        <v>117</v>
      </c>
      <c r="B608" s="30">
        <f>'De la BASE'!B604</f>
        <v>17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0.1578998</v>
      </c>
      <c r="F608" s="9">
        <f>IF('De la BASE'!F604&gt;0,'De la BASE'!F604,'De la BASE'!F604+0.001)</f>
        <v>7.346899800000001</v>
      </c>
      <c r="G608" s="15">
        <v>33208</v>
      </c>
    </row>
    <row r="609" spans="1:7" ht="12.75">
      <c r="A609" s="30" t="str">
        <f>'De la BASE'!A605</f>
        <v>117</v>
      </c>
      <c r="B609" s="30">
        <f>'De la BASE'!B605</f>
        <v>17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0.2609545</v>
      </c>
      <c r="F609" s="9">
        <f>IF('De la BASE'!F605&gt;0,'De la BASE'!F605,'De la BASE'!F605+0.001)</f>
        <v>16.321899499999997</v>
      </c>
      <c r="G609" s="15">
        <v>33239</v>
      </c>
    </row>
    <row r="610" spans="1:7" ht="12.75">
      <c r="A610" s="30" t="str">
        <f>'De la BASE'!A606</f>
        <v>117</v>
      </c>
      <c r="B610" s="30">
        <f>'De la BASE'!B606</f>
        <v>17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0.639936</v>
      </c>
      <c r="F610" s="9">
        <f>IF('De la BASE'!F606&gt;0,'De la BASE'!F606,'De la BASE'!F606+0.001)</f>
        <v>21.299936</v>
      </c>
      <c r="G610" s="15">
        <v>33270</v>
      </c>
    </row>
    <row r="611" spans="1:7" ht="12.75">
      <c r="A611" s="30" t="str">
        <f>'De la BASE'!A607</f>
        <v>117</v>
      </c>
      <c r="B611" s="30">
        <f>'De la BASE'!B607</f>
        <v>17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1.0662882</v>
      </c>
      <c r="F611" s="9">
        <f>IF('De la BASE'!F607&gt;0,'De la BASE'!F607,'De la BASE'!F607+0.001)</f>
        <v>71.51901720000001</v>
      </c>
      <c r="G611" s="15">
        <v>33298</v>
      </c>
    </row>
    <row r="612" spans="1:7" ht="12.75">
      <c r="A612" s="30" t="str">
        <f>'De la BASE'!A608</f>
        <v>117</v>
      </c>
      <c r="B612" s="30">
        <f>'De la BASE'!B608</f>
        <v>17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0.938106</v>
      </c>
      <c r="F612" s="9">
        <f>IF('De la BASE'!F608&gt;0,'De la BASE'!F608,'De la BASE'!F608+0.001)</f>
        <v>54.236151</v>
      </c>
      <c r="G612" s="15">
        <v>33329</v>
      </c>
    </row>
    <row r="613" spans="1:7" ht="12.75">
      <c r="A613" s="30" t="str">
        <f>'De la BASE'!A609</f>
        <v>117</v>
      </c>
      <c r="B613" s="30">
        <f>'De la BASE'!B609</f>
        <v>17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0.3769212</v>
      </c>
      <c r="F613" s="9">
        <f>IF('De la BASE'!F609&gt;0,'De la BASE'!F609,'De la BASE'!F609+0.001)</f>
        <v>28.3936292</v>
      </c>
      <c r="G613" s="15">
        <v>33359</v>
      </c>
    </row>
    <row r="614" spans="1:7" ht="12.75">
      <c r="A614" s="30" t="str">
        <f>'De la BASE'!A610</f>
        <v>117</v>
      </c>
      <c r="B614" s="30">
        <f>'De la BASE'!B610</f>
        <v>17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0.0982486</v>
      </c>
      <c r="F614" s="9">
        <f>IF('De la BASE'!F610&gt;0,'De la BASE'!F610,'De la BASE'!F610+0.001)</f>
        <v>9.9964356</v>
      </c>
      <c r="G614" s="15">
        <v>33390</v>
      </c>
    </row>
    <row r="615" spans="1:7" ht="12.75">
      <c r="A615" s="30" t="str">
        <f>'De la BASE'!A611</f>
        <v>117</v>
      </c>
      <c r="B615" s="30">
        <f>'De la BASE'!B611</f>
        <v>17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0.05313</v>
      </c>
      <c r="F615" s="9">
        <f>IF('De la BASE'!F611&gt;0,'De la BASE'!F611,'De la BASE'!F611+0.001)</f>
        <v>4.318433</v>
      </c>
      <c r="G615" s="15">
        <v>33420</v>
      </c>
    </row>
    <row r="616" spans="1:7" ht="12.75">
      <c r="A616" s="30" t="str">
        <f>'De la BASE'!A612</f>
        <v>117</v>
      </c>
      <c r="B616" s="30">
        <f>'De la BASE'!B612</f>
        <v>17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0.068172</v>
      </c>
      <c r="F616" s="9">
        <f>IF('De la BASE'!F612&gt;0,'De la BASE'!F612,'De la BASE'!F612+0.001)</f>
        <v>2.7797680000000007</v>
      </c>
      <c r="G616" s="15">
        <v>33451</v>
      </c>
    </row>
    <row r="617" spans="1:7" ht="12.75">
      <c r="A617" s="30" t="str">
        <f>'De la BASE'!A613</f>
        <v>117</v>
      </c>
      <c r="B617" s="30">
        <f>'De la BASE'!B613</f>
        <v>17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0.072615</v>
      </c>
      <c r="F617" s="9">
        <f>IF('De la BASE'!F613&gt;0,'De la BASE'!F613,'De la BASE'!F613+0.001)</f>
        <v>7.689355999999999</v>
      </c>
      <c r="G617" s="15">
        <v>33482</v>
      </c>
    </row>
    <row r="618" spans="1:7" ht="12.75">
      <c r="A618" s="30" t="str">
        <f>'De la BASE'!A614</f>
        <v>117</v>
      </c>
      <c r="B618" s="30">
        <f>'De la BASE'!B614</f>
        <v>17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0.071724</v>
      </c>
      <c r="F618" s="9">
        <f>IF('De la BASE'!F614&gt;0,'De la BASE'!F614,'De la BASE'!F614+0.001)</f>
        <v>10.742294</v>
      </c>
      <c r="G618" s="15">
        <v>33512</v>
      </c>
    </row>
    <row r="619" spans="1:7" ht="12.75">
      <c r="A619" s="30" t="str">
        <f>'De la BASE'!A615</f>
        <v>117</v>
      </c>
      <c r="B619" s="30">
        <f>'De la BASE'!B615</f>
        <v>17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0.1212714</v>
      </c>
      <c r="F619" s="9">
        <f>IF('De la BASE'!F615&gt;0,'De la BASE'!F615,'De la BASE'!F615+0.001)</f>
        <v>21.4482714</v>
      </c>
      <c r="G619" s="15">
        <v>33543</v>
      </c>
    </row>
    <row r="620" spans="1:7" ht="12.75">
      <c r="A620" s="30" t="str">
        <f>'De la BASE'!A616</f>
        <v>117</v>
      </c>
      <c r="B620" s="30">
        <f>'De la BASE'!B616</f>
        <v>17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0.0787505</v>
      </c>
      <c r="F620" s="9">
        <f>IF('De la BASE'!F616&gt;0,'De la BASE'!F616,'De la BASE'!F616+0.001)</f>
        <v>6.4900075</v>
      </c>
      <c r="G620" s="15">
        <v>33573</v>
      </c>
    </row>
    <row r="621" spans="1:7" ht="12.75">
      <c r="A621" s="30" t="str">
        <f>'De la BASE'!A617</f>
        <v>117</v>
      </c>
      <c r="B621" s="30">
        <f>'De la BASE'!B617</f>
        <v>17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0.0588616</v>
      </c>
      <c r="F621" s="9">
        <f>IF('De la BASE'!F617&gt;0,'De la BASE'!F617,'De la BASE'!F617+0.001)</f>
        <v>3.3672766</v>
      </c>
      <c r="G621" s="15">
        <v>33604</v>
      </c>
    </row>
    <row r="622" spans="1:7" ht="12.75">
      <c r="A622" s="30" t="str">
        <f>'De la BASE'!A618</f>
        <v>117</v>
      </c>
      <c r="B622" s="30">
        <f>'De la BASE'!B618</f>
        <v>17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0.06765</v>
      </c>
      <c r="F622" s="9">
        <f>IF('De la BASE'!F618&gt;0,'De la BASE'!F618,'De la BASE'!F618+0.001)</f>
        <v>9.72565</v>
      </c>
      <c r="G622" s="15">
        <v>33635</v>
      </c>
    </row>
    <row r="623" spans="1:7" ht="12.75">
      <c r="A623" s="30" t="str">
        <f>'De la BASE'!A619</f>
        <v>117</v>
      </c>
      <c r="B623" s="30">
        <f>'De la BASE'!B619</f>
        <v>17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0.218119</v>
      </c>
      <c r="F623" s="9">
        <f>IF('De la BASE'!F619&gt;0,'De la BASE'!F619,'De la BASE'!F619+0.001)</f>
        <v>37.69911900000001</v>
      </c>
      <c r="G623" s="15">
        <v>33664</v>
      </c>
    </row>
    <row r="624" spans="1:7" ht="12.75">
      <c r="A624" s="30" t="str">
        <f>'De la BASE'!A620</f>
        <v>117</v>
      </c>
      <c r="B624" s="30">
        <f>'De la BASE'!B620</f>
        <v>17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0.2806208</v>
      </c>
      <c r="F624" s="9">
        <f>IF('De la BASE'!F620&gt;0,'De la BASE'!F620,'De la BASE'!F620+0.001)</f>
        <v>33.6177418</v>
      </c>
      <c r="G624" s="15">
        <v>33695</v>
      </c>
    </row>
    <row r="625" spans="1:7" ht="12.75">
      <c r="A625" s="30" t="str">
        <f>'De la BASE'!A621</f>
        <v>117</v>
      </c>
      <c r="B625" s="30">
        <f>'De la BASE'!B621</f>
        <v>17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0.3119688</v>
      </c>
      <c r="F625" s="9">
        <f>IF('De la BASE'!F621&gt;0,'De la BASE'!F621,'De la BASE'!F621+0.001)</f>
        <v>29.229968799999998</v>
      </c>
      <c r="G625" s="15">
        <v>33725</v>
      </c>
    </row>
    <row r="626" spans="1:7" ht="12.75">
      <c r="A626" s="30" t="str">
        <f>'De la BASE'!A622</f>
        <v>117</v>
      </c>
      <c r="B626" s="30">
        <f>'De la BASE'!B622</f>
        <v>17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1.3444614</v>
      </c>
      <c r="F626" s="9">
        <f>IF('De la BASE'!F622&gt;0,'De la BASE'!F622,'De la BASE'!F622+0.001)</f>
        <v>83.9248474</v>
      </c>
      <c r="G626" s="15">
        <v>33756</v>
      </c>
    </row>
    <row r="627" spans="1:7" ht="12.75">
      <c r="A627" s="30" t="str">
        <f>'De la BASE'!A623</f>
        <v>117</v>
      </c>
      <c r="B627" s="30">
        <f>'De la BASE'!B623</f>
        <v>17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0.498753</v>
      </c>
      <c r="F627" s="9">
        <f>IF('De la BASE'!F623&gt;0,'De la BASE'!F623,'De la BASE'!F623+0.001)</f>
        <v>13.263562999999998</v>
      </c>
      <c r="G627" s="15">
        <v>33786</v>
      </c>
    </row>
    <row r="628" spans="1:7" ht="12.75">
      <c r="A628" s="30" t="str">
        <f>'De la BASE'!A624</f>
        <v>117</v>
      </c>
      <c r="B628" s="30">
        <f>'De la BASE'!B624</f>
        <v>17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0.1365759</v>
      </c>
      <c r="F628" s="9">
        <f>IF('De la BASE'!F624&gt;0,'De la BASE'!F624,'De la BASE'!F624+0.001)</f>
        <v>9.7985429</v>
      </c>
      <c r="G628" s="15">
        <v>33817</v>
      </c>
    </row>
    <row r="629" spans="1:7" ht="12.75">
      <c r="A629" s="30" t="str">
        <f>'De la BASE'!A625</f>
        <v>117</v>
      </c>
      <c r="B629" s="30">
        <f>'De la BASE'!B625</f>
        <v>17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0.0801508</v>
      </c>
      <c r="F629" s="9">
        <f>IF('De la BASE'!F625&gt;0,'De la BASE'!F625,'De la BASE'!F625+0.001)</f>
        <v>5.6731508</v>
      </c>
      <c r="G629" s="15">
        <v>33848</v>
      </c>
    </row>
    <row r="630" spans="1:7" ht="12.75">
      <c r="A630" s="30" t="str">
        <f>'De la BASE'!A626</f>
        <v>117</v>
      </c>
      <c r="B630" s="30">
        <f>'De la BASE'!B626</f>
        <v>17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0.5273279</v>
      </c>
      <c r="F630" s="9">
        <f>IF('De la BASE'!F626&gt;0,'De la BASE'!F626,'De la BASE'!F626+0.001)</f>
        <v>46.2563279</v>
      </c>
      <c r="G630" s="15">
        <v>33878</v>
      </c>
    </row>
    <row r="631" spans="1:7" ht="12.75">
      <c r="A631" s="30" t="str">
        <f>'De la BASE'!A627</f>
        <v>117</v>
      </c>
      <c r="B631" s="30">
        <f>'De la BASE'!B627</f>
        <v>17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0.2681748</v>
      </c>
      <c r="F631" s="9">
        <f>IF('De la BASE'!F627&gt;0,'De la BASE'!F627,'De la BASE'!F627+0.001)</f>
        <v>12.738202800000002</v>
      </c>
      <c r="G631" s="15">
        <v>33909</v>
      </c>
    </row>
    <row r="632" spans="1:7" ht="12.75">
      <c r="A632" s="30" t="str">
        <f>'De la BASE'!A628</f>
        <v>117</v>
      </c>
      <c r="B632" s="30">
        <f>'De la BASE'!B628</f>
        <v>17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0.3583272</v>
      </c>
      <c r="F632" s="9">
        <f>IF('De la BASE'!F628&gt;0,'De la BASE'!F628,'De la BASE'!F628+0.001)</f>
        <v>42.5710362</v>
      </c>
      <c r="G632" s="15">
        <v>33939</v>
      </c>
    </row>
    <row r="633" spans="1:7" ht="12.75">
      <c r="A633" s="30" t="str">
        <f>'De la BASE'!A629</f>
        <v>117</v>
      </c>
      <c r="B633" s="30">
        <f>'De la BASE'!B629</f>
        <v>17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0.1887198</v>
      </c>
      <c r="F633" s="9">
        <f>IF('De la BASE'!F629&gt;0,'De la BASE'!F629,'De la BASE'!F629+0.001)</f>
        <v>10.326729799999999</v>
      </c>
      <c r="G633" s="15">
        <v>33970</v>
      </c>
    </row>
    <row r="634" spans="1:7" ht="12.75">
      <c r="A634" s="30" t="str">
        <f>'De la BASE'!A630</f>
        <v>117</v>
      </c>
      <c r="B634" s="30">
        <f>'De la BASE'!B630</f>
        <v>17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0.2023068</v>
      </c>
      <c r="F634" s="9">
        <f>IF('De la BASE'!F630&gt;0,'De la BASE'!F630,'De la BASE'!F630+0.001)</f>
        <v>20.4168468</v>
      </c>
      <c r="G634" s="15">
        <v>34001</v>
      </c>
    </row>
    <row r="635" spans="1:7" ht="12.75">
      <c r="A635" s="30" t="str">
        <f>'De la BASE'!A631</f>
        <v>117</v>
      </c>
      <c r="B635" s="30">
        <f>'De la BASE'!B631</f>
        <v>17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0.23064</v>
      </c>
      <c r="F635" s="9">
        <f>IF('De la BASE'!F631&gt;0,'De la BASE'!F631,'De la BASE'!F631+0.001)</f>
        <v>28.609949</v>
      </c>
      <c r="G635" s="15">
        <v>34029</v>
      </c>
    </row>
    <row r="636" spans="1:7" ht="12.75">
      <c r="A636" s="30" t="str">
        <f>'De la BASE'!A632</f>
        <v>117</v>
      </c>
      <c r="B636" s="30">
        <f>'De la BASE'!B632</f>
        <v>17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0.4849256</v>
      </c>
      <c r="F636" s="9">
        <f>IF('De la BASE'!F632&gt;0,'De la BASE'!F632,'De la BASE'!F632+0.001)</f>
        <v>45.33928759999999</v>
      </c>
      <c r="G636" s="15">
        <v>34060</v>
      </c>
    </row>
    <row r="637" spans="1:7" ht="12.75">
      <c r="A637" s="30" t="str">
        <f>'De la BASE'!A633</f>
        <v>117</v>
      </c>
      <c r="B637" s="30">
        <f>'De la BASE'!B633</f>
        <v>17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1.0422482</v>
      </c>
      <c r="F637" s="9">
        <f>IF('De la BASE'!F633&gt;0,'De la BASE'!F633,'De la BASE'!F633+0.001)</f>
        <v>71.8236772</v>
      </c>
      <c r="G637" s="15">
        <v>34090</v>
      </c>
    </row>
    <row r="638" spans="1:7" ht="12.75">
      <c r="A638" s="30" t="str">
        <f>'De la BASE'!A634</f>
        <v>117</v>
      </c>
      <c r="B638" s="30">
        <f>'De la BASE'!B634</f>
        <v>17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0.818769</v>
      </c>
      <c r="F638" s="9">
        <f>IF('De la BASE'!F634&gt;0,'De la BASE'!F634,'De la BASE'!F634+0.001)</f>
        <v>44.439769000000005</v>
      </c>
      <c r="G638" s="15">
        <v>34121</v>
      </c>
    </row>
    <row r="639" spans="1:7" ht="12.75">
      <c r="A639" s="30" t="str">
        <f>'De la BASE'!A635</f>
        <v>117</v>
      </c>
      <c r="B639" s="30">
        <f>'De la BASE'!B635</f>
        <v>17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0.250448</v>
      </c>
      <c r="F639" s="9">
        <f>IF('De la BASE'!F635&gt;0,'De la BASE'!F635,'De la BASE'!F635+0.001)</f>
        <v>8.548041</v>
      </c>
      <c r="G639" s="15">
        <v>34151</v>
      </c>
    </row>
    <row r="640" spans="1:7" ht="12.75">
      <c r="A640" s="30" t="str">
        <f>'De la BASE'!A636</f>
        <v>117</v>
      </c>
      <c r="B640" s="30">
        <f>'De la BASE'!B636</f>
        <v>17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0.0788928</v>
      </c>
      <c r="F640" s="9">
        <f>IF('De la BASE'!F636&gt;0,'De la BASE'!F636,'De la BASE'!F636+0.001)</f>
        <v>4.6042308</v>
      </c>
      <c r="G640" s="15">
        <v>34182</v>
      </c>
    </row>
    <row r="641" spans="1:7" ht="12.75">
      <c r="A641" s="30" t="str">
        <f>'De la BASE'!A637</f>
        <v>117</v>
      </c>
      <c r="B641" s="30">
        <f>'De la BASE'!B637</f>
        <v>17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0.0887808</v>
      </c>
      <c r="F641" s="9">
        <f>IF('De la BASE'!F637&gt;0,'De la BASE'!F637,'De la BASE'!F637+0.001)</f>
        <v>9.8670968</v>
      </c>
      <c r="G641" s="15">
        <v>34213</v>
      </c>
    </row>
    <row r="642" spans="1:7" ht="12.75">
      <c r="A642" s="30" t="str">
        <f>'De la BASE'!A638</f>
        <v>117</v>
      </c>
      <c r="B642" s="30">
        <f>'De la BASE'!B638</f>
        <v>17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0.6954309</v>
      </c>
      <c r="F642" s="9">
        <f>IF('De la BASE'!F638&gt;0,'De la BASE'!F638,'De la BASE'!F638+0.001)</f>
        <v>46.9972799</v>
      </c>
      <c r="G642" s="15">
        <v>34243</v>
      </c>
    </row>
    <row r="643" spans="1:7" ht="12.75">
      <c r="A643" s="30" t="str">
        <f>'De la BASE'!A639</f>
        <v>117</v>
      </c>
      <c r="B643" s="30">
        <f>'De la BASE'!B639</f>
        <v>17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0.3762024</v>
      </c>
      <c r="F643" s="9">
        <f>IF('De la BASE'!F639&gt;0,'De la BASE'!F639,'De la BASE'!F639+0.001)</f>
        <v>25.634082399999997</v>
      </c>
      <c r="G643" s="15">
        <v>34274</v>
      </c>
    </row>
    <row r="644" spans="1:7" ht="12.75">
      <c r="A644" s="30" t="str">
        <f>'De la BASE'!A640</f>
        <v>117</v>
      </c>
      <c r="B644" s="30">
        <f>'De la BASE'!B640</f>
        <v>17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0.2479932</v>
      </c>
      <c r="F644" s="9">
        <f>IF('De la BASE'!F640&gt;0,'De la BASE'!F640,'De la BASE'!F640+0.001)</f>
        <v>29.3759272</v>
      </c>
      <c r="G644" s="15">
        <v>34304</v>
      </c>
    </row>
    <row r="645" spans="1:7" ht="12.75">
      <c r="A645" s="30" t="str">
        <f>'De la BASE'!A641</f>
        <v>117</v>
      </c>
      <c r="B645" s="30">
        <f>'De la BASE'!B641</f>
        <v>17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0.772968</v>
      </c>
      <c r="F645" s="9">
        <f>IF('De la BASE'!F641&gt;0,'De la BASE'!F641,'De la BASE'!F641+0.001)</f>
        <v>57.96696800000001</v>
      </c>
      <c r="G645" s="15">
        <v>34335</v>
      </c>
    </row>
    <row r="646" spans="1:7" ht="12.75">
      <c r="A646" s="30" t="str">
        <f>'De la BASE'!A642</f>
        <v>117</v>
      </c>
      <c r="B646" s="30">
        <f>'De la BASE'!B642</f>
        <v>17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1.180452</v>
      </c>
      <c r="F646" s="9">
        <f>IF('De la BASE'!F642&gt;0,'De la BASE'!F642,'De la BASE'!F642+0.001)</f>
        <v>80.409952</v>
      </c>
      <c r="G646" s="15">
        <v>34366</v>
      </c>
    </row>
    <row r="647" spans="1:7" ht="12.75">
      <c r="A647" s="30" t="str">
        <f>'De la BASE'!A643</f>
        <v>117</v>
      </c>
      <c r="B647" s="30">
        <f>'De la BASE'!B643</f>
        <v>17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0.4656382</v>
      </c>
      <c r="F647" s="9">
        <f>IF('De la BASE'!F643&gt;0,'De la BASE'!F643,'De la BASE'!F643+0.001)</f>
        <v>24.0176982</v>
      </c>
      <c r="G647" s="15">
        <v>34394</v>
      </c>
    </row>
    <row r="648" spans="1:7" ht="12.75">
      <c r="A648" s="30" t="str">
        <f>'De la BASE'!A644</f>
        <v>117</v>
      </c>
      <c r="B648" s="30">
        <f>'De la BASE'!B644</f>
        <v>17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0.1672272</v>
      </c>
      <c r="F648" s="9">
        <f>IF('De la BASE'!F644&gt;0,'De la BASE'!F644,'De la BASE'!F644+0.001)</f>
        <v>16.2270522</v>
      </c>
      <c r="G648" s="15">
        <v>34425</v>
      </c>
    </row>
    <row r="649" spans="1:7" ht="12.75">
      <c r="A649" s="30" t="str">
        <f>'De la BASE'!A645</f>
        <v>117</v>
      </c>
      <c r="B649" s="30">
        <f>'De la BASE'!B645</f>
        <v>17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0.9414687</v>
      </c>
      <c r="F649" s="9">
        <f>IF('De la BASE'!F645&gt;0,'De la BASE'!F645,'De la BASE'!F645+0.001)</f>
        <v>55.877602700000004</v>
      </c>
      <c r="G649" s="15">
        <v>34455</v>
      </c>
    </row>
    <row r="650" spans="1:7" ht="12.75">
      <c r="A650" s="30" t="str">
        <f>'De la BASE'!A646</f>
        <v>117</v>
      </c>
      <c r="B650" s="30">
        <f>'De la BASE'!B646</f>
        <v>17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0.442223</v>
      </c>
      <c r="F650" s="9">
        <f>IF('De la BASE'!F646&gt;0,'De la BASE'!F646,'De la BASE'!F646+0.001)</f>
        <v>19.817201999999995</v>
      </c>
      <c r="G650" s="15">
        <v>34486</v>
      </c>
    </row>
    <row r="651" spans="1:7" ht="12.75">
      <c r="A651" s="30" t="str">
        <f>'De la BASE'!A647</f>
        <v>117</v>
      </c>
      <c r="B651" s="30">
        <f>'De la BASE'!B647</f>
        <v>17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0.14985</v>
      </c>
      <c r="F651" s="9">
        <f>IF('De la BASE'!F647&gt;0,'De la BASE'!F647,'De la BASE'!F647+0.001)</f>
        <v>5.93563</v>
      </c>
      <c r="G651" s="15">
        <v>34516</v>
      </c>
    </row>
    <row r="652" spans="1:7" ht="12.75">
      <c r="A652" s="30" t="str">
        <f>'De la BASE'!A648</f>
        <v>117</v>
      </c>
      <c r="B652" s="30">
        <f>'De la BASE'!B648</f>
        <v>17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0.1184447</v>
      </c>
      <c r="F652" s="9">
        <f>IF('De la BASE'!F648&gt;0,'De la BASE'!F648,'De la BASE'!F648+0.001)</f>
        <v>5.089072700000001</v>
      </c>
      <c r="G652" s="15">
        <v>34547</v>
      </c>
    </row>
    <row r="653" spans="1:7" ht="12.75">
      <c r="A653" s="30" t="str">
        <f>'De la BASE'!A649</f>
        <v>117</v>
      </c>
      <c r="B653" s="30">
        <f>'De la BASE'!B649</f>
        <v>17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0.0766688</v>
      </c>
      <c r="F653" s="9">
        <f>IF('De la BASE'!F649&gt;0,'De la BASE'!F649,'De la BASE'!F649+0.001)</f>
        <v>5.8380887999999995</v>
      </c>
      <c r="G653" s="15">
        <v>34578</v>
      </c>
    </row>
    <row r="654" spans="1:7" ht="12.75">
      <c r="A654" s="30" t="str">
        <f>'De la BASE'!A650</f>
        <v>117</v>
      </c>
      <c r="B654" s="30">
        <f>'De la BASE'!B650</f>
        <v>17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0.1426887</v>
      </c>
      <c r="F654" s="9">
        <f>IF('De la BASE'!F650&gt;0,'De la BASE'!F650,'De la BASE'!F650+0.001)</f>
        <v>15.7368447</v>
      </c>
      <c r="G654" s="15">
        <v>34608</v>
      </c>
    </row>
    <row r="655" spans="1:7" ht="12.75">
      <c r="A655" s="30" t="str">
        <f>'De la BASE'!A651</f>
        <v>117</v>
      </c>
      <c r="B655" s="30">
        <f>'De la BASE'!B651</f>
        <v>17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0.3238569</v>
      </c>
      <c r="F655" s="9">
        <f>IF('De la BASE'!F651&gt;0,'De la BASE'!F651,'De la BASE'!F651+0.001)</f>
        <v>32.63516489999999</v>
      </c>
      <c r="G655" s="15">
        <v>34639</v>
      </c>
    </row>
    <row r="656" spans="1:7" ht="12.75">
      <c r="A656" s="30" t="str">
        <f>'De la BASE'!A652</f>
        <v>117</v>
      </c>
      <c r="B656" s="30">
        <f>'De la BASE'!B652</f>
        <v>17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0.4969055</v>
      </c>
      <c r="F656" s="9">
        <f>IF('De la BASE'!F652&gt;0,'De la BASE'!F652,'De la BASE'!F652+0.001)</f>
        <v>43.4469055</v>
      </c>
      <c r="G656" s="15">
        <v>34669</v>
      </c>
    </row>
    <row r="657" spans="1:7" ht="12.75">
      <c r="A657" s="30" t="str">
        <f>'De la BASE'!A653</f>
        <v>117</v>
      </c>
      <c r="B657" s="30">
        <f>'De la BASE'!B653</f>
        <v>17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0.4364775</v>
      </c>
      <c r="F657" s="9">
        <f>IF('De la BASE'!F653&gt;0,'De la BASE'!F653,'De la BASE'!F653+0.001)</f>
        <v>36.449830500000004</v>
      </c>
      <c r="G657" s="15">
        <v>34700</v>
      </c>
    </row>
    <row r="658" spans="1:7" ht="12.75">
      <c r="A658" s="30" t="str">
        <f>'De la BASE'!A654</f>
        <v>117</v>
      </c>
      <c r="B658" s="30">
        <f>'De la BASE'!B654</f>
        <v>17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0.9448032</v>
      </c>
      <c r="F658" s="9">
        <f>IF('De la BASE'!F654&gt;0,'De la BASE'!F654,'De la BASE'!F654+0.001)</f>
        <v>60.05349519999999</v>
      </c>
      <c r="G658" s="15">
        <v>34731</v>
      </c>
    </row>
    <row r="659" spans="1:7" ht="12.75">
      <c r="A659" s="30" t="str">
        <f>'De la BASE'!A655</f>
        <v>117</v>
      </c>
      <c r="B659" s="30">
        <f>'De la BASE'!B655</f>
        <v>17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0.4061239</v>
      </c>
      <c r="F659" s="9">
        <f>IF('De la BASE'!F655&gt;0,'De la BASE'!F655,'De la BASE'!F655+0.001)</f>
        <v>21.6091239</v>
      </c>
      <c r="G659" s="15">
        <v>34759</v>
      </c>
    </row>
    <row r="660" spans="1:7" ht="12.75">
      <c r="A660" s="30" t="str">
        <f>'De la BASE'!A656</f>
        <v>117</v>
      </c>
      <c r="B660" s="30">
        <f>'De la BASE'!B656</f>
        <v>17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0.1174344</v>
      </c>
      <c r="F660" s="9">
        <f>IF('De la BASE'!F656&gt;0,'De la BASE'!F656,'De la BASE'!F656+0.001)</f>
        <v>9.3677964</v>
      </c>
      <c r="G660" s="15">
        <v>34790</v>
      </c>
    </row>
    <row r="661" spans="1:7" ht="12.75">
      <c r="A661" s="30" t="str">
        <f>'De la BASE'!A657</f>
        <v>117</v>
      </c>
      <c r="B661" s="30">
        <f>'De la BASE'!B657</f>
        <v>17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0.2093624</v>
      </c>
      <c r="F661" s="9">
        <f>IF('De la BASE'!F657&gt;0,'De la BASE'!F657,'De la BASE'!F657+0.001)</f>
        <v>17.774022399999996</v>
      </c>
      <c r="G661" s="15">
        <v>34820</v>
      </c>
    </row>
    <row r="662" spans="1:7" ht="12.75">
      <c r="A662" s="30" t="str">
        <f>'De la BASE'!A658</f>
        <v>117</v>
      </c>
      <c r="B662" s="30">
        <f>'De la BASE'!B658</f>
        <v>17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0.188739</v>
      </c>
      <c r="F662" s="9">
        <f>IF('De la BASE'!F658&gt;0,'De la BASE'!F658,'De la BASE'!F658+0.001)</f>
        <v>13.140137000000001</v>
      </c>
      <c r="G662" s="15">
        <v>34851</v>
      </c>
    </row>
    <row r="663" spans="1:7" ht="12.75">
      <c r="A663" s="30" t="str">
        <f>'De la BASE'!A659</f>
        <v>117</v>
      </c>
      <c r="B663" s="30">
        <f>'De la BASE'!B659</f>
        <v>17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0.1193544</v>
      </c>
      <c r="F663" s="9">
        <f>IF('De la BASE'!F659&gt;0,'De la BASE'!F659,'De la BASE'!F659+0.001)</f>
        <v>3.8033544000000004</v>
      </c>
      <c r="G663" s="15">
        <v>34881</v>
      </c>
    </row>
    <row r="664" spans="1:7" ht="12.75">
      <c r="A664" s="30" t="str">
        <f>'De la BASE'!A660</f>
        <v>117</v>
      </c>
      <c r="B664" s="30">
        <f>'De la BASE'!B660</f>
        <v>17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0.0802516</v>
      </c>
      <c r="F664" s="9">
        <f>IF('De la BASE'!F660&gt;0,'De la BASE'!F660,'De la BASE'!F660+0.001)</f>
        <v>3.938626599999999</v>
      </c>
      <c r="G664" s="15">
        <v>34912</v>
      </c>
    </row>
    <row r="665" spans="1:7" ht="12.75">
      <c r="A665" s="30" t="str">
        <f>'De la BASE'!A661</f>
        <v>117</v>
      </c>
      <c r="B665" s="30">
        <f>'De la BASE'!B661</f>
        <v>17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0.0479044</v>
      </c>
      <c r="F665" s="9">
        <f>IF('De la BASE'!F661&gt;0,'De la BASE'!F661,'De la BASE'!F661+0.001)</f>
        <v>4.4123244</v>
      </c>
      <c r="G665" s="15">
        <v>34943</v>
      </c>
    </row>
    <row r="666" spans="1:7" ht="12.75">
      <c r="A666" s="30" t="str">
        <f>'De la BASE'!A662</f>
        <v>117</v>
      </c>
      <c r="B666" s="30">
        <f>'De la BASE'!B662</f>
        <v>17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0.0498806</v>
      </c>
      <c r="F666" s="9">
        <f>IF('De la BASE'!F662&gt;0,'De la BASE'!F662,'De la BASE'!F662+0.001)</f>
        <v>2.5319925999999997</v>
      </c>
      <c r="G666" s="15">
        <v>34973</v>
      </c>
    </row>
    <row r="667" spans="1:7" ht="12.75">
      <c r="A667" s="30" t="str">
        <f>'De la BASE'!A663</f>
        <v>117</v>
      </c>
      <c r="B667" s="30">
        <f>'De la BASE'!B663</f>
        <v>17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0.1330024</v>
      </c>
      <c r="F667" s="9">
        <f>IF('De la BASE'!F663&gt;0,'De la BASE'!F663,'De la BASE'!F663+0.001)</f>
        <v>25.6759584</v>
      </c>
      <c r="G667" s="15">
        <v>35004</v>
      </c>
    </row>
    <row r="668" spans="1:7" ht="12.75">
      <c r="A668" s="30" t="str">
        <f>'De la BASE'!A664</f>
        <v>117</v>
      </c>
      <c r="B668" s="30">
        <f>'De la BASE'!B664</f>
        <v>17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1.8491616</v>
      </c>
      <c r="F668" s="9">
        <f>IF('De la BASE'!F664&gt;0,'De la BASE'!F664,'De la BASE'!F664+0.001)</f>
        <v>124.22357260000001</v>
      </c>
      <c r="G668" s="15">
        <v>35034</v>
      </c>
    </row>
    <row r="669" spans="1:7" ht="12.75">
      <c r="A669" s="30" t="str">
        <f>'De la BASE'!A665</f>
        <v>117</v>
      </c>
      <c r="B669" s="30">
        <f>'De la BASE'!B665</f>
        <v>17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1.8937989</v>
      </c>
      <c r="F669" s="9">
        <f>IF('De la BASE'!F665&gt;0,'De la BASE'!F665,'De la BASE'!F665+0.001)</f>
        <v>77.11381889999998</v>
      </c>
      <c r="G669" s="15">
        <v>35065</v>
      </c>
    </row>
    <row r="670" spans="1:7" ht="12.75">
      <c r="A670" s="30" t="str">
        <f>'De la BASE'!A666</f>
        <v>117</v>
      </c>
      <c r="B670" s="30">
        <f>'De la BASE'!B666</f>
        <v>17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0.938416</v>
      </c>
      <c r="F670" s="9">
        <f>IF('De la BASE'!F666&gt;0,'De la BASE'!F666,'De la BASE'!F666+0.001)</f>
        <v>47.502416</v>
      </c>
      <c r="G670" s="15">
        <v>35096</v>
      </c>
    </row>
    <row r="671" spans="1:7" ht="12.75">
      <c r="A671" s="30" t="str">
        <f>'De la BASE'!A667</f>
        <v>117</v>
      </c>
      <c r="B671" s="30">
        <f>'De la BASE'!B667</f>
        <v>17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1.1302033</v>
      </c>
      <c r="F671" s="9">
        <f>IF('De la BASE'!F667&gt;0,'De la BASE'!F667,'De la BASE'!F667+0.001)</f>
        <v>54.3811033</v>
      </c>
      <c r="G671" s="15">
        <v>35125</v>
      </c>
    </row>
    <row r="672" spans="1:7" ht="12.75">
      <c r="A672" s="30" t="str">
        <f>'De la BASE'!A668</f>
        <v>117</v>
      </c>
      <c r="B672" s="30">
        <f>'De la BASE'!B668</f>
        <v>17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0.8685741</v>
      </c>
      <c r="F672" s="9">
        <f>IF('De la BASE'!F668&gt;0,'De la BASE'!F668,'De la BASE'!F668+0.001)</f>
        <v>36.8872761</v>
      </c>
      <c r="G672" s="15">
        <v>35156</v>
      </c>
    </row>
    <row r="673" spans="1:7" ht="12.75">
      <c r="A673" s="30" t="str">
        <f>'De la BASE'!A669</f>
        <v>117</v>
      </c>
      <c r="B673" s="30">
        <f>'De la BASE'!B669</f>
        <v>17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0.4793202</v>
      </c>
      <c r="F673" s="9">
        <f>IF('De la BASE'!F669&gt;0,'De la BASE'!F669,'De la BASE'!F669+0.001)</f>
        <v>26.268691199999996</v>
      </c>
      <c r="G673" s="15">
        <v>35186</v>
      </c>
    </row>
    <row r="674" spans="1:7" ht="12.75">
      <c r="A674" s="30" t="str">
        <f>'De la BASE'!A670</f>
        <v>117</v>
      </c>
      <c r="B674" s="30">
        <f>'De la BASE'!B670</f>
        <v>17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0.168315</v>
      </c>
      <c r="F674" s="9">
        <f>IF('De la BASE'!F670&gt;0,'De la BASE'!F670,'De la BASE'!F670+0.001)</f>
        <v>11.404213</v>
      </c>
      <c r="G674" s="15">
        <v>35217</v>
      </c>
    </row>
    <row r="675" spans="1:7" ht="12.75">
      <c r="A675" s="30" t="str">
        <f>'De la BASE'!A671</f>
        <v>117</v>
      </c>
      <c r="B675" s="30">
        <f>'De la BASE'!B671</f>
        <v>17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0.0671895</v>
      </c>
      <c r="F675" s="9">
        <f>IF('De la BASE'!F671&gt;0,'De la BASE'!F671,'De la BASE'!F671+0.001)</f>
        <v>5.6311895</v>
      </c>
      <c r="G675" s="15">
        <v>35247</v>
      </c>
    </row>
    <row r="676" spans="1:7" ht="12.75">
      <c r="A676" s="30" t="str">
        <f>'De la BASE'!A672</f>
        <v>117</v>
      </c>
      <c r="B676" s="30">
        <f>'De la BASE'!B672</f>
        <v>17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0.057057</v>
      </c>
      <c r="F676" s="9">
        <f>IF('De la BASE'!F672&gt;0,'De la BASE'!F672,'De la BASE'!F672+0.001)</f>
        <v>4.155759</v>
      </c>
      <c r="G676" s="15">
        <v>35278</v>
      </c>
    </row>
    <row r="677" spans="1:7" ht="12.75">
      <c r="A677" s="30" t="str">
        <f>'De la BASE'!A673</f>
        <v>117</v>
      </c>
      <c r="B677" s="30">
        <f>'De la BASE'!B673</f>
        <v>17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0.0476586</v>
      </c>
      <c r="F677" s="9">
        <f>IF('De la BASE'!F673&gt;0,'De la BASE'!F673,'De la BASE'!F673+0.001)</f>
        <v>4.3992746</v>
      </c>
      <c r="G677" s="15">
        <v>35309</v>
      </c>
    </row>
    <row r="678" spans="1:7" ht="12.75">
      <c r="A678" s="30" t="str">
        <f>'De la BASE'!A674</f>
        <v>117</v>
      </c>
      <c r="B678" s="30">
        <f>'De la BASE'!B674</f>
        <v>17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0.0336139</v>
      </c>
      <c r="F678" s="9">
        <f>IF('De la BASE'!F674&gt;0,'De la BASE'!F674,'De la BASE'!F674+0.001)</f>
        <v>3.4286139</v>
      </c>
      <c r="G678" s="15">
        <v>35339</v>
      </c>
    </row>
    <row r="679" spans="1:7" ht="12.75">
      <c r="A679" s="30" t="str">
        <f>'De la BASE'!A675</f>
        <v>117</v>
      </c>
      <c r="B679" s="30">
        <f>'De la BASE'!B675</f>
        <v>17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0.1368</v>
      </c>
      <c r="F679" s="9">
        <f>IF('De la BASE'!F675&gt;0,'De la BASE'!F675,'De la BASE'!F675+0.001)</f>
        <v>23.00239</v>
      </c>
      <c r="G679" s="15">
        <v>35370</v>
      </c>
    </row>
    <row r="680" spans="1:7" ht="12.75">
      <c r="A680" s="30" t="str">
        <f>'De la BASE'!A676</f>
        <v>117</v>
      </c>
      <c r="B680" s="30">
        <f>'De la BASE'!B676</f>
        <v>17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1.1903922</v>
      </c>
      <c r="F680" s="9">
        <f>IF('De la BASE'!F676&gt;0,'De la BASE'!F676,'De la BASE'!F676+0.001)</f>
        <v>81.7454172</v>
      </c>
      <c r="G680" s="15">
        <v>35400</v>
      </c>
    </row>
    <row r="681" spans="1:7" ht="12.75">
      <c r="A681" s="30" t="str">
        <f>'De la BASE'!A677</f>
        <v>117</v>
      </c>
      <c r="B681" s="30">
        <f>'De la BASE'!B677</f>
        <v>17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1.842318</v>
      </c>
      <c r="F681" s="9">
        <f>IF('De la BASE'!F677&gt;0,'De la BASE'!F677,'De la BASE'!F677+0.001)</f>
        <v>79.079878</v>
      </c>
      <c r="G681" s="15">
        <v>35431</v>
      </c>
    </row>
    <row r="682" spans="1:7" ht="12.75">
      <c r="A682" s="30" t="str">
        <f>'De la BASE'!A678</f>
        <v>117</v>
      </c>
      <c r="B682" s="30">
        <f>'De la BASE'!B678</f>
        <v>17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0.6025354</v>
      </c>
      <c r="F682" s="9">
        <f>IF('De la BASE'!F678&gt;0,'De la BASE'!F678,'De la BASE'!F678+0.001)</f>
        <v>27.8696714</v>
      </c>
      <c r="G682" s="15">
        <v>35462</v>
      </c>
    </row>
    <row r="683" spans="1:7" ht="12.75">
      <c r="A683" s="30" t="str">
        <f>'De la BASE'!A679</f>
        <v>117</v>
      </c>
      <c r="B683" s="30">
        <f>'De la BASE'!B679</f>
        <v>17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0.1149312</v>
      </c>
      <c r="F683" s="9">
        <f>IF('De la BASE'!F679&gt;0,'De la BASE'!F679,'De la BASE'!F679+0.001)</f>
        <v>10.9979312</v>
      </c>
      <c r="G683" s="15">
        <v>35490</v>
      </c>
    </row>
    <row r="684" spans="1:7" ht="12.75">
      <c r="A684" s="30" t="str">
        <f>'De la BASE'!A680</f>
        <v>117</v>
      </c>
      <c r="B684" s="30">
        <f>'De la BASE'!B680</f>
        <v>17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0.0922554</v>
      </c>
      <c r="F684" s="9">
        <f>IF('De la BASE'!F680&gt;0,'De la BASE'!F680,'De la BASE'!F680+0.001)</f>
        <v>11.277255400000001</v>
      </c>
      <c r="G684" s="15">
        <v>35521</v>
      </c>
    </row>
    <row r="685" spans="1:7" ht="12.75">
      <c r="A685" s="30" t="str">
        <f>'De la BASE'!A681</f>
        <v>117</v>
      </c>
      <c r="B685" s="30">
        <f>'De la BASE'!B681</f>
        <v>17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0.9004122</v>
      </c>
      <c r="F685" s="9">
        <f>IF('De la BASE'!F681&gt;0,'De la BASE'!F681,'De la BASE'!F681+0.001)</f>
        <v>64.8702582</v>
      </c>
      <c r="G685" s="15">
        <v>35551</v>
      </c>
    </row>
    <row r="686" spans="1:7" ht="12.75">
      <c r="A686" s="30" t="str">
        <f>'De la BASE'!A682</f>
        <v>117</v>
      </c>
      <c r="B686" s="30">
        <f>'De la BASE'!B682</f>
        <v>17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0.6132776</v>
      </c>
      <c r="F686" s="9">
        <f>IF('De la BASE'!F682&gt;0,'De la BASE'!F682,'De la BASE'!F682+0.001)</f>
        <v>28.971037599999995</v>
      </c>
      <c r="G686" s="15">
        <v>35582</v>
      </c>
    </row>
    <row r="687" spans="1:7" ht="12.75">
      <c r="A687" s="30" t="str">
        <f>'De la BASE'!A683</f>
        <v>117</v>
      </c>
      <c r="B687" s="30">
        <f>'De la BASE'!B683</f>
        <v>17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0.3145696</v>
      </c>
      <c r="F687" s="9">
        <f>IF('De la BASE'!F683&gt;0,'De la BASE'!F683,'De la BASE'!F683+0.001)</f>
        <v>21.404109599999998</v>
      </c>
      <c r="G687" s="15">
        <v>35612</v>
      </c>
    </row>
    <row r="688" spans="1:7" ht="12.75">
      <c r="A688" s="30" t="str">
        <f>'De la BASE'!A684</f>
        <v>117</v>
      </c>
      <c r="B688" s="30">
        <f>'De la BASE'!B684</f>
        <v>17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0.2986848</v>
      </c>
      <c r="F688" s="9">
        <f>IF('De la BASE'!F684&gt;0,'De la BASE'!F684,'De la BASE'!F684+0.001)</f>
        <v>21.0180148</v>
      </c>
      <c r="G688" s="15">
        <v>35643</v>
      </c>
    </row>
    <row r="689" spans="1:7" ht="12.75">
      <c r="A689" s="30" t="str">
        <f>'De la BASE'!A685</f>
        <v>117</v>
      </c>
      <c r="B689" s="30">
        <f>'De la BASE'!B685</f>
        <v>17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0.137702</v>
      </c>
      <c r="F689" s="9">
        <f>IF('De la BASE'!F685&gt;0,'De la BASE'!F685,'De la BASE'!F685+0.001)</f>
        <v>6.448702000000001</v>
      </c>
      <c r="G689" s="15">
        <v>35674</v>
      </c>
    </row>
    <row r="690" spans="1:7" ht="12.75">
      <c r="A690" s="30" t="str">
        <f>'De la BASE'!A686</f>
        <v>117</v>
      </c>
      <c r="B690" s="30">
        <f>'De la BASE'!B686</f>
        <v>17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0.1300786</v>
      </c>
      <c r="F690" s="9">
        <f>IF('De la BASE'!F686&gt;0,'De la BASE'!F686,'De la BASE'!F686+0.001)</f>
        <v>11.4904906</v>
      </c>
      <c r="G690" s="15">
        <v>35704</v>
      </c>
    </row>
    <row r="691" spans="1:7" ht="12.75">
      <c r="A691" s="30" t="str">
        <f>'De la BASE'!A687</f>
        <v>117</v>
      </c>
      <c r="B691" s="30">
        <f>'De la BASE'!B687</f>
        <v>17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1.137672</v>
      </c>
      <c r="F691" s="9">
        <f>IF('De la BASE'!F687&gt;0,'De la BASE'!F687,'De la BASE'!F687+0.001)</f>
        <v>94.66481699999999</v>
      </c>
      <c r="G691" s="15">
        <v>35735</v>
      </c>
    </row>
    <row r="692" spans="1:7" ht="12.75">
      <c r="A692" s="30" t="str">
        <f>'De la BASE'!A688</f>
        <v>117</v>
      </c>
      <c r="B692" s="30">
        <f>'De la BASE'!B688</f>
        <v>17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2.5451685</v>
      </c>
      <c r="F692" s="9">
        <f>IF('De la BASE'!F688&gt;0,'De la BASE'!F688,'De la BASE'!F688+0.001)</f>
        <v>123.4940125</v>
      </c>
      <c r="G692" s="15">
        <v>35765</v>
      </c>
    </row>
    <row r="693" spans="1:7" ht="12.75">
      <c r="A693" s="30" t="str">
        <f>'De la BASE'!A689</f>
        <v>117</v>
      </c>
      <c r="B693" s="30">
        <f>'De la BASE'!B689</f>
        <v>17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1.3285312</v>
      </c>
      <c r="F693" s="9">
        <f>IF('De la BASE'!F689&gt;0,'De la BASE'!F689,'De la BASE'!F689+0.001)</f>
        <v>49.31312319999999</v>
      </c>
      <c r="G693" s="15">
        <v>35796</v>
      </c>
    </row>
    <row r="694" spans="1:7" ht="12.75">
      <c r="A694" s="30" t="str">
        <f>'De la BASE'!A690</f>
        <v>117</v>
      </c>
      <c r="B694" s="30">
        <f>'De la BASE'!B690</f>
        <v>17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0.4297072</v>
      </c>
      <c r="F694" s="9">
        <f>IF('De la BASE'!F690&gt;0,'De la BASE'!F690,'De la BASE'!F690+0.001)</f>
        <v>28.033707199999995</v>
      </c>
      <c r="G694" s="15">
        <v>35827</v>
      </c>
    </row>
    <row r="695" spans="1:7" ht="12.75">
      <c r="A695" s="30" t="str">
        <f>'De la BASE'!A691</f>
        <v>117</v>
      </c>
      <c r="B695" s="30">
        <f>'De la BASE'!B691</f>
        <v>17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0.2700297</v>
      </c>
      <c r="F695" s="9">
        <f>IF('De la BASE'!F691&gt;0,'De la BASE'!F691,'De la BASE'!F691+0.001)</f>
        <v>21.990029699999997</v>
      </c>
      <c r="G695" s="15">
        <v>35855</v>
      </c>
    </row>
    <row r="696" spans="1:7" ht="12.75">
      <c r="A696" s="30" t="str">
        <f>'De la BASE'!A692</f>
        <v>117</v>
      </c>
      <c r="B696" s="30">
        <f>'De la BASE'!B692</f>
        <v>17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1.167569</v>
      </c>
      <c r="F696" s="9">
        <f>IF('De la BASE'!F692&gt;0,'De la BASE'!F692,'De la BASE'!F692+0.001)</f>
        <v>71.313579</v>
      </c>
      <c r="G696" s="15">
        <v>35886</v>
      </c>
    </row>
    <row r="697" spans="1:7" ht="12.75">
      <c r="A697" s="30" t="str">
        <f>'De la BASE'!A693</f>
        <v>117</v>
      </c>
      <c r="B697" s="30">
        <f>'De la BASE'!B693</f>
        <v>17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1.1689516</v>
      </c>
      <c r="F697" s="9">
        <f>IF('De la BASE'!F693&gt;0,'De la BASE'!F693,'De la BASE'!F693+0.001)</f>
        <v>59.5389516</v>
      </c>
      <c r="G697" s="15">
        <v>35916</v>
      </c>
    </row>
    <row r="698" spans="1:7" ht="12.75">
      <c r="A698" s="30" t="str">
        <f>'De la BASE'!A694</f>
        <v>117</v>
      </c>
      <c r="B698" s="30">
        <f>'De la BASE'!B694</f>
        <v>17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0.4463169</v>
      </c>
      <c r="F698" s="9">
        <f>IF('De la BASE'!F694&gt;0,'De la BASE'!F694,'De la BASE'!F694+0.001)</f>
        <v>23.6468009</v>
      </c>
      <c r="G698" s="15">
        <v>35947</v>
      </c>
    </row>
    <row r="699" spans="1:7" ht="12.75">
      <c r="A699" s="30" t="str">
        <f>'De la BASE'!A695</f>
        <v>117</v>
      </c>
      <c r="B699" s="30">
        <f>'De la BASE'!B695</f>
        <v>17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0.1176</v>
      </c>
      <c r="F699" s="9">
        <f>IF('De la BASE'!F695&gt;0,'De la BASE'!F695,'De la BASE'!F695+0.001)</f>
        <v>8.008600000000001</v>
      </c>
      <c r="G699" s="15">
        <v>35977</v>
      </c>
    </row>
    <row r="700" spans="1:7" ht="12.75">
      <c r="A700" s="30" t="str">
        <f>'De la BASE'!A696</f>
        <v>117</v>
      </c>
      <c r="B700" s="30">
        <f>'De la BASE'!B696</f>
        <v>17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0.0914841</v>
      </c>
      <c r="F700" s="9">
        <f>IF('De la BASE'!F696&gt;0,'De la BASE'!F696,'De la BASE'!F696+0.001)</f>
        <v>5.859234099999998</v>
      </c>
      <c r="G700" s="15">
        <v>36008</v>
      </c>
    </row>
    <row r="701" spans="1:7" ht="12.75">
      <c r="A701" s="30" t="str">
        <f>'De la BASE'!A697</f>
        <v>117</v>
      </c>
      <c r="B701" s="30">
        <f>'De la BASE'!B697</f>
        <v>17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0.1728582</v>
      </c>
      <c r="F701" s="9">
        <f>IF('De la BASE'!F697&gt;0,'De la BASE'!F697,'De la BASE'!F697+0.001)</f>
        <v>13.111392200000001</v>
      </c>
      <c r="G701" s="15">
        <v>36039</v>
      </c>
    </row>
    <row r="702" spans="1:7" ht="12.75">
      <c r="A702" s="30" t="str">
        <f>'De la BASE'!A698</f>
        <v>117</v>
      </c>
      <c r="B702" s="30">
        <f>'De la BASE'!B698</f>
        <v>17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0.1006911</v>
      </c>
      <c r="F702" s="9">
        <f>IF('De la BASE'!F698&gt;0,'De la BASE'!F698,'De la BASE'!F698+0.001)</f>
        <v>8.8056911</v>
      </c>
      <c r="G702" s="15">
        <v>36069</v>
      </c>
    </row>
    <row r="703" spans="1:7" ht="12.75">
      <c r="A703" s="30" t="str">
        <f>'De la BASE'!A699</f>
        <v>117</v>
      </c>
      <c r="B703" s="30">
        <f>'De la BASE'!B699</f>
        <v>17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0.080311</v>
      </c>
      <c r="F703" s="9">
        <f>IF('De la BASE'!F699&gt;0,'De la BASE'!F699,'De la BASE'!F699+0.001)</f>
        <v>12.604819</v>
      </c>
      <c r="G703" s="15">
        <v>36100</v>
      </c>
    </row>
    <row r="704" spans="1:7" ht="12.75">
      <c r="A704" s="30" t="str">
        <f>'De la BASE'!A700</f>
        <v>117</v>
      </c>
      <c r="B704" s="30">
        <f>'De la BASE'!B700</f>
        <v>17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0.083552</v>
      </c>
      <c r="F704" s="9">
        <f>IF('De la BASE'!F700&gt;0,'De la BASE'!F700,'De la BASE'!F700+0.001)</f>
        <v>12.609552</v>
      </c>
      <c r="G704" s="15">
        <v>36130</v>
      </c>
    </row>
    <row r="705" spans="1:7" ht="12.75">
      <c r="A705" s="30" t="str">
        <f>'De la BASE'!A701</f>
        <v>117</v>
      </c>
      <c r="B705" s="30">
        <f>'De la BASE'!B701</f>
        <v>17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0.085842</v>
      </c>
      <c r="F705" s="9">
        <f>IF('De la BASE'!F701&gt;0,'De la BASE'!F701,'De la BASE'!F701+0.001)</f>
        <v>13.750842</v>
      </c>
      <c r="G705" s="15">
        <v>36161</v>
      </c>
    </row>
    <row r="706" spans="1:7" ht="12.75">
      <c r="A706" s="30" t="str">
        <f>'De la BASE'!A702</f>
        <v>117</v>
      </c>
      <c r="B706" s="30">
        <f>'De la BASE'!B702</f>
        <v>17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0.1078516</v>
      </c>
      <c r="F706" s="9">
        <f>IF('De la BASE'!F702&gt;0,'De la BASE'!F702,'De la BASE'!F702+0.001)</f>
        <v>11.435044600000001</v>
      </c>
      <c r="G706" s="15">
        <v>36192</v>
      </c>
    </row>
    <row r="707" spans="1:7" ht="12.75">
      <c r="A707" s="30" t="str">
        <f>'De la BASE'!A703</f>
        <v>117</v>
      </c>
      <c r="B707" s="30">
        <f>'De la BASE'!B703</f>
        <v>17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0.0920804</v>
      </c>
      <c r="F707" s="9">
        <f>IF('De la BASE'!F703&gt;0,'De la BASE'!F703,'De la BASE'!F703+0.001)</f>
        <v>12.786339400000001</v>
      </c>
      <c r="G707" s="15">
        <v>36220</v>
      </c>
    </row>
    <row r="708" spans="1:7" ht="12.75">
      <c r="A708" s="30" t="str">
        <f>'De la BASE'!A704</f>
        <v>117</v>
      </c>
      <c r="B708" s="30">
        <f>'De la BASE'!B704</f>
        <v>17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0.158656</v>
      </c>
      <c r="F708" s="9">
        <f>IF('De la BASE'!F704&gt;0,'De la BASE'!F704,'De la BASE'!F704+0.001)</f>
        <v>14.654576000000002</v>
      </c>
      <c r="G708" s="15">
        <v>36251</v>
      </c>
    </row>
    <row r="709" spans="1:7" ht="12.75">
      <c r="A709" s="30" t="str">
        <f>'De la BASE'!A705</f>
        <v>117</v>
      </c>
      <c r="B709" s="30">
        <f>'De la BASE'!B705</f>
        <v>17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0.169604</v>
      </c>
      <c r="F709" s="9">
        <f>IF('De la BASE'!F705&gt;0,'De la BASE'!F705,'De la BASE'!F705+0.001)</f>
        <v>15.513284</v>
      </c>
      <c r="G709" s="15">
        <v>36281</v>
      </c>
    </row>
    <row r="710" spans="1:7" ht="12.75">
      <c r="A710" s="30" t="str">
        <f>'De la BASE'!A706</f>
        <v>117</v>
      </c>
      <c r="B710" s="30">
        <f>'De la BASE'!B706</f>
        <v>17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0.086496</v>
      </c>
      <c r="F710" s="9">
        <f>IF('De la BASE'!F706&gt;0,'De la BASE'!F706,'De la BASE'!F706+0.001)</f>
        <v>4.571014999999999</v>
      </c>
      <c r="G710" s="15">
        <v>36312</v>
      </c>
    </row>
    <row r="711" spans="1:7" ht="12.75">
      <c r="A711" s="30" t="str">
        <f>'De la BASE'!A707</f>
        <v>117</v>
      </c>
      <c r="B711" s="30">
        <f>'De la BASE'!B707</f>
        <v>17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0.0823732</v>
      </c>
      <c r="F711" s="9">
        <f>IF('De la BASE'!F707&gt;0,'De la BASE'!F707,'De la BASE'!F707+0.001)</f>
        <v>7.6983732</v>
      </c>
      <c r="G711" s="15">
        <v>36342</v>
      </c>
    </row>
    <row r="712" spans="1:7" ht="12.75">
      <c r="A712" s="30" t="str">
        <f>'De la BASE'!A708</f>
        <v>117</v>
      </c>
      <c r="B712" s="30">
        <f>'De la BASE'!B708</f>
        <v>17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0.0514566</v>
      </c>
      <c r="F712" s="9">
        <f>IF('De la BASE'!F708&gt;0,'De la BASE'!F708,'De la BASE'!F708+0.001)</f>
        <v>2.7590515999999994</v>
      </c>
      <c r="G712" s="15">
        <v>36373</v>
      </c>
    </row>
    <row r="713" spans="1:7" ht="12.75">
      <c r="A713" s="30" t="str">
        <f>'De la BASE'!A709</f>
        <v>117</v>
      </c>
      <c r="B713" s="30">
        <f>'De la BASE'!B709</f>
        <v>17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0.0570167</v>
      </c>
      <c r="F713" s="9">
        <f>IF('De la BASE'!F709&gt;0,'De la BASE'!F709,'De la BASE'!F709+0.001)</f>
        <v>7.3923557</v>
      </c>
      <c r="G713" s="15">
        <v>36404</v>
      </c>
    </row>
    <row r="714" spans="1:7" ht="12.75">
      <c r="A714" s="30" t="str">
        <f>'De la BASE'!A710</f>
        <v>117</v>
      </c>
      <c r="B714" s="30">
        <f>'De la BASE'!B710</f>
        <v>17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0.258817</v>
      </c>
      <c r="F714" s="9">
        <f>IF('De la BASE'!F710&gt;0,'De la BASE'!F710,'De la BASE'!F710+0.001)</f>
        <v>21.609817000000003</v>
      </c>
      <c r="G714" s="15">
        <v>36434</v>
      </c>
    </row>
    <row r="715" spans="1:7" ht="12.75">
      <c r="A715" s="30" t="str">
        <f>'De la BASE'!A711</f>
        <v>117</v>
      </c>
      <c r="B715" s="30">
        <f>'De la BASE'!B711</f>
        <v>17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0.181968</v>
      </c>
      <c r="F715" s="9">
        <f>IF('De la BASE'!F711&gt;0,'De la BASE'!F711,'De la BASE'!F711+0.001)</f>
        <v>16.668485</v>
      </c>
      <c r="G715" s="15">
        <v>36465</v>
      </c>
    </row>
    <row r="716" spans="1:7" ht="12.75">
      <c r="A716" s="30" t="str">
        <f>'De la BASE'!A712</f>
        <v>117</v>
      </c>
      <c r="B716" s="30">
        <f>'De la BASE'!B712</f>
        <v>17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0.2080228</v>
      </c>
      <c r="F716" s="9">
        <f>IF('De la BASE'!F712&gt;0,'De la BASE'!F712,'De la BASE'!F712+0.001)</f>
        <v>28.727752799999994</v>
      </c>
      <c r="G716" s="15">
        <v>36495</v>
      </c>
    </row>
    <row r="717" spans="1:7" ht="12.75">
      <c r="A717" s="30" t="str">
        <f>'De la BASE'!A713</f>
        <v>117</v>
      </c>
      <c r="B717" s="30">
        <f>'De la BASE'!B713</f>
        <v>17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0.1040374</v>
      </c>
      <c r="F717" s="9">
        <f>IF('De la BASE'!F713&gt;0,'De la BASE'!F713,'De la BASE'!F713+0.001)</f>
        <v>5.6168134</v>
      </c>
      <c r="G717" s="15">
        <v>36526</v>
      </c>
    </row>
    <row r="718" spans="1:7" ht="12.75">
      <c r="A718" s="30" t="str">
        <f>'De la BASE'!A714</f>
        <v>117</v>
      </c>
      <c r="B718" s="30">
        <f>'De la BASE'!B714</f>
        <v>17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0.0510912</v>
      </c>
      <c r="F718" s="9">
        <f>IF('De la BASE'!F714&gt;0,'De la BASE'!F714,'De la BASE'!F714+0.001)</f>
        <v>8.611261200000001</v>
      </c>
      <c r="G718" s="15">
        <v>36557</v>
      </c>
    </row>
    <row r="719" spans="1:7" ht="12.75">
      <c r="A719" s="30" t="str">
        <f>'De la BASE'!A715</f>
        <v>117</v>
      </c>
      <c r="B719" s="30">
        <f>'De la BASE'!B715</f>
        <v>17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0.0565434</v>
      </c>
      <c r="F719" s="9">
        <f>IF('De la BASE'!F715&gt;0,'De la BASE'!F715,'De la BASE'!F715+0.001)</f>
        <v>8.837125400000001</v>
      </c>
      <c r="G719" s="15">
        <v>36586</v>
      </c>
    </row>
    <row r="720" spans="1:7" ht="12.75">
      <c r="A720" s="30" t="str">
        <f>'De la BASE'!A716</f>
        <v>117</v>
      </c>
      <c r="B720" s="30">
        <f>'De la BASE'!B716</f>
        <v>17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0.6865206</v>
      </c>
      <c r="F720" s="9">
        <f>IF('De la BASE'!F716&gt;0,'De la BASE'!F716,'De la BASE'!F716+0.001)</f>
        <v>61.162761599999996</v>
      </c>
      <c r="G720" s="15">
        <v>36617</v>
      </c>
    </row>
    <row r="721" spans="1:7" ht="12.75">
      <c r="A721" s="30" t="str">
        <f>'De la BASE'!A717</f>
        <v>117</v>
      </c>
      <c r="B721" s="30">
        <f>'De la BASE'!B717</f>
        <v>17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0.3872</v>
      </c>
      <c r="F721" s="9">
        <f>IF('De la BASE'!F717&gt;0,'De la BASE'!F717,'De la BASE'!F717+0.001)</f>
        <v>20.526626000000004</v>
      </c>
      <c r="G721" s="15">
        <v>36647</v>
      </c>
    </row>
    <row r="722" spans="1:7" ht="12.75">
      <c r="A722" s="30" t="str">
        <f>'De la BASE'!A718</f>
        <v>117</v>
      </c>
      <c r="B722" s="30">
        <f>'De la BASE'!B718</f>
        <v>17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0.1064259</v>
      </c>
      <c r="F722" s="9">
        <f>IF('De la BASE'!F718&gt;0,'De la BASE'!F718,'De la BASE'!F718+0.001)</f>
        <v>7.549425900000001</v>
      </c>
      <c r="G722" s="15">
        <v>36678</v>
      </c>
    </row>
    <row r="723" spans="1:7" ht="12.75">
      <c r="A723" s="30" t="str">
        <f>'De la BASE'!A719</f>
        <v>117</v>
      </c>
      <c r="B723" s="30">
        <f>'De la BASE'!B719</f>
        <v>17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0.0499596</v>
      </c>
      <c r="F723" s="9">
        <f>IF('De la BASE'!F719&gt;0,'De la BASE'!F719,'De la BASE'!F719+0.001)</f>
        <v>4.4465775999999995</v>
      </c>
      <c r="G723" s="15">
        <v>36708</v>
      </c>
    </row>
    <row r="724" spans="1:7" ht="12.75">
      <c r="A724" s="30" t="str">
        <f>'De la BASE'!A720</f>
        <v>117</v>
      </c>
      <c r="B724" s="30">
        <f>'De la BASE'!B720</f>
        <v>17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0.0432407</v>
      </c>
      <c r="F724" s="9">
        <f>IF('De la BASE'!F720&gt;0,'De la BASE'!F720,'De la BASE'!F720+0.001)</f>
        <v>1.9633606999999997</v>
      </c>
      <c r="G724" s="15">
        <v>36739</v>
      </c>
    </row>
    <row r="725" spans="1:7" ht="12.75">
      <c r="A725" s="30" t="str">
        <f>'De la BASE'!A721</f>
        <v>117</v>
      </c>
      <c r="B725" s="30">
        <f>'De la BASE'!B721</f>
        <v>17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0.0348798</v>
      </c>
      <c r="F725" s="9">
        <f>IF('De la BASE'!F721&gt;0,'De la BASE'!F721,'De la BASE'!F721+0.001)</f>
        <v>1.7628318000000003</v>
      </c>
      <c r="G725" s="15">
        <v>36770</v>
      </c>
    </row>
    <row r="726" spans="1:7" ht="12.75">
      <c r="A726" s="30" t="str">
        <f>'De la BASE'!A722</f>
        <v>117</v>
      </c>
      <c r="B726" s="30">
        <f>'De la BASE'!B722</f>
        <v>17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0.0552851</v>
      </c>
      <c r="F726" s="9">
        <f>IF('De la BASE'!F722&gt;0,'De la BASE'!F722,'De la BASE'!F722+0.001)</f>
        <v>5.3816351</v>
      </c>
      <c r="G726" s="15">
        <v>36800</v>
      </c>
    </row>
    <row r="727" spans="1:7" ht="12.75">
      <c r="A727" s="30" t="str">
        <f>'De la BASE'!A723</f>
        <v>117</v>
      </c>
      <c r="B727" s="30">
        <f>'De la BASE'!B723</f>
        <v>17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0.53558</v>
      </c>
      <c r="F727" s="9">
        <f>IF('De la BASE'!F723&gt;0,'De la BASE'!F723,'De la BASE'!F723+0.001)</f>
        <v>36.47701000000001</v>
      </c>
      <c r="G727" s="15">
        <v>36831</v>
      </c>
    </row>
    <row r="728" spans="1:7" ht="12.75">
      <c r="A728" s="30" t="str">
        <f>'De la BASE'!A724</f>
        <v>117</v>
      </c>
      <c r="B728" s="30">
        <f>'De la BASE'!B724</f>
        <v>17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0.8486792</v>
      </c>
      <c r="F728" s="9">
        <f>IF('De la BASE'!F724&gt;0,'De la BASE'!F724,'De la BASE'!F724+0.001)</f>
        <v>53.79867919999999</v>
      </c>
      <c r="G728" s="15">
        <v>36861</v>
      </c>
    </row>
    <row r="729" spans="1:7" ht="12.75">
      <c r="A729" s="30" t="str">
        <f>'De la BASE'!A725</f>
        <v>117</v>
      </c>
      <c r="B729" s="30">
        <f>'De la BASE'!B725</f>
        <v>17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3.526692</v>
      </c>
      <c r="F729" s="9">
        <f>IF('De la BASE'!F725&gt;0,'De la BASE'!F725,'De la BASE'!F725+0.001)</f>
        <v>162.77401799999998</v>
      </c>
      <c r="G729" s="15">
        <v>36892</v>
      </c>
    </row>
    <row r="730" spans="1:7" ht="12.75">
      <c r="A730" s="30" t="str">
        <f>'De la BASE'!A726</f>
        <v>117</v>
      </c>
      <c r="B730" s="30">
        <f>'De la BASE'!B726</f>
        <v>17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1.3138601</v>
      </c>
      <c r="F730" s="9">
        <f>IF('De la BASE'!F726&gt;0,'De la BASE'!F726,'De la BASE'!F726+0.001)</f>
        <v>53.3861961</v>
      </c>
      <c r="G730" s="15">
        <v>36923</v>
      </c>
    </row>
    <row r="731" spans="1:7" ht="12.75">
      <c r="A731" s="30" t="str">
        <f>'De la BASE'!A727</f>
        <v>117</v>
      </c>
      <c r="B731" s="30">
        <f>'De la BASE'!B727</f>
        <v>17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3.3221832</v>
      </c>
      <c r="F731" s="9">
        <f>IF('De la BASE'!F727&gt;0,'De la BASE'!F727,'De la BASE'!F727+0.001)</f>
        <v>157.29377820000002</v>
      </c>
      <c r="G731" s="15">
        <v>36951</v>
      </c>
    </row>
    <row r="732" spans="1:7" ht="12.75">
      <c r="A732" s="30" t="str">
        <f>'De la BASE'!A728</f>
        <v>117</v>
      </c>
      <c r="B732" s="30">
        <f>'De la BASE'!B728</f>
        <v>17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0.8962044</v>
      </c>
      <c r="F732" s="9">
        <f>IF('De la BASE'!F728&gt;0,'De la BASE'!F728,'De la BASE'!F728+0.001)</f>
        <v>30.8378014</v>
      </c>
      <c r="G732" s="15">
        <v>36982</v>
      </c>
    </row>
    <row r="733" spans="1:7" ht="12.75">
      <c r="A733" s="30" t="str">
        <f>'De la BASE'!A729</f>
        <v>117</v>
      </c>
      <c r="B733" s="30">
        <f>'De la BASE'!B729</f>
        <v>17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0.192465</v>
      </c>
      <c r="F733" s="9">
        <f>IF('De la BASE'!F729&gt;0,'De la BASE'!F729,'De la BASE'!F729+0.001)</f>
        <v>17.539692</v>
      </c>
      <c r="G733" s="15">
        <v>37012</v>
      </c>
    </row>
    <row r="734" spans="1:7" ht="12.75">
      <c r="A734" s="30" t="str">
        <f>'De la BASE'!A730</f>
        <v>117</v>
      </c>
      <c r="B734" s="30">
        <f>'De la BASE'!B730</f>
        <v>17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0.0984438</v>
      </c>
      <c r="F734" s="9">
        <f>IF('De la BASE'!F730&gt;0,'De la BASE'!F730,'De la BASE'!F730+0.001)</f>
        <v>8.0926528</v>
      </c>
      <c r="G734" s="15">
        <v>37043</v>
      </c>
    </row>
    <row r="735" spans="1:7" ht="12.75">
      <c r="A735" s="30" t="str">
        <f>'De la BASE'!A731</f>
        <v>117</v>
      </c>
      <c r="B735" s="30">
        <f>'De la BASE'!B731</f>
        <v>17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0.0684772</v>
      </c>
      <c r="F735" s="9">
        <f>IF('De la BASE'!F731&gt;0,'De la BASE'!F731,'De la BASE'!F731+0.001)</f>
        <v>6.3104632</v>
      </c>
      <c r="G735" s="15">
        <v>37073</v>
      </c>
    </row>
    <row r="736" spans="1:7" ht="12.75">
      <c r="A736" s="30" t="str">
        <f>'De la BASE'!A732</f>
        <v>117</v>
      </c>
      <c r="B736" s="30">
        <f>'De la BASE'!B732</f>
        <v>17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0.0865129</v>
      </c>
      <c r="F736" s="9">
        <f>IF('De la BASE'!F732&gt;0,'De la BASE'!F732,'De la BASE'!F732+0.001)</f>
        <v>4.2195129</v>
      </c>
      <c r="G736" s="15">
        <v>37104</v>
      </c>
    </row>
    <row r="737" spans="1:7" ht="12.75">
      <c r="A737" s="30" t="str">
        <f>'De la BASE'!A733</f>
        <v>117</v>
      </c>
      <c r="B737" s="30">
        <f>'De la BASE'!B733</f>
        <v>17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0.0545192</v>
      </c>
      <c r="F737" s="9">
        <f>IF('De la BASE'!F733&gt;0,'De la BASE'!F733,'De la BASE'!F733+0.001)</f>
        <v>3.0052362</v>
      </c>
      <c r="G737" s="15">
        <v>37135</v>
      </c>
    </row>
    <row r="738" spans="1:7" ht="12.75">
      <c r="A738" s="30" t="str">
        <f>'De la BASE'!A734</f>
        <v>117</v>
      </c>
      <c r="B738" s="30">
        <f>'De la BASE'!B734</f>
        <v>17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0.0620248</v>
      </c>
      <c r="F738" s="9">
        <f>IF('De la BASE'!F734&gt;0,'De la BASE'!F734,'De la BASE'!F734+0.001)</f>
        <v>10.115322800000001</v>
      </c>
      <c r="G738" s="15">
        <v>37165</v>
      </c>
    </row>
    <row r="739" spans="1:7" ht="12.75">
      <c r="A739" s="30" t="str">
        <f>'De la BASE'!A735</f>
        <v>117</v>
      </c>
      <c r="B739" s="30">
        <f>'De la BASE'!B735</f>
        <v>17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0.073811</v>
      </c>
      <c r="F739" s="9">
        <f>IF('De la BASE'!F735&gt;0,'De la BASE'!F735,'De la BASE'!F735+0.001)</f>
        <v>9.249810999999998</v>
      </c>
      <c r="G739" s="15">
        <v>37196</v>
      </c>
    </row>
    <row r="740" spans="1:7" ht="12.75">
      <c r="A740" s="30" t="str">
        <f>'De la BASE'!A736</f>
        <v>117</v>
      </c>
      <c r="B740" s="30">
        <f>'De la BASE'!B736</f>
        <v>17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0.044825</v>
      </c>
      <c r="F740" s="9">
        <f>IF('De la BASE'!F736&gt;0,'De la BASE'!F736,'De la BASE'!F736+0.001)</f>
        <v>2.615209</v>
      </c>
      <c r="G740" s="15">
        <v>37226</v>
      </c>
    </row>
    <row r="741" spans="1:7" ht="12.75">
      <c r="A741" s="30" t="str">
        <f>'De la BASE'!A737</f>
        <v>117</v>
      </c>
      <c r="B741" s="30">
        <f>'De la BASE'!B737</f>
        <v>17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0.0431361</v>
      </c>
      <c r="F741" s="9">
        <f>IF('De la BASE'!F737&gt;0,'De la BASE'!F737,'De la BASE'!F737+0.001)</f>
        <v>8.3423351</v>
      </c>
      <c r="G741" s="15">
        <v>37257</v>
      </c>
    </row>
    <row r="742" spans="1:7" ht="12.75">
      <c r="A742" s="30" t="str">
        <f>'De la BASE'!A738</f>
        <v>117</v>
      </c>
      <c r="B742" s="30">
        <f>'De la BASE'!B738</f>
        <v>17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0.0502768</v>
      </c>
      <c r="F742" s="9">
        <f>IF('De la BASE'!F738&gt;0,'De la BASE'!F738,'De la BASE'!F738+0.001)</f>
        <v>8.146276799999999</v>
      </c>
      <c r="G742" s="15">
        <v>37288</v>
      </c>
    </row>
    <row r="743" spans="1:7" ht="12.75">
      <c r="A743" s="30" t="str">
        <f>'De la BASE'!A739</f>
        <v>117</v>
      </c>
      <c r="B743" s="30">
        <f>'De la BASE'!B739</f>
        <v>17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0.0542784</v>
      </c>
      <c r="F743" s="9">
        <f>IF('De la BASE'!F739&gt;0,'De la BASE'!F739,'De la BASE'!F739+0.001)</f>
        <v>9.750278400000001</v>
      </c>
      <c r="G743" s="15">
        <v>37316</v>
      </c>
    </row>
    <row r="744" spans="1:7" ht="12.75">
      <c r="A744" s="30" t="str">
        <f>'De la BASE'!A740</f>
        <v>117</v>
      </c>
      <c r="B744" s="30">
        <f>'De la BASE'!B740</f>
        <v>17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0.1248984</v>
      </c>
      <c r="F744" s="9">
        <f>IF('De la BASE'!F740&gt;0,'De la BASE'!F740,'De la BASE'!F740+0.001)</f>
        <v>11.7562654</v>
      </c>
      <c r="G744" s="15">
        <v>37347</v>
      </c>
    </row>
    <row r="745" spans="1:7" ht="12.75">
      <c r="A745" s="30" t="str">
        <f>'De la BASE'!A741</f>
        <v>117</v>
      </c>
      <c r="B745" s="30">
        <f>'De la BASE'!B741</f>
        <v>17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0.1172486</v>
      </c>
      <c r="F745" s="9">
        <f>IF('De la BASE'!F741&gt;0,'De la BASE'!F741,'De la BASE'!F741+0.001)</f>
        <v>12.7942486</v>
      </c>
      <c r="G745" s="15">
        <v>37377</v>
      </c>
    </row>
    <row r="746" spans="1:7" ht="12.75">
      <c r="A746" s="30" t="str">
        <f>'De la BASE'!A742</f>
        <v>117</v>
      </c>
      <c r="B746" s="30">
        <f>'De la BASE'!B742</f>
        <v>17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0.0908572</v>
      </c>
      <c r="F746" s="9">
        <f>IF('De la BASE'!F742&gt;0,'De la BASE'!F742,'De la BASE'!F742+0.001)</f>
        <v>7.5717072000000005</v>
      </c>
      <c r="G746" s="15">
        <v>37408</v>
      </c>
    </row>
    <row r="747" spans="1:7" ht="12.75">
      <c r="A747" s="30" t="str">
        <f>'De la BASE'!A743</f>
        <v>117</v>
      </c>
      <c r="B747" s="30">
        <f>'De la BASE'!B743</f>
        <v>17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0.052854</v>
      </c>
      <c r="F747" s="9">
        <f>IF('De la BASE'!F743&gt;0,'De la BASE'!F743,'De la BASE'!F743+0.001)</f>
        <v>1.8927969999999998</v>
      </c>
      <c r="G747" s="15">
        <v>37438</v>
      </c>
    </row>
    <row r="748" spans="1:7" ht="12.75">
      <c r="A748" s="30" t="str">
        <f>'De la BASE'!A744</f>
        <v>117</v>
      </c>
      <c r="B748" s="30">
        <f>'De la BASE'!B744</f>
        <v>17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0.0416538</v>
      </c>
      <c r="F748" s="9">
        <f>IF('De la BASE'!F744&gt;0,'De la BASE'!F744,'De la BASE'!F744+0.001)</f>
        <v>2.4177238000000005</v>
      </c>
      <c r="G748" s="15">
        <v>37469</v>
      </c>
    </row>
    <row r="749" spans="1:7" ht="12.75">
      <c r="A749" s="30" t="str">
        <f>'De la BASE'!A745</f>
        <v>117</v>
      </c>
      <c r="B749" s="30">
        <f>'De la BASE'!B745</f>
        <v>17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0.0401472</v>
      </c>
      <c r="F749" s="9">
        <f>IF('De la BASE'!F745&gt;0,'De la BASE'!F745,'De la BASE'!F745+0.001)</f>
        <v>2.7127072</v>
      </c>
      <c r="G749" s="15">
        <v>37500</v>
      </c>
    </row>
    <row r="750" spans="1:7" ht="12.75">
      <c r="A750" s="30" t="str">
        <f>'De la BASE'!A746</f>
        <v>117</v>
      </c>
      <c r="B750" s="30">
        <f>'De la BASE'!B746</f>
        <v>17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0.3081951</v>
      </c>
      <c r="F750" s="9">
        <f>IF('De la BASE'!F746&gt;0,'De la BASE'!F746,'De la BASE'!F746+0.001)</f>
        <v>18.5781951</v>
      </c>
      <c r="G750" s="15">
        <v>37530</v>
      </c>
    </row>
    <row r="751" spans="1:7" ht="12.75">
      <c r="A751" s="30" t="str">
        <f>'De la BASE'!A747</f>
        <v>117</v>
      </c>
      <c r="B751" s="30">
        <f>'De la BASE'!B747</f>
        <v>17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0.4448292</v>
      </c>
      <c r="F751" s="9">
        <f>IF('De la BASE'!F747&gt;0,'De la BASE'!F747,'De la BASE'!F747+0.001)</f>
        <v>27.063896200000002</v>
      </c>
      <c r="G751" s="15">
        <v>37561</v>
      </c>
    </row>
    <row r="752" spans="1:7" ht="12.75">
      <c r="A752" s="30" t="str">
        <f>'De la BASE'!A748</f>
        <v>117</v>
      </c>
      <c r="B752" s="30">
        <f>'De la BASE'!B748</f>
        <v>17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0.576255</v>
      </c>
      <c r="F752" s="9">
        <f>IF('De la BASE'!F748&gt;0,'De la BASE'!F748,'De la BASE'!F748+0.001)</f>
        <v>40.610995</v>
      </c>
      <c r="G752" s="15">
        <v>37591</v>
      </c>
    </row>
    <row r="753" spans="1:7" ht="12.75">
      <c r="A753" s="30" t="str">
        <f>'De la BASE'!A749</f>
        <v>117</v>
      </c>
      <c r="B753" s="30">
        <f>'De la BASE'!B749</f>
        <v>17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2.3727973</v>
      </c>
      <c r="F753" s="9">
        <f>IF('De la BASE'!F749&gt;0,'De la BASE'!F749,'De la BASE'!F749+0.001)</f>
        <v>100.14560230000001</v>
      </c>
      <c r="G753" s="15">
        <v>37622</v>
      </c>
    </row>
    <row r="754" spans="1:7" ht="12.75">
      <c r="A754" s="30" t="str">
        <f>'De la BASE'!A750</f>
        <v>117</v>
      </c>
      <c r="B754" s="30">
        <f>'De la BASE'!B750</f>
        <v>17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1.413929</v>
      </c>
      <c r="F754" s="9">
        <f>IF('De la BASE'!F750&gt;0,'De la BASE'!F750,'De la BASE'!F750+0.001)</f>
        <v>48.572279</v>
      </c>
      <c r="G754" s="15">
        <v>37653</v>
      </c>
    </row>
    <row r="755" spans="1:7" ht="12.75">
      <c r="A755" s="30" t="str">
        <f>'De la BASE'!A751</f>
        <v>117</v>
      </c>
      <c r="B755" s="30">
        <f>'De la BASE'!B751</f>
        <v>17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0.6582672</v>
      </c>
      <c r="F755" s="9">
        <f>IF('De la BASE'!F751&gt;0,'De la BASE'!F751,'De la BASE'!F751+0.001)</f>
        <v>32.329514200000006</v>
      </c>
      <c r="G755" s="15">
        <v>37681</v>
      </c>
    </row>
    <row r="756" spans="1:7" ht="12.75">
      <c r="A756" s="30" t="str">
        <f>'De la BASE'!A752</f>
        <v>117</v>
      </c>
      <c r="B756" s="30">
        <f>'De la BASE'!B752</f>
        <v>17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0.8978456</v>
      </c>
      <c r="F756" s="9">
        <f>IF('De la BASE'!F752&gt;0,'De la BASE'!F752,'De la BASE'!F752+0.001)</f>
        <v>48.3516916</v>
      </c>
      <c r="G756" s="15">
        <v>37712</v>
      </c>
    </row>
    <row r="757" spans="1:7" ht="12.75">
      <c r="A757" s="30" t="str">
        <f>'De la BASE'!A753</f>
        <v>117</v>
      </c>
      <c r="B757" s="30">
        <f>'De la BASE'!B753</f>
        <v>17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0.4818324</v>
      </c>
      <c r="F757" s="9">
        <f>IF('De la BASE'!F753&gt;0,'De la BASE'!F753,'De la BASE'!F753+0.001)</f>
        <v>35.493634400000005</v>
      </c>
      <c r="G757" s="15">
        <v>37742</v>
      </c>
    </row>
    <row r="758" spans="1:7" ht="12.75">
      <c r="A758" s="30" t="str">
        <f>'De la BASE'!A754</f>
        <v>117</v>
      </c>
      <c r="B758" s="30">
        <f>'De la BASE'!B754</f>
        <v>17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0.147744</v>
      </c>
      <c r="F758" s="9">
        <f>IF('De la BASE'!F754&gt;0,'De la BASE'!F754,'De la BASE'!F754+0.001)</f>
        <v>7.335372000000001</v>
      </c>
      <c r="G758" s="15">
        <v>37773</v>
      </c>
    </row>
    <row r="759" spans="1:7" ht="12.75">
      <c r="A759" s="30" t="str">
        <f>'De la BASE'!A755</f>
        <v>117</v>
      </c>
      <c r="B759" s="30">
        <f>'De la BASE'!B755</f>
        <v>17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0.0609522</v>
      </c>
      <c r="F759" s="9">
        <f>IF('De la BASE'!F755&gt;0,'De la BASE'!F755,'De la BASE'!F755+0.001)</f>
        <v>3.5868902</v>
      </c>
      <c r="G759" s="15">
        <v>37803</v>
      </c>
    </row>
    <row r="760" spans="1:7" ht="12.75">
      <c r="A760" s="30" t="str">
        <f>'De la BASE'!A756</f>
        <v>117</v>
      </c>
      <c r="B760" s="30">
        <f>'De la BASE'!B756</f>
        <v>17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0.0543214</v>
      </c>
      <c r="F760" s="9">
        <f>IF('De la BASE'!F756&gt;0,'De la BASE'!F756,'De la BASE'!F756+0.001)</f>
        <v>3.5104184000000003</v>
      </c>
      <c r="G760" s="15">
        <v>37834</v>
      </c>
    </row>
    <row r="761" spans="1:7" ht="12.75">
      <c r="A761" s="30" t="str">
        <f>'De la BASE'!A757</f>
        <v>117</v>
      </c>
      <c r="B761" s="30">
        <f>'De la BASE'!B757</f>
        <v>17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0.0395815</v>
      </c>
      <c r="F761" s="9">
        <f>IF('De la BASE'!F757&gt;0,'De la BASE'!F757,'De la BASE'!F757+0.001)</f>
        <v>4.4434935</v>
      </c>
      <c r="G761" s="15">
        <v>37865</v>
      </c>
    </row>
    <row r="762" spans="1:7" ht="12.75">
      <c r="A762" s="30" t="str">
        <f>'De la BASE'!A758</f>
        <v>117</v>
      </c>
      <c r="B762" s="30">
        <f>'De la BASE'!B758</f>
        <v>17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0.4897542</v>
      </c>
      <c r="F762" s="9">
        <f>IF('De la BASE'!F758&gt;0,'De la BASE'!F758,'De la BASE'!F758+0.001)</f>
        <v>32.7057542</v>
      </c>
      <c r="G762" s="15">
        <v>37895</v>
      </c>
    </row>
    <row r="763" spans="1:7" ht="12.75">
      <c r="A763" s="30" t="str">
        <f>'De la BASE'!A759</f>
        <v>117</v>
      </c>
      <c r="B763" s="30">
        <f>'De la BASE'!B759</f>
        <v>17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0.3812436</v>
      </c>
      <c r="F763" s="9">
        <f>IF('De la BASE'!F759&gt;0,'De la BASE'!F759,'De la BASE'!F759+0.001)</f>
        <v>26.814243600000005</v>
      </c>
      <c r="G763" s="15">
        <v>37926</v>
      </c>
    </row>
    <row r="764" spans="1:7" ht="12.75">
      <c r="A764" s="30" t="str">
        <f>'De la BASE'!A760</f>
        <v>117</v>
      </c>
      <c r="B764" s="30">
        <f>'De la BASE'!B760</f>
        <v>17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0.2436259</v>
      </c>
      <c r="F764" s="9">
        <f>IF('De la BASE'!F760&gt;0,'De la BASE'!F760,'De la BASE'!F760+0.001)</f>
        <v>19.204040900000003</v>
      </c>
      <c r="G764" s="15">
        <v>37956</v>
      </c>
    </row>
    <row r="765" spans="1:7" ht="12.75">
      <c r="A765" s="30" t="str">
        <f>'De la BASE'!A761</f>
        <v>117</v>
      </c>
      <c r="B765" s="30">
        <f>'De la BASE'!B761</f>
        <v>17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0.5120211</v>
      </c>
      <c r="F765" s="9">
        <f>IF('De la BASE'!F761&gt;0,'De la BASE'!F761,'De la BASE'!F761+0.001)</f>
        <v>40.39419110000001</v>
      </c>
      <c r="G765" s="15">
        <v>37987</v>
      </c>
    </row>
    <row r="766" spans="1:7" ht="12.75">
      <c r="A766" s="30" t="str">
        <f>'De la BASE'!A762</f>
        <v>117</v>
      </c>
      <c r="B766" s="30">
        <f>'De la BASE'!B762</f>
        <v>17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0.5655345</v>
      </c>
      <c r="F766" s="9">
        <f>IF('De la BASE'!F762&gt;0,'De la BASE'!F762,'De la BASE'!F762+0.001)</f>
        <v>29.528534500000003</v>
      </c>
      <c r="G766" s="15">
        <v>38018</v>
      </c>
    </row>
    <row r="767" spans="1:7" ht="12.75">
      <c r="A767" s="30" t="str">
        <f>'De la BASE'!A763</f>
        <v>117</v>
      </c>
      <c r="B767" s="30">
        <f>'De la BASE'!B763</f>
        <v>17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0.947947</v>
      </c>
      <c r="F767" s="9">
        <f>IF('De la BASE'!F763&gt;0,'De la BASE'!F763,'De la BASE'!F763+0.001)</f>
        <v>44.568600999999994</v>
      </c>
      <c r="G767" s="15">
        <v>38047</v>
      </c>
    </row>
    <row r="768" spans="1:7" ht="12.75">
      <c r="A768" s="30" t="str">
        <f>'De la BASE'!A764</f>
        <v>117</v>
      </c>
      <c r="B768" s="30">
        <f>'De la BASE'!B764</f>
        <v>17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0.669683</v>
      </c>
      <c r="F768" s="9">
        <f>IF('De la BASE'!F764&gt;0,'De la BASE'!F764,'De la BASE'!F764+0.001)</f>
        <v>35.828854</v>
      </c>
      <c r="G768" s="15">
        <v>38078</v>
      </c>
    </row>
    <row r="769" spans="1:7" ht="12.75">
      <c r="A769" s="30" t="str">
        <f>'De la BASE'!A765</f>
        <v>117</v>
      </c>
      <c r="B769" s="30">
        <f>'De la BASE'!B765</f>
        <v>17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0.3778</v>
      </c>
      <c r="F769" s="9">
        <f>IF('De la BASE'!F765&gt;0,'De la BASE'!F765,'De la BASE'!F765+0.001)</f>
        <v>29.110600000000005</v>
      </c>
      <c r="G769" s="15">
        <v>38108</v>
      </c>
    </row>
    <row r="770" spans="1:7" ht="12.75">
      <c r="A770" s="30" t="str">
        <f>'De la BASE'!A766</f>
        <v>117</v>
      </c>
      <c r="B770" s="30">
        <f>'De la BASE'!B766</f>
        <v>17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0.1781764</v>
      </c>
      <c r="F770" s="9">
        <f>IF('De la BASE'!F766&gt;0,'De la BASE'!F766,'De la BASE'!F766+0.001)</f>
        <v>11.015980399999998</v>
      </c>
      <c r="G770" s="15">
        <v>38139</v>
      </c>
    </row>
    <row r="771" spans="1:7" ht="12.75">
      <c r="A771" s="30" t="str">
        <f>'De la BASE'!A767</f>
        <v>117</v>
      </c>
      <c r="B771" s="30">
        <f>'De la BASE'!B767</f>
        <v>17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0.0789232</v>
      </c>
      <c r="F771" s="9">
        <f>IF('De la BASE'!F767&gt;0,'De la BASE'!F767,'De la BASE'!F767+0.001)</f>
        <v>3.7157652000000003</v>
      </c>
      <c r="G771" s="15">
        <v>38169</v>
      </c>
    </row>
    <row r="772" spans="1:7" ht="12.75">
      <c r="A772" s="30" t="str">
        <f>'De la BASE'!A768</f>
        <v>117</v>
      </c>
      <c r="B772" s="30">
        <f>'De la BASE'!B768</f>
        <v>17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0.072624</v>
      </c>
      <c r="F772" s="9">
        <f>IF('De la BASE'!F768&gt;0,'De la BASE'!F768,'De la BASE'!F768+0.001)</f>
        <v>7.318624</v>
      </c>
      <c r="G772" s="15">
        <v>38200</v>
      </c>
    </row>
    <row r="773" spans="1:7" ht="12.75">
      <c r="A773" s="30" t="str">
        <f>'De la BASE'!A769</f>
        <v>117</v>
      </c>
      <c r="B773" s="30">
        <f>'De la BASE'!B769</f>
        <v>17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0.043439</v>
      </c>
      <c r="F773" s="9">
        <f>IF('De la BASE'!F769&gt;0,'De la BASE'!F769,'De la BASE'!F769+0.001)</f>
        <v>2.876439</v>
      </c>
      <c r="G773" s="15">
        <v>38231</v>
      </c>
    </row>
    <row r="774" spans="1:7" ht="12.75">
      <c r="A774" s="30" t="str">
        <f>'De la BASE'!A770</f>
        <v>117</v>
      </c>
      <c r="B774" s="30">
        <f>'De la BASE'!B770</f>
        <v>17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0.0796704</v>
      </c>
      <c r="F774" s="9">
        <f>IF('De la BASE'!F770&gt;0,'De la BASE'!F770,'De la BASE'!F770+0.001)</f>
        <v>12.978560399999997</v>
      </c>
      <c r="G774" s="15">
        <v>38261</v>
      </c>
    </row>
    <row r="775" spans="1:7" ht="12.75">
      <c r="A775" s="30" t="str">
        <f>'De la BASE'!A771</f>
        <v>117</v>
      </c>
      <c r="B775" s="30">
        <f>'De la BASE'!B771</f>
        <v>17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0.073272</v>
      </c>
      <c r="F775" s="9">
        <f>IF('De la BASE'!F771&gt;0,'De la BASE'!F771,'De la BASE'!F771+0.001)</f>
        <v>11.916272</v>
      </c>
      <c r="G775" s="15">
        <v>38292</v>
      </c>
    </row>
    <row r="776" spans="1:7" ht="12.75">
      <c r="A776" s="30" t="str">
        <f>'De la BASE'!A772</f>
        <v>117</v>
      </c>
      <c r="B776" s="30">
        <f>'De la BASE'!B772</f>
        <v>17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0.2414845</v>
      </c>
      <c r="F776" s="9">
        <f>IF('De la BASE'!F772&gt;0,'De la BASE'!F772,'De la BASE'!F772+0.001)</f>
        <v>24.9974845</v>
      </c>
      <c r="G776" s="15">
        <v>38322</v>
      </c>
    </row>
    <row r="777" spans="1:7" ht="12.75">
      <c r="A777" s="30" t="str">
        <f>'De la BASE'!A773</f>
        <v>117</v>
      </c>
      <c r="B777" s="30">
        <f>'De la BASE'!B773</f>
        <v>17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0.1357053</v>
      </c>
      <c r="F777" s="9">
        <f>IF('De la BASE'!F773&gt;0,'De la BASE'!F773,'De la BASE'!F773+0.001)</f>
        <v>10.644705299999998</v>
      </c>
      <c r="G777" s="15">
        <v>38353</v>
      </c>
    </row>
    <row r="778" spans="1:7" ht="12.75">
      <c r="A778" s="30" t="str">
        <f>'De la BASE'!A774</f>
        <v>117</v>
      </c>
      <c r="B778" s="30">
        <f>'De la BASE'!B774</f>
        <v>17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0.0690897</v>
      </c>
      <c r="F778" s="9">
        <f>IF('De la BASE'!F774&gt;0,'De la BASE'!F774,'De la BASE'!F774+0.001)</f>
        <v>2.9061867000000006</v>
      </c>
      <c r="G778" s="15">
        <v>38384</v>
      </c>
    </row>
    <row r="779" spans="1:7" ht="12.75">
      <c r="A779" s="30" t="str">
        <f>'De la BASE'!A775</f>
        <v>117</v>
      </c>
      <c r="B779" s="30">
        <f>'De la BASE'!B775</f>
        <v>17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0.0789418</v>
      </c>
      <c r="F779" s="9">
        <f>IF('De la BASE'!F775&gt;0,'De la BASE'!F775,'De la BASE'!F775+0.001)</f>
        <v>14.312941799999999</v>
      </c>
      <c r="G779" s="15">
        <v>38412</v>
      </c>
    </row>
    <row r="780" spans="1:7" ht="12.75">
      <c r="A780" s="30" t="str">
        <f>'De la BASE'!A776</f>
        <v>117</v>
      </c>
      <c r="B780" s="30">
        <f>'De la BASE'!B776</f>
        <v>17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0.1844466</v>
      </c>
      <c r="F780" s="9">
        <f>IF('De la BASE'!F776&gt;0,'De la BASE'!F776,'De la BASE'!F776+0.001)</f>
        <v>17.7585766</v>
      </c>
      <c r="G780" s="15">
        <v>38443</v>
      </c>
    </row>
    <row r="781" spans="1:7" ht="12.75">
      <c r="A781" s="30" t="str">
        <f>'De la BASE'!A777</f>
        <v>117</v>
      </c>
      <c r="B781" s="30">
        <f>'De la BASE'!B777</f>
        <v>17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0.1344696</v>
      </c>
      <c r="F781" s="9">
        <f>IF('De la BASE'!F777&gt;0,'De la BASE'!F777,'De la BASE'!F777+0.001)</f>
        <v>9.615171599999998</v>
      </c>
      <c r="G781" s="15">
        <v>38473</v>
      </c>
    </row>
    <row r="782" spans="1:7" ht="12.75">
      <c r="A782" s="30" t="str">
        <f>'De la BASE'!A778</f>
        <v>117</v>
      </c>
      <c r="B782" s="30">
        <f>'De la BASE'!B778</f>
        <v>17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0.0616616</v>
      </c>
      <c r="F782" s="9">
        <f>IF('De la BASE'!F778&gt;0,'De la BASE'!F778,'De la BASE'!F778+0.001)</f>
        <v>2.7337795999999996</v>
      </c>
      <c r="G782" s="15">
        <v>38504</v>
      </c>
    </row>
    <row r="783" spans="1:7" ht="12.75">
      <c r="A783" s="30" t="str">
        <f>'De la BASE'!A779</f>
        <v>117</v>
      </c>
      <c r="B783" s="30">
        <f>'De la BASE'!B779</f>
        <v>17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0.0463036</v>
      </c>
      <c r="F783" s="9">
        <f>IF('De la BASE'!F779&gt;0,'De la BASE'!F779,'De la BASE'!F779+0.001)</f>
        <v>1.3963036000000002</v>
      </c>
      <c r="G783" s="15">
        <v>38534</v>
      </c>
    </row>
    <row r="784" spans="1:7" ht="12.75">
      <c r="A784" s="30" t="str">
        <f>'De la BASE'!A780</f>
        <v>117</v>
      </c>
      <c r="B784" s="30">
        <f>'De la BASE'!B780</f>
        <v>17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0.0363972</v>
      </c>
      <c r="F784" s="9">
        <f>IF('De la BASE'!F780&gt;0,'De la BASE'!F780,'De la BASE'!F780+0.001)</f>
        <v>1.7357281999999998</v>
      </c>
      <c r="G784" s="15">
        <v>38565</v>
      </c>
    </row>
    <row r="785" spans="1:7" ht="12.75">
      <c r="A785" s="30" t="str">
        <f>'De la BASE'!A781</f>
        <v>117</v>
      </c>
      <c r="B785" s="30">
        <f>'De la BASE'!B781</f>
        <v>17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0.028408</v>
      </c>
      <c r="F785" s="9">
        <f>IF('De la BASE'!F781&gt;0,'De la BASE'!F781,'De la BASE'!F781+0.001)</f>
        <v>1.2254080000000003</v>
      </c>
      <c r="G785" s="15">
        <v>38596</v>
      </c>
    </row>
    <row r="786" spans="1:7" ht="12.75">
      <c r="A786" s="30" t="str">
        <f>'De la BASE'!A782</f>
        <v>117</v>
      </c>
      <c r="B786" s="30">
        <f>'De la BASE'!B782</f>
        <v>17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0.5597286</v>
      </c>
      <c r="F786" s="9">
        <f>IF('De la BASE'!F782&gt;0,'De la BASE'!F782,'De la BASE'!F782+0.001)</f>
        <v>28.891728599999997</v>
      </c>
      <c r="G786" s="15">
        <v>38626</v>
      </c>
    </row>
    <row r="787" spans="1:7" ht="12.75">
      <c r="A787" s="30" t="str">
        <f>'De la BASE'!A783</f>
        <v>117</v>
      </c>
      <c r="B787" s="30">
        <f>'De la BASE'!B783</f>
        <v>17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0.4836469</v>
      </c>
      <c r="F787" s="9">
        <f>IF('De la BASE'!F783&gt;0,'De la BASE'!F783,'De la BASE'!F783+0.001)</f>
        <v>28.2706469</v>
      </c>
      <c r="G787" s="15">
        <v>38657</v>
      </c>
    </row>
    <row r="788" spans="1:7" ht="12.75">
      <c r="A788" s="30" t="str">
        <f>'De la BASE'!A784</f>
        <v>117</v>
      </c>
      <c r="B788" s="30">
        <f>'De la BASE'!B784</f>
        <v>17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0.3732176</v>
      </c>
      <c r="F788" s="9">
        <f>IF('De la BASE'!F784&gt;0,'De la BASE'!F784,'De la BASE'!F784+0.001)</f>
        <v>21.5281416</v>
      </c>
      <c r="G788" s="15">
        <v>38687</v>
      </c>
    </row>
    <row r="789" spans="1:7" ht="12.75">
      <c r="A789" s="30" t="str">
        <f>'De la BASE'!A785</f>
        <v>117</v>
      </c>
      <c r="B789" s="30">
        <f>'De la BASE'!B785</f>
        <v>17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0.1825578</v>
      </c>
      <c r="F789" s="9">
        <f>IF('De la BASE'!F785&gt;0,'De la BASE'!F785,'De la BASE'!F785+0.001)</f>
        <v>7.181093799999999</v>
      </c>
      <c r="G789" s="15">
        <v>38718</v>
      </c>
    </row>
    <row r="790" spans="1:7" ht="12.75">
      <c r="A790" s="30" t="str">
        <f>'De la BASE'!A786</f>
        <v>117</v>
      </c>
      <c r="B790" s="30">
        <f>'De la BASE'!B786</f>
        <v>17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0.3998775</v>
      </c>
      <c r="F790" s="9">
        <f>IF('De la BASE'!F786&gt;0,'De la BASE'!F786,'De la BASE'!F786+0.001)</f>
        <v>17.742616499999997</v>
      </c>
      <c r="G790" s="15">
        <v>38749</v>
      </c>
    </row>
    <row r="791" spans="1:7" ht="12.75">
      <c r="A791" s="30" t="str">
        <f>'De la BASE'!A787</f>
        <v>117</v>
      </c>
      <c r="B791" s="30">
        <f>'De la BASE'!B787</f>
        <v>17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0.543234</v>
      </c>
      <c r="F791" s="9">
        <f>IF('De la BASE'!F787&gt;0,'De la BASE'!F787,'De la BASE'!F787+0.001)</f>
        <v>34.200292</v>
      </c>
      <c r="G791" s="15">
        <v>38777</v>
      </c>
    </row>
    <row r="792" spans="1:7" ht="12.75">
      <c r="A792" s="30" t="str">
        <f>'De la BASE'!A788</f>
        <v>117</v>
      </c>
      <c r="B792" s="30">
        <f>'De la BASE'!B788</f>
        <v>17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0.4739067</v>
      </c>
      <c r="F792" s="9">
        <f>IF('De la BASE'!F788&gt;0,'De la BASE'!F788,'De la BASE'!F788+0.001)</f>
        <v>27.458946700000002</v>
      </c>
      <c r="G792" s="15">
        <v>38808</v>
      </c>
    </row>
    <row r="793" spans="1:7" ht="12.75">
      <c r="A793" s="30" t="str">
        <f>'De la BASE'!A789</f>
        <v>117</v>
      </c>
      <c r="B793" s="30">
        <f>'De la BASE'!B789</f>
        <v>17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0.1783104</v>
      </c>
      <c r="F793" s="9">
        <f>IF('De la BASE'!F789&gt;0,'De la BASE'!F789,'De la BASE'!F789+0.001)</f>
        <v>7.200518399999999</v>
      </c>
      <c r="G793" s="15">
        <v>38838</v>
      </c>
    </row>
    <row r="794" spans="1:7" ht="12.75">
      <c r="A794" s="30" t="str">
        <f>'De la BASE'!A790</f>
        <v>117</v>
      </c>
      <c r="B794" s="30">
        <f>'De la BASE'!B790</f>
        <v>17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0.0876375</v>
      </c>
      <c r="F794" s="9">
        <f>IF('De la BASE'!F790&gt;0,'De la BASE'!F790,'De la BASE'!F790+0.001)</f>
        <v>6.2486375</v>
      </c>
      <c r="G794" s="15">
        <v>38869</v>
      </c>
    </row>
    <row r="795" spans="1:7" ht="12.75">
      <c r="A795" s="30" t="str">
        <f>'De la BASE'!A791</f>
        <v>117</v>
      </c>
      <c r="B795" s="30">
        <f>'De la BASE'!B791</f>
        <v>17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0.0650565</v>
      </c>
      <c r="F795" s="9">
        <f>IF('De la BASE'!F791&gt;0,'De la BASE'!F791,'De la BASE'!F791+0.001)</f>
        <v>2.7180565000000003</v>
      </c>
      <c r="G795" s="15">
        <v>38899</v>
      </c>
    </row>
    <row r="796" spans="1:7" ht="12.75">
      <c r="A796" s="30" t="str">
        <f>'De la BASE'!A792</f>
        <v>117</v>
      </c>
      <c r="B796" s="30">
        <f>'De la BASE'!B792</f>
        <v>17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0.0303075</v>
      </c>
      <c r="F796" s="9">
        <f>IF('De la BASE'!F792&gt;0,'De la BASE'!F792,'De la BASE'!F792+0.001)</f>
        <v>2.7240445</v>
      </c>
      <c r="G796" s="15">
        <v>38930</v>
      </c>
    </row>
    <row r="797" spans="1:7" ht="12.75">
      <c r="A797" s="30" t="str">
        <f>'De la BASE'!A793</f>
        <v>117</v>
      </c>
      <c r="B797" s="30">
        <f>'De la BASE'!B793</f>
        <v>17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0.0250649</v>
      </c>
      <c r="F797" s="9">
        <f>IF('De la BASE'!F793&gt;0,'De la BASE'!F793,'De la BASE'!F793+0.001)</f>
        <v>3.2828119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117 - Río Arlanzón desde confluencia con arroyo Hortal hasta confluencia con río Hormazuela, y arroyo Hortal.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1.5959069</v>
      </c>
      <c r="C4" s="1">
        <f aca="true" t="shared" si="0" ref="C4:M4">MIN(C18:C83)</f>
        <v>1.627001</v>
      </c>
      <c r="D4" s="1">
        <f t="shared" si="0"/>
        <v>2.615209</v>
      </c>
      <c r="E4" s="1">
        <f t="shared" si="0"/>
        <v>2.934469</v>
      </c>
      <c r="F4" s="1">
        <f t="shared" si="0"/>
        <v>2.9061867000000006</v>
      </c>
      <c r="G4" s="1">
        <f t="shared" si="0"/>
        <v>5.6324935</v>
      </c>
      <c r="H4" s="1">
        <f t="shared" si="0"/>
        <v>8.6015677</v>
      </c>
      <c r="I4" s="1">
        <f t="shared" si="0"/>
        <v>7.200518399999999</v>
      </c>
      <c r="J4" s="1">
        <f t="shared" si="0"/>
        <v>2.7337795999999996</v>
      </c>
      <c r="K4" s="1">
        <f t="shared" si="0"/>
        <v>1.3963036000000002</v>
      </c>
      <c r="L4" s="1">
        <f t="shared" si="0"/>
        <v>1.7357281999999998</v>
      </c>
      <c r="M4" s="1">
        <f t="shared" si="0"/>
        <v>1.2254080000000003</v>
      </c>
      <c r="N4" s="1">
        <f>MIN(N18:N83)</f>
        <v>87.36468230000001</v>
      </c>
    </row>
    <row r="5" spans="1:14" ht="12.75">
      <c r="A5" s="13" t="s">
        <v>92</v>
      </c>
      <c r="B5" s="1">
        <f>MAX(B18:B83)</f>
        <v>92.61003340000002</v>
      </c>
      <c r="C5" s="1">
        <f aca="true" t="shared" si="1" ref="C5:M5">MAX(C18:C83)</f>
        <v>94.66481699999999</v>
      </c>
      <c r="D5" s="1">
        <f t="shared" si="1"/>
        <v>180.63583770000002</v>
      </c>
      <c r="E5" s="1">
        <f t="shared" si="1"/>
        <v>194.1648448</v>
      </c>
      <c r="F5" s="1">
        <f t="shared" si="1"/>
        <v>194.52735000000004</v>
      </c>
      <c r="G5" s="1">
        <f t="shared" si="1"/>
        <v>159.555839</v>
      </c>
      <c r="H5" s="1">
        <f t="shared" si="1"/>
        <v>180.88487790000002</v>
      </c>
      <c r="I5" s="1">
        <f t="shared" si="1"/>
        <v>149.3878252</v>
      </c>
      <c r="J5" s="1">
        <f t="shared" si="1"/>
        <v>83.9248474</v>
      </c>
      <c r="K5" s="1">
        <f t="shared" si="1"/>
        <v>32.5391107</v>
      </c>
      <c r="L5" s="1">
        <f t="shared" si="1"/>
        <v>28.70755</v>
      </c>
      <c r="M5" s="1">
        <f t="shared" si="1"/>
        <v>24.788345799999995</v>
      </c>
      <c r="N5" s="1">
        <f>MAX(N18:N83)</f>
        <v>740.1952134</v>
      </c>
    </row>
    <row r="6" spans="1:14" ht="12.75">
      <c r="A6" s="13" t="s">
        <v>14</v>
      </c>
      <c r="B6" s="1">
        <f>AVERAGE(B18:B83)</f>
        <v>14.280011815151516</v>
      </c>
      <c r="C6" s="1">
        <f aca="true" t="shared" si="2" ref="C6:M6">AVERAGE(C18:C83)</f>
        <v>25.150604571212117</v>
      </c>
      <c r="D6" s="1">
        <f t="shared" si="2"/>
        <v>37.081645895454535</v>
      </c>
      <c r="E6" s="1">
        <f t="shared" si="2"/>
        <v>40.88796925000001</v>
      </c>
      <c r="F6" s="1">
        <f t="shared" si="2"/>
        <v>40.84422150151513</v>
      </c>
      <c r="G6" s="1">
        <f t="shared" si="2"/>
        <v>44.99296609090909</v>
      </c>
      <c r="H6" s="1">
        <f t="shared" si="2"/>
        <v>39.50262421969695</v>
      </c>
      <c r="I6" s="1">
        <f t="shared" si="2"/>
        <v>36.01603695909092</v>
      </c>
      <c r="J6" s="1">
        <f t="shared" si="2"/>
        <v>19.511848727272728</v>
      </c>
      <c r="K6" s="1">
        <f t="shared" si="2"/>
        <v>7.796493327272728</v>
      </c>
      <c r="L6" s="1">
        <f t="shared" si="2"/>
        <v>5.7466369530303005</v>
      </c>
      <c r="M6" s="1">
        <f t="shared" si="2"/>
        <v>6.443533765151515</v>
      </c>
      <c r="N6" s="1">
        <f>SUM(B6:M6)</f>
        <v>318.25459307575755</v>
      </c>
    </row>
    <row r="7" spans="1:14" ht="12.75">
      <c r="A7" s="13" t="s">
        <v>15</v>
      </c>
      <c r="B7" s="1">
        <f>PERCENTILE(B18:B83,0.1)</f>
        <v>3.5478998500000003</v>
      </c>
      <c r="C7" s="1">
        <f aca="true" t="shared" si="3" ref="C7:M7">PERCENTILE(C18:C83,0.1)</f>
        <v>6.1230264000000005</v>
      </c>
      <c r="D7" s="1">
        <f t="shared" si="3"/>
        <v>8.0848375</v>
      </c>
      <c r="E7" s="1">
        <f t="shared" si="3"/>
        <v>6.6955751</v>
      </c>
      <c r="F7" s="1">
        <f t="shared" si="3"/>
        <v>8.615767600000002</v>
      </c>
      <c r="G7" s="1">
        <f t="shared" si="3"/>
        <v>13.126701700000002</v>
      </c>
      <c r="H7" s="1">
        <f t="shared" si="3"/>
        <v>11.7179727</v>
      </c>
      <c r="I7" s="1">
        <f t="shared" si="3"/>
        <v>12.5802598</v>
      </c>
      <c r="J7" s="1">
        <f t="shared" si="3"/>
        <v>6.1977939</v>
      </c>
      <c r="K7" s="1">
        <f t="shared" si="3"/>
        <v>3.55551205</v>
      </c>
      <c r="L7" s="1">
        <f t="shared" si="3"/>
        <v>2.468948</v>
      </c>
      <c r="M7" s="1">
        <f t="shared" si="3"/>
        <v>2.69876635</v>
      </c>
      <c r="N7" s="1">
        <f>PERCENTILE(N18:N83,0.1)</f>
        <v>137.27839475000002</v>
      </c>
    </row>
    <row r="8" spans="1:14" ht="12.75">
      <c r="A8" s="13" t="s">
        <v>16</v>
      </c>
      <c r="B8" s="1">
        <f>PERCENTILE(B18:B83,0.25)</f>
        <v>5.711123950000001</v>
      </c>
      <c r="C8" s="1">
        <f aca="true" t="shared" si="4" ref="C8:M8">PERCENTILE(C18:C83,0.25)</f>
        <v>9.7100361</v>
      </c>
      <c r="D8" s="1">
        <f t="shared" si="4"/>
        <v>13.932673900000001</v>
      </c>
      <c r="E8" s="1">
        <f t="shared" si="4"/>
        <v>10.783749599999998</v>
      </c>
      <c r="F8" s="1">
        <f t="shared" si="4"/>
        <v>15.805527875</v>
      </c>
      <c r="G8" s="1">
        <f t="shared" si="4"/>
        <v>18.328982625000002</v>
      </c>
      <c r="H8" s="1">
        <f t="shared" si="4"/>
        <v>21.201917724999998</v>
      </c>
      <c r="I8" s="1">
        <f t="shared" si="4"/>
        <v>17.350690274999998</v>
      </c>
      <c r="J8" s="1">
        <f t="shared" si="4"/>
        <v>9.835619325</v>
      </c>
      <c r="K8" s="1">
        <f t="shared" si="4"/>
        <v>4.564135375</v>
      </c>
      <c r="L8" s="1">
        <f t="shared" si="4"/>
        <v>3.63916345</v>
      </c>
      <c r="M8" s="1">
        <f t="shared" si="4"/>
        <v>3.3021879499999995</v>
      </c>
      <c r="N8" s="1">
        <f>PERCENTILE(N18:N83,0.25)</f>
        <v>189.82116945000004</v>
      </c>
    </row>
    <row r="9" spans="1:14" ht="12.75">
      <c r="A9" s="13" t="s">
        <v>17</v>
      </c>
      <c r="B9" s="1">
        <f>PERCENTILE(B18:B83,0.5)</f>
        <v>9.040140350000001</v>
      </c>
      <c r="C9" s="1">
        <f aca="true" t="shared" si="5" ref="C9:N9">PERCENTILE(C18:C83,0.5)</f>
        <v>17.2458165</v>
      </c>
      <c r="D9" s="1">
        <f t="shared" si="5"/>
        <v>27.275010549999998</v>
      </c>
      <c r="E9" s="1">
        <f t="shared" si="5"/>
        <v>26.33171965</v>
      </c>
      <c r="F9" s="1">
        <f t="shared" si="5"/>
        <v>27.22724025</v>
      </c>
      <c r="G9" s="1">
        <f t="shared" si="5"/>
        <v>33.647005899999996</v>
      </c>
      <c r="H9" s="1">
        <f t="shared" si="5"/>
        <v>34.7232979</v>
      </c>
      <c r="I9" s="1">
        <f t="shared" si="5"/>
        <v>30.4295263</v>
      </c>
      <c r="J9" s="1">
        <f t="shared" si="5"/>
        <v>15.360214249999999</v>
      </c>
      <c r="K9" s="1">
        <f t="shared" si="5"/>
        <v>6.735907</v>
      </c>
      <c r="L9" s="1">
        <f t="shared" si="5"/>
        <v>5.1198385</v>
      </c>
      <c r="M9" s="1">
        <f t="shared" si="5"/>
        <v>5.1149159</v>
      </c>
      <c r="N9" s="1">
        <f t="shared" si="5"/>
        <v>303.45743329999993</v>
      </c>
    </row>
    <row r="10" spans="1:14" ht="12.75">
      <c r="A10" s="13" t="s">
        <v>18</v>
      </c>
      <c r="B10" s="1">
        <f>PERCENTILE(B18:B83,0.75)</f>
        <v>15.9502352</v>
      </c>
      <c r="C10" s="1">
        <f aca="true" t="shared" si="6" ref="C10:M10">PERCENTILE(C18:C83,0.75)</f>
        <v>27.968959225</v>
      </c>
      <c r="D10" s="1">
        <f t="shared" si="6"/>
        <v>42.360629225</v>
      </c>
      <c r="E10" s="1">
        <f t="shared" si="6"/>
        <v>56.09295684999999</v>
      </c>
      <c r="F10" s="1">
        <f t="shared" si="6"/>
        <v>54.640701525000004</v>
      </c>
      <c r="G10" s="1">
        <f t="shared" si="6"/>
        <v>60.304519225</v>
      </c>
      <c r="H10" s="1">
        <f t="shared" si="6"/>
        <v>50.40652522500001</v>
      </c>
      <c r="I10" s="1">
        <f t="shared" si="6"/>
        <v>44.6308003</v>
      </c>
      <c r="J10" s="1">
        <f t="shared" si="6"/>
        <v>23.5675368</v>
      </c>
      <c r="K10" s="1">
        <f t="shared" si="6"/>
        <v>8.80695075</v>
      </c>
      <c r="L10" s="1">
        <f t="shared" si="6"/>
        <v>6.5196837</v>
      </c>
      <c r="M10" s="1">
        <f t="shared" si="6"/>
        <v>7.7316404</v>
      </c>
      <c r="N10" s="1">
        <f>PERCENTILE(N18:N83,0.75)</f>
        <v>379.4695399</v>
      </c>
    </row>
    <row r="11" spans="1:14" ht="12.75">
      <c r="A11" s="13" t="s">
        <v>19</v>
      </c>
      <c r="B11" s="1">
        <f>PERCENTILE(B18:B83,0.9)</f>
        <v>30.798741399999997</v>
      </c>
      <c r="C11" s="1">
        <f aca="true" t="shared" si="7" ref="C11:M11">PERCENTILE(C18:C83,0.9)</f>
        <v>63.383335</v>
      </c>
      <c r="D11" s="1">
        <f t="shared" si="7"/>
        <v>86.5660925</v>
      </c>
      <c r="E11" s="1">
        <f t="shared" si="7"/>
        <v>102.99665854999999</v>
      </c>
      <c r="F11" s="1">
        <f t="shared" si="7"/>
        <v>84.9585271</v>
      </c>
      <c r="G11" s="1">
        <f t="shared" si="7"/>
        <v>89.36054385</v>
      </c>
      <c r="H11" s="1">
        <f t="shared" si="7"/>
        <v>73.04970875000001</v>
      </c>
      <c r="I11" s="1">
        <f t="shared" si="7"/>
        <v>63.7178319</v>
      </c>
      <c r="J11" s="1">
        <f t="shared" si="7"/>
        <v>37.70797605</v>
      </c>
      <c r="K11" s="1">
        <f t="shared" si="7"/>
        <v>12.3799055</v>
      </c>
      <c r="L11" s="1">
        <f t="shared" si="7"/>
        <v>8.5854742</v>
      </c>
      <c r="M11" s="1">
        <f t="shared" si="7"/>
        <v>11.171490799999999</v>
      </c>
      <c r="N11" s="1">
        <f>PERCENTILE(N18:N83,0.9)</f>
        <v>524.79070655</v>
      </c>
    </row>
    <row r="12" spans="1:14" ht="12.75">
      <c r="A12" s="13" t="s">
        <v>23</v>
      </c>
      <c r="B12" s="1">
        <f>STDEV(B18:B83)</f>
        <v>15.019769561503043</v>
      </c>
      <c r="C12" s="1">
        <f aca="true" t="shared" si="8" ref="C12:M12">STDEV(C18:C83)</f>
        <v>23.378099897199785</v>
      </c>
      <c r="D12" s="1">
        <f t="shared" si="8"/>
        <v>34.863212399455925</v>
      </c>
      <c r="E12" s="1">
        <f t="shared" si="8"/>
        <v>41.517761668584455</v>
      </c>
      <c r="F12" s="1">
        <f t="shared" si="8"/>
        <v>38.17018683109933</v>
      </c>
      <c r="G12" s="1">
        <f t="shared" si="8"/>
        <v>36.80163463707111</v>
      </c>
      <c r="H12" s="1">
        <f t="shared" si="8"/>
        <v>27.497420269547693</v>
      </c>
      <c r="I12" s="1">
        <f t="shared" si="8"/>
        <v>25.734017735844507</v>
      </c>
      <c r="J12" s="1">
        <f t="shared" si="8"/>
        <v>15.071534177605512</v>
      </c>
      <c r="K12" s="1">
        <f t="shared" si="8"/>
        <v>5.3110868426103295</v>
      </c>
      <c r="L12" s="1">
        <f t="shared" si="8"/>
        <v>4.101284110145866</v>
      </c>
      <c r="M12" s="1">
        <f t="shared" si="8"/>
        <v>4.6068902297836845</v>
      </c>
      <c r="N12" s="1">
        <f>STDEV(N18:N83)</f>
        <v>152.49808272097397</v>
      </c>
    </row>
    <row r="13" spans="1:14" ht="12.75">
      <c r="A13" s="13" t="s">
        <v>125</v>
      </c>
      <c r="B13" s="1">
        <f aca="true" t="shared" si="9" ref="B13:L13">ROUND(B12/B6,2)</f>
        <v>1.05</v>
      </c>
      <c r="C13" s="1">
        <f t="shared" si="9"/>
        <v>0.93</v>
      </c>
      <c r="D13" s="1">
        <f t="shared" si="9"/>
        <v>0.94</v>
      </c>
      <c r="E13" s="1">
        <f t="shared" si="9"/>
        <v>1.02</v>
      </c>
      <c r="F13" s="1">
        <f t="shared" si="9"/>
        <v>0.93</v>
      </c>
      <c r="G13" s="1">
        <f t="shared" si="9"/>
        <v>0.82</v>
      </c>
      <c r="H13" s="1">
        <f t="shared" si="9"/>
        <v>0.7</v>
      </c>
      <c r="I13" s="1">
        <f t="shared" si="9"/>
        <v>0.71</v>
      </c>
      <c r="J13" s="1">
        <f t="shared" si="9"/>
        <v>0.77</v>
      </c>
      <c r="K13" s="1">
        <f t="shared" si="9"/>
        <v>0.68</v>
      </c>
      <c r="L13" s="1">
        <f t="shared" si="9"/>
        <v>0.71</v>
      </c>
      <c r="M13" s="1">
        <f>ROUND(M12/M6,2)</f>
        <v>0.71</v>
      </c>
      <c r="N13" s="1">
        <f>ROUND(N12/N6,2)</f>
        <v>0.48</v>
      </c>
    </row>
    <row r="14" spans="1:14" ht="12.75">
      <c r="A14" s="13" t="s">
        <v>124</v>
      </c>
      <c r="B14" s="53">
        <f aca="true" t="shared" si="10" ref="B14:N14">66*P84/(65*64*B12^3)</f>
        <v>2.942151546413751</v>
      </c>
      <c r="C14" s="53">
        <f t="shared" si="10"/>
        <v>1.7115139494792275</v>
      </c>
      <c r="D14" s="53">
        <f t="shared" si="10"/>
        <v>1.9525844630238216</v>
      </c>
      <c r="E14" s="53">
        <f t="shared" si="10"/>
        <v>1.715779113502974</v>
      </c>
      <c r="F14" s="53">
        <f t="shared" si="10"/>
        <v>1.899992790048535</v>
      </c>
      <c r="G14" s="53">
        <f t="shared" si="10"/>
        <v>1.5083662098390875</v>
      </c>
      <c r="H14" s="53">
        <f t="shared" si="10"/>
        <v>2.3235655426519766</v>
      </c>
      <c r="I14" s="53">
        <f t="shared" si="10"/>
        <v>1.9429665633389568</v>
      </c>
      <c r="J14" s="53">
        <f t="shared" si="10"/>
        <v>2.0097835459028097</v>
      </c>
      <c r="K14" s="53">
        <f t="shared" si="10"/>
        <v>2.4288191036051177</v>
      </c>
      <c r="L14" s="53">
        <f t="shared" si="10"/>
        <v>3.5735829640940637</v>
      </c>
      <c r="M14" s="53">
        <f t="shared" si="10"/>
        <v>2.14930997086852</v>
      </c>
      <c r="N14" s="53">
        <f t="shared" si="10"/>
        <v>0.7196636333350179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0.06893535310271368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28.270788399999997</v>
      </c>
      <c r="C18" s="1">
        <f>'DATOS MENSUALES'!F7</f>
        <v>29.6451265</v>
      </c>
      <c r="D18" s="1">
        <f>'DATOS MENSUALES'!F8</f>
        <v>14.3432986</v>
      </c>
      <c r="E18" s="1">
        <f>'DATOS MENSUALES'!F9</f>
        <v>42.83911710000001</v>
      </c>
      <c r="F18" s="1">
        <f>'DATOS MENSUALES'!F10</f>
        <v>93.9244776</v>
      </c>
      <c r="G18" s="1">
        <f>'DATOS MENSUALES'!F11</f>
        <v>83.48599200000001</v>
      </c>
      <c r="H18" s="1">
        <f>'DATOS MENSUALES'!F12</f>
        <v>75.8988178</v>
      </c>
      <c r="I18" s="1">
        <f>'DATOS MENSUALES'!F13</f>
        <v>149.3878252</v>
      </c>
      <c r="J18" s="1">
        <f>'DATOS MENSUALES'!F14</f>
        <v>65.8754966</v>
      </c>
      <c r="K18" s="1">
        <f>'DATOS MENSUALES'!F15</f>
        <v>20.962751400000002</v>
      </c>
      <c r="L18" s="1">
        <f>'DATOS MENSUALES'!F16</f>
        <v>9.978744500000001</v>
      </c>
      <c r="M18" s="1">
        <f>'DATOS MENSUALES'!F17</f>
        <v>6.7858016</v>
      </c>
      <c r="N18" s="1">
        <f>SUM(B18:M18)</f>
        <v>621.3982373</v>
      </c>
      <c r="O18" s="1"/>
      <c r="P18" s="60">
        <f>(B18-B$6)^3</f>
        <v>2738.580204104515</v>
      </c>
      <c r="Q18" s="60">
        <f>(C18-C$6)^3</f>
        <v>90.79261213453776</v>
      </c>
      <c r="R18" s="60">
        <f aca="true" t="shared" si="11" ref="R18:AB18">(D18-D$6)^3</f>
        <v>-11756.463132090754</v>
      </c>
      <c r="S18" s="60">
        <f t="shared" si="11"/>
        <v>7.427976808111131</v>
      </c>
      <c r="T18" s="60">
        <f t="shared" si="11"/>
        <v>149554.34278443857</v>
      </c>
      <c r="U18" s="60">
        <f t="shared" si="11"/>
        <v>57035.61857859336</v>
      </c>
      <c r="V18" s="60">
        <f t="shared" si="11"/>
        <v>48213.415520600196</v>
      </c>
      <c r="W18" s="60">
        <f t="shared" si="11"/>
        <v>1457186.0023176612</v>
      </c>
      <c r="X18" s="60">
        <f t="shared" si="11"/>
        <v>99662.73387378255</v>
      </c>
      <c r="Y18" s="60">
        <f t="shared" si="11"/>
        <v>2282.3754666594014</v>
      </c>
      <c r="Z18" s="60">
        <f t="shared" si="11"/>
        <v>75.80015375674485</v>
      </c>
      <c r="AA18" s="60">
        <f t="shared" si="11"/>
        <v>0.040095742725497124</v>
      </c>
      <c r="AB18" s="60">
        <f t="shared" si="11"/>
        <v>27857709.256714143</v>
      </c>
    </row>
    <row r="19" spans="1:28" ht="12.75">
      <c r="A19" s="12" t="s">
        <v>27</v>
      </c>
      <c r="B19" s="1">
        <f>'DATOS MENSUALES'!F18</f>
        <v>4.6534865</v>
      </c>
      <c r="C19" s="1">
        <f>'DATOS MENSUALES'!F19</f>
        <v>28.448728000000003</v>
      </c>
      <c r="D19" s="1">
        <f>'DATOS MENSUALES'!F20</f>
        <v>8.458408</v>
      </c>
      <c r="E19" s="1">
        <f>'DATOS MENSUALES'!F21</f>
        <v>20.268674400000002</v>
      </c>
      <c r="F19" s="1">
        <f>'DATOS MENSUALES'!F22</f>
        <v>7.285553</v>
      </c>
      <c r="G19" s="1">
        <f>'DATOS MENSUALES'!F23</f>
        <v>37.5011279</v>
      </c>
      <c r="H19" s="1">
        <f>'DATOS MENSUALES'!F24</f>
        <v>62.53383699999999</v>
      </c>
      <c r="I19" s="1">
        <f>'DATOS MENSUALES'!F25</f>
        <v>30.597819</v>
      </c>
      <c r="J19" s="1">
        <f>'DATOS MENSUALES'!F26</f>
        <v>28.998108799999997</v>
      </c>
      <c r="K19" s="1">
        <f>'DATOS MENSUALES'!F27</f>
        <v>6.6912382</v>
      </c>
      <c r="L19" s="1">
        <f>'DATOS MENSUALES'!F28</f>
        <v>6.916418600000001</v>
      </c>
      <c r="M19" s="1">
        <f>'DATOS MENSUALES'!F29</f>
        <v>5.653952</v>
      </c>
      <c r="N19" s="1">
        <f aca="true" t="shared" si="12" ref="N19:N82">SUM(B19:M19)</f>
        <v>248.00735140000003</v>
      </c>
      <c r="O19" s="10"/>
      <c r="P19" s="60">
        <f aca="true" t="shared" si="13" ref="P19:P82">(B19-B$6)^3</f>
        <v>-892.0900012556039</v>
      </c>
      <c r="Q19" s="60">
        <f aca="true" t="shared" si="14" ref="Q19:Q82">(C19-C$6)^3</f>
        <v>35.87572727493503</v>
      </c>
      <c r="R19" s="60">
        <f aca="true" t="shared" si="15" ref="R19:R82">(D19-D$6)^3</f>
        <v>-23450.725351428002</v>
      </c>
      <c r="S19" s="60">
        <f aca="true" t="shared" si="16" ref="S19:S82">(E19-E$6)^3</f>
        <v>-8766.402902419733</v>
      </c>
      <c r="T19" s="60">
        <f aca="true" t="shared" si="17" ref="T19:T82">(F19-F$6)^3</f>
        <v>-37793.243299716174</v>
      </c>
      <c r="U19" s="60">
        <f aca="true" t="shared" si="18" ref="U19:U82">(G19-G$6)^3</f>
        <v>-420.4991930125812</v>
      </c>
      <c r="V19" s="60">
        <f aca="true" t="shared" si="19" ref="V19:V82">(H19-H$6)^3</f>
        <v>12216.601935147739</v>
      </c>
      <c r="W19" s="60">
        <f aca="true" t="shared" si="20" ref="W19:W82">(I19-I$6)^3</f>
        <v>-159.06308979104708</v>
      </c>
      <c r="X19" s="60">
        <f aca="true" t="shared" si="21" ref="X19:X82">(J19-J$6)^3</f>
        <v>853.6602924866493</v>
      </c>
      <c r="Y19" s="60">
        <f aca="true" t="shared" si="22" ref="Y19:Y82">(K19-K$6)^3</f>
        <v>-1.3501673911242567</v>
      </c>
      <c r="Z19" s="60">
        <f aca="true" t="shared" si="23" ref="Z19:Z82">(L19-L$6)^3</f>
        <v>1.600716456949999</v>
      </c>
      <c r="AA19" s="60">
        <f aca="true" t="shared" si="24" ref="AA19:AA82">(M19-M$6)^3</f>
        <v>-0.4922563533813439</v>
      </c>
      <c r="AB19" s="60">
        <f aca="true" t="shared" si="25" ref="AB19:AB82">(N19-N$6)^3</f>
        <v>-346647.3047208437</v>
      </c>
    </row>
    <row r="20" spans="1:28" ht="12.75">
      <c r="A20" s="12" t="s">
        <v>28</v>
      </c>
      <c r="B20" s="1">
        <f>'DATOS MENSUALES'!F30</f>
        <v>13.006469999999998</v>
      </c>
      <c r="C20" s="1">
        <f>'DATOS MENSUALES'!F31</f>
        <v>6.9926802</v>
      </c>
      <c r="D20" s="1">
        <f>'DATOS MENSUALES'!F32</f>
        <v>27.420693399999998</v>
      </c>
      <c r="E20" s="1">
        <f>'DATOS MENSUALES'!F33</f>
        <v>57.125142999999994</v>
      </c>
      <c r="F20" s="1">
        <f>'DATOS MENSUALES'!F34</f>
        <v>20.259284700000002</v>
      </c>
      <c r="G20" s="1">
        <f>'DATOS MENSUALES'!F35</f>
        <v>16.164190400000003</v>
      </c>
      <c r="H20" s="1">
        <f>'DATOS MENSUALES'!F36</f>
        <v>25.694141000000002</v>
      </c>
      <c r="I20" s="1">
        <f>'DATOS MENSUALES'!F37</f>
        <v>12.423553000000002</v>
      </c>
      <c r="J20" s="1">
        <f>'DATOS MENSUALES'!F38</f>
        <v>4.770403999999998</v>
      </c>
      <c r="K20" s="1">
        <f>'DATOS MENSUALES'!F39</f>
        <v>4.891657799999999</v>
      </c>
      <c r="L20" s="1">
        <f>'DATOS MENSUALES'!F40</f>
        <v>3.6623668000000005</v>
      </c>
      <c r="M20" s="1">
        <f>'DATOS MENSUALES'!F41</f>
        <v>8.959476500000001</v>
      </c>
      <c r="N20" s="1">
        <f t="shared" si="12"/>
        <v>201.37006079999995</v>
      </c>
      <c r="O20" s="10"/>
      <c r="P20" s="60">
        <f t="shared" si="13"/>
        <v>-2.06556861977569</v>
      </c>
      <c r="Q20" s="60">
        <f t="shared" si="14"/>
        <v>-5986.853193248127</v>
      </c>
      <c r="R20" s="60">
        <f t="shared" si="15"/>
        <v>-901.6953703474117</v>
      </c>
      <c r="S20" s="60">
        <f t="shared" si="16"/>
        <v>4280.862847961622</v>
      </c>
      <c r="T20" s="60">
        <f t="shared" si="17"/>
        <v>-8722.653362271862</v>
      </c>
      <c r="U20" s="60">
        <f t="shared" si="18"/>
        <v>-23959.546693719803</v>
      </c>
      <c r="V20" s="60">
        <f t="shared" si="19"/>
        <v>-2632.9216130394343</v>
      </c>
      <c r="W20" s="60">
        <f t="shared" si="20"/>
        <v>-13131.701596694907</v>
      </c>
      <c r="X20" s="60">
        <f t="shared" si="21"/>
        <v>-3203.466193582232</v>
      </c>
      <c r="Y20" s="60">
        <f t="shared" si="22"/>
        <v>-24.51120389237566</v>
      </c>
      <c r="Z20" s="60">
        <f t="shared" si="23"/>
        <v>-9.054449029524793</v>
      </c>
      <c r="AA20" s="60">
        <f t="shared" si="24"/>
        <v>15.925836611545062</v>
      </c>
      <c r="AB20" s="60">
        <f t="shared" si="25"/>
        <v>-1596875.765240195</v>
      </c>
    </row>
    <row r="21" spans="1:28" ht="12.75">
      <c r="A21" s="12" t="s">
        <v>29</v>
      </c>
      <c r="B21" s="1">
        <f>'DATOS MENSUALES'!F42</f>
        <v>12.687820199999999</v>
      </c>
      <c r="C21" s="1">
        <f>'DATOS MENSUALES'!F43</f>
        <v>12.546992999999999</v>
      </c>
      <c r="D21" s="1">
        <f>'DATOS MENSUALES'!F44</f>
        <v>18.2579031</v>
      </c>
      <c r="E21" s="1">
        <f>'DATOS MENSUALES'!F45</f>
        <v>6.210056400000001</v>
      </c>
      <c r="F21" s="1">
        <f>'DATOS MENSUALES'!F46</f>
        <v>4.751283</v>
      </c>
      <c r="G21" s="1">
        <f>'DATOS MENSUALES'!F47</f>
        <v>15.5055485</v>
      </c>
      <c r="H21" s="1">
        <f>'DATOS MENSUALES'!F48</f>
        <v>24.7591254</v>
      </c>
      <c r="I21" s="1">
        <f>'DATOS MENSUALES'!F49</f>
        <v>16.8957458</v>
      </c>
      <c r="J21" s="1">
        <f>'DATOS MENSUALES'!F50</f>
        <v>10.933894199999997</v>
      </c>
      <c r="K21" s="1">
        <f>'DATOS MENSUALES'!F51</f>
        <v>4.7846875</v>
      </c>
      <c r="L21" s="1">
        <f>'DATOS MENSUALES'!F52</f>
        <v>4.1936032</v>
      </c>
      <c r="M21" s="1">
        <f>'DATOS MENSUALES'!F53</f>
        <v>8.594990000000001</v>
      </c>
      <c r="N21" s="1">
        <f t="shared" si="12"/>
        <v>140.1216503</v>
      </c>
      <c r="O21" s="10"/>
      <c r="P21" s="60">
        <f t="shared" si="13"/>
        <v>-4.036323788474523</v>
      </c>
      <c r="Q21" s="60">
        <f t="shared" si="14"/>
        <v>-2002.0966122262973</v>
      </c>
      <c r="R21" s="60">
        <f t="shared" si="15"/>
        <v>-6669.878768087599</v>
      </c>
      <c r="S21" s="60">
        <f t="shared" si="16"/>
        <v>-41702.18902426701</v>
      </c>
      <c r="T21" s="60">
        <f t="shared" si="17"/>
        <v>-47018.278553680066</v>
      </c>
      <c r="U21" s="60">
        <f t="shared" si="18"/>
        <v>-25639.539484530043</v>
      </c>
      <c r="V21" s="60">
        <f t="shared" si="19"/>
        <v>-3204.805505847709</v>
      </c>
      <c r="W21" s="60">
        <f t="shared" si="20"/>
        <v>-6990.10185379254</v>
      </c>
      <c r="X21" s="60">
        <f t="shared" si="21"/>
        <v>-631.1770786710989</v>
      </c>
      <c r="Y21" s="60">
        <f t="shared" si="22"/>
        <v>-27.320013379849353</v>
      </c>
      <c r="Z21" s="60">
        <f t="shared" si="23"/>
        <v>-3.745783599894651</v>
      </c>
      <c r="AA21" s="60">
        <f t="shared" si="24"/>
        <v>9.958583017848076</v>
      </c>
      <c r="AB21" s="60">
        <f t="shared" si="25"/>
        <v>-5652397.916870297</v>
      </c>
    </row>
    <row r="22" spans="1:28" ht="12.75">
      <c r="A22" s="12" t="s">
        <v>30</v>
      </c>
      <c r="B22" s="1">
        <f>'DATOS MENSUALES'!F54</f>
        <v>11.200716</v>
      </c>
      <c r="C22" s="1">
        <f>'DATOS MENSUALES'!F55</f>
        <v>13.876413000000001</v>
      </c>
      <c r="D22" s="1">
        <f>'DATOS MENSUALES'!F56</f>
        <v>20.883102500000003</v>
      </c>
      <c r="E22" s="1">
        <f>'DATOS MENSUALES'!F57</f>
        <v>4.4255146</v>
      </c>
      <c r="F22" s="1">
        <f>'DATOS MENSUALES'!F58</f>
        <v>21.023155000000003</v>
      </c>
      <c r="G22" s="1">
        <f>'DATOS MENSUALES'!F59</f>
        <v>22.7424472</v>
      </c>
      <c r="H22" s="1">
        <f>'DATOS MENSUALES'!F60</f>
        <v>12.014990399999999</v>
      </c>
      <c r="I22" s="1">
        <f>'DATOS MENSUALES'!F61</f>
        <v>12.1309794</v>
      </c>
      <c r="J22" s="1">
        <f>'DATOS MENSUALES'!F62</f>
        <v>6.158735500000001</v>
      </c>
      <c r="K22" s="1">
        <f>'DATOS MENSUALES'!F63</f>
        <v>3.6588927999999994</v>
      </c>
      <c r="L22" s="1">
        <f>'DATOS MENSUALES'!F64</f>
        <v>10.724743</v>
      </c>
      <c r="M22" s="1">
        <f>'DATOS MENSUALES'!F65</f>
        <v>2.315849</v>
      </c>
      <c r="N22" s="1">
        <f t="shared" si="12"/>
        <v>141.1555384</v>
      </c>
      <c r="O22" s="10"/>
      <c r="P22" s="60">
        <f t="shared" si="13"/>
        <v>-29.19807604410786</v>
      </c>
      <c r="Q22" s="60">
        <f t="shared" si="14"/>
        <v>-1433.0331279362574</v>
      </c>
      <c r="R22" s="60">
        <f t="shared" si="15"/>
        <v>-4250.381289220637</v>
      </c>
      <c r="S22" s="60">
        <f t="shared" si="16"/>
        <v>-48477.21992649869</v>
      </c>
      <c r="T22" s="60">
        <f t="shared" si="17"/>
        <v>-7787.195104681904</v>
      </c>
      <c r="U22" s="60">
        <f t="shared" si="18"/>
        <v>-11015.911293264477</v>
      </c>
      <c r="V22" s="60">
        <f t="shared" si="19"/>
        <v>-20768.831842645646</v>
      </c>
      <c r="W22" s="60">
        <f t="shared" si="20"/>
        <v>-13626.329190576613</v>
      </c>
      <c r="X22" s="60">
        <f t="shared" si="21"/>
        <v>-2380.9353046449864</v>
      </c>
      <c r="Y22" s="60">
        <f t="shared" si="22"/>
        <v>-70.83463748568565</v>
      </c>
      <c r="Z22" s="60">
        <f t="shared" si="23"/>
        <v>123.36513320565602</v>
      </c>
      <c r="AA22" s="60">
        <f t="shared" si="24"/>
        <v>-70.32659121399892</v>
      </c>
      <c r="AB22" s="60">
        <f t="shared" si="25"/>
        <v>-5554548.062863419</v>
      </c>
    </row>
    <row r="23" spans="1:28" ht="12.75">
      <c r="A23" s="12" t="s">
        <v>32</v>
      </c>
      <c r="B23" s="11">
        <f>'DATOS MENSUALES'!F66</f>
        <v>7.4218374</v>
      </c>
      <c r="C23" s="1">
        <f>'DATOS MENSUALES'!F67</f>
        <v>12.7106753</v>
      </c>
      <c r="D23" s="1">
        <f>'DATOS MENSUALES'!F68</f>
        <v>49.5748578</v>
      </c>
      <c r="E23" s="1">
        <f>'DATOS MENSUALES'!F69</f>
        <v>10.4323214</v>
      </c>
      <c r="F23" s="1">
        <f>'DATOS MENSUALES'!F70</f>
        <v>9.21649</v>
      </c>
      <c r="G23" s="1">
        <f>'DATOS MENSUALES'!F71</f>
        <v>24.632484399999996</v>
      </c>
      <c r="H23" s="1">
        <f>'DATOS MENSUALES'!F72</f>
        <v>74.7858385</v>
      </c>
      <c r="I23" s="1">
        <f>'DATOS MENSUALES'!F73</f>
        <v>81.83331299999999</v>
      </c>
      <c r="J23" s="1">
        <f>'DATOS MENSUALES'!F74</f>
        <v>19.7089791</v>
      </c>
      <c r="K23" s="1">
        <f>'DATOS MENSUALES'!F75</f>
        <v>6.7805758</v>
      </c>
      <c r="L23" s="1">
        <f>'DATOS MENSUALES'!F76</f>
        <v>5.209503400000001</v>
      </c>
      <c r="M23" s="1">
        <f>'DATOS MENSUALES'!F77</f>
        <v>4.114183199999999</v>
      </c>
      <c r="N23" s="1">
        <f t="shared" si="12"/>
        <v>306.4210593</v>
      </c>
      <c r="O23" s="10"/>
      <c r="P23" s="60">
        <f t="shared" si="13"/>
        <v>-322.5711907039102</v>
      </c>
      <c r="Q23" s="60">
        <f t="shared" si="14"/>
        <v>-1925.1019475830497</v>
      </c>
      <c r="R23" s="60">
        <f t="shared" si="15"/>
        <v>1949.9448078768978</v>
      </c>
      <c r="S23" s="60">
        <f t="shared" si="16"/>
        <v>-28249.029141000512</v>
      </c>
      <c r="T23" s="60">
        <f t="shared" si="17"/>
        <v>-31637.64363041488</v>
      </c>
      <c r="U23" s="60">
        <f t="shared" si="18"/>
        <v>-8440.421695591882</v>
      </c>
      <c r="V23" s="60">
        <f t="shared" si="19"/>
        <v>43924.25728132378</v>
      </c>
      <c r="W23" s="60">
        <f t="shared" si="20"/>
        <v>96180.66975713616</v>
      </c>
      <c r="X23" s="60">
        <f t="shared" si="21"/>
        <v>0.0076605619529895</v>
      </c>
      <c r="Y23" s="60">
        <f t="shared" si="22"/>
        <v>-1.0485167178284855</v>
      </c>
      <c r="Z23" s="60">
        <f t="shared" si="23"/>
        <v>-0.1549697193982251</v>
      </c>
      <c r="AA23" s="60">
        <f t="shared" si="24"/>
        <v>-12.63876279732098</v>
      </c>
      <c r="AB23" s="60">
        <f t="shared" si="25"/>
        <v>-1657.079574318366</v>
      </c>
    </row>
    <row r="24" spans="1:28" ht="12.75">
      <c r="A24" s="12" t="s">
        <v>31</v>
      </c>
      <c r="B24" s="1">
        <f>'DATOS MENSUALES'!F78</f>
        <v>3.7305467000000005</v>
      </c>
      <c r="C24" s="1">
        <f>'DATOS MENSUALES'!F79</f>
        <v>5.858467800000001</v>
      </c>
      <c r="D24" s="1">
        <f>'DATOS MENSUALES'!F80</f>
        <v>13.33068</v>
      </c>
      <c r="E24" s="1">
        <f>'DATOS MENSUALES'!F81</f>
        <v>12.810661000000003</v>
      </c>
      <c r="F24" s="1">
        <f>'DATOS MENSUALES'!F82</f>
        <v>81.45054279999998</v>
      </c>
      <c r="G24" s="1">
        <f>'DATOS MENSUALES'!F83</f>
        <v>159.555839</v>
      </c>
      <c r="H24" s="1">
        <f>'DATOS MENSUALES'!F84</f>
        <v>39.39359159999999</v>
      </c>
      <c r="I24" s="1">
        <f>'DATOS MENSUALES'!F85</f>
        <v>36.7508478</v>
      </c>
      <c r="J24" s="1">
        <f>'DATOS MENSUALES'!F86</f>
        <v>19.449986</v>
      </c>
      <c r="K24" s="1">
        <f>'DATOS MENSUALES'!F87</f>
        <v>7.3440355</v>
      </c>
      <c r="L24" s="1">
        <f>'DATOS MENSUALES'!F88</f>
        <v>8.192667</v>
      </c>
      <c r="M24" s="1">
        <f>'DATOS MENSUALES'!F89</f>
        <v>10.344449200000001</v>
      </c>
      <c r="N24" s="1">
        <f t="shared" si="12"/>
        <v>398.21231439999997</v>
      </c>
      <c r="O24" s="10"/>
      <c r="P24" s="60">
        <f t="shared" si="13"/>
        <v>-1174.062781992424</v>
      </c>
      <c r="Q24" s="60">
        <f t="shared" si="14"/>
        <v>-7180.273657218466</v>
      </c>
      <c r="R24" s="60">
        <f t="shared" si="15"/>
        <v>-13398.118917688347</v>
      </c>
      <c r="S24" s="60">
        <f t="shared" si="16"/>
        <v>-22134.33149754136</v>
      </c>
      <c r="T24" s="60">
        <f t="shared" si="17"/>
        <v>66954.68019394767</v>
      </c>
      <c r="U24" s="60">
        <f t="shared" si="18"/>
        <v>1503597.8217741903</v>
      </c>
      <c r="V24" s="60">
        <f t="shared" si="19"/>
        <v>-0.0012961920118358418</v>
      </c>
      <c r="W24" s="60">
        <f t="shared" si="20"/>
        <v>0.39675888848102303</v>
      </c>
      <c r="X24" s="60">
        <f t="shared" si="21"/>
        <v>-0.00023674847326947572</v>
      </c>
      <c r="Y24" s="60">
        <f t="shared" si="22"/>
        <v>-0.09262630015082585</v>
      </c>
      <c r="Z24" s="60">
        <f t="shared" si="23"/>
        <v>14.634751848112225</v>
      </c>
      <c r="AA24" s="60">
        <f t="shared" si="24"/>
        <v>59.36078109774884</v>
      </c>
      <c r="AB24" s="60">
        <f t="shared" si="25"/>
        <v>511188.6783466235</v>
      </c>
    </row>
    <row r="25" spans="1:28" ht="12.75">
      <c r="A25" s="12" t="s">
        <v>33</v>
      </c>
      <c r="B25" s="1">
        <f>'DATOS MENSUALES'!F90</f>
        <v>8.6954575</v>
      </c>
      <c r="C25" s="1">
        <f>'DATOS MENSUALES'!F91</f>
        <v>12.0918376</v>
      </c>
      <c r="D25" s="1">
        <f>'DATOS MENSUALES'!F92</f>
        <v>29.235356700000004</v>
      </c>
      <c r="E25" s="1">
        <f>'DATOS MENSUALES'!F93</f>
        <v>151.068646</v>
      </c>
      <c r="F25" s="1">
        <f>'DATOS MENSUALES'!F94</f>
        <v>31.4345922</v>
      </c>
      <c r="G25" s="1">
        <f>'DATOS MENSUALES'!F95</f>
        <v>24.400020000000005</v>
      </c>
      <c r="H25" s="1">
        <f>'DATOS MENSUALES'!F96</f>
        <v>36.04373600000001</v>
      </c>
      <c r="I25" s="1">
        <f>'DATOS MENSUALES'!F97</f>
        <v>43.914049</v>
      </c>
      <c r="J25" s="1">
        <f>'DATOS MENSUALES'!F98</f>
        <v>10.5705768</v>
      </c>
      <c r="K25" s="1">
        <f>'DATOS MENSUALES'!F99</f>
        <v>5.2800728999999995</v>
      </c>
      <c r="L25" s="1">
        <f>'DATOS MENSUALES'!F100</f>
        <v>4.0482956</v>
      </c>
      <c r="M25" s="1">
        <f>'DATOS MENSUALES'!F101</f>
        <v>3.0723084</v>
      </c>
      <c r="N25" s="1">
        <f t="shared" si="12"/>
        <v>359.8549487</v>
      </c>
      <c r="O25" s="10"/>
      <c r="P25" s="60">
        <f t="shared" si="13"/>
        <v>-174.16687424682164</v>
      </c>
      <c r="Q25" s="60">
        <f t="shared" si="14"/>
        <v>-2226.929746078935</v>
      </c>
      <c r="R25" s="60">
        <f t="shared" si="15"/>
        <v>-483.05094207474986</v>
      </c>
      <c r="S25" s="60">
        <f t="shared" si="16"/>
        <v>1337569.3444720642</v>
      </c>
      <c r="T25" s="60">
        <f t="shared" si="17"/>
        <v>-833.1391509397165</v>
      </c>
      <c r="U25" s="60">
        <f t="shared" si="18"/>
        <v>-8732.838884085302</v>
      </c>
      <c r="V25" s="60">
        <f t="shared" si="19"/>
        <v>-41.38181946165286</v>
      </c>
      <c r="W25" s="60">
        <f t="shared" si="20"/>
        <v>492.66688807350863</v>
      </c>
      <c r="X25" s="60">
        <f t="shared" si="21"/>
        <v>-714.8219984111504</v>
      </c>
      <c r="Y25" s="60">
        <f t="shared" si="22"/>
        <v>-15.934909667049196</v>
      </c>
      <c r="Z25" s="60">
        <f t="shared" si="23"/>
        <v>-4.89863355686941</v>
      </c>
      <c r="AA25" s="60">
        <f t="shared" si="24"/>
        <v>-38.31451723067236</v>
      </c>
      <c r="AB25" s="60">
        <f t="shared" si="25"/>
        <v>71993.14230305045</v>
      </c>
    </row>
    <row r="26" spans="1:28" ht="12.75">
      <c r="A26" s="12" t="s">
        <v>34</v>
      </c>
      <c r="B26" s="1">
        <f>'DATOS MENSUALES'!F102</f>
        <v>6.520312000000001</v>
      </c>
      <c r="C26" s="1">
        <f>'DATOS MENSUALES'!F103</f>
        <v>5.0431604000000005</v>
      </c>
      <c r="D26" s="1">
        <f>'DATOS MENSUALES'!F104</f>
        <v>20.060374400000004</v>
      </c>
      <c r="E26" s="1">
        <f>'DATOS MENSUALES'!F105</f>
        <v>8.033666600000002</v>
      </c>
      <c r="F26" s="1">
        <f>'DATOS MENSUALES'!F106</f>
        <v>6.5963776</v>
      </c>
      <c r="G26" s="1">
        <f>'DATOS MENSUALES'!F107</f>
        <v>19.2982948</v>
      </c>
      <c r="H26" s="1">
        <f>'DATOS MENSUALES'!F108</f>
        <v>8.692478200000002</v>
      </c>
      <c r="I26" s="1">
        <f>'DATOS MENSUALES'!F109</f>
        <v>8.7591518</v>
      </c>
      <c r="J26" s="1">
        <f>'DATOS MENSUALES'!F110</f>
        <v>5.797111000000001</v>
      </c>
      <c r="K26" s="1">
        <f>'DATOS MENSUALES'!F111</f>
        <v>3.5241339</v>
      </c>
      <c r="L26" s="1">
        <f>'DATOS MENSUALES'!F112</f>
        <v>2.9161108</v>
      </c>
      <c r="M26" s="1">
        <f>'DATOS MENSUALES'!F113</f>
        <v>24.788345799999995</v>
      </c>
      <c r="N26" s="1">
        <f t="shared" si="12"/>
        <v>120.02951730000001</v>
      </c>
      <c r="O26" s="10"/>
      <c r="P26" s="60">
        <f t="shared" si="13"/>
        <v>-467.2343488643592</v>
      </c>
      <c r="Q26" s="60">
        <f t="shared" si="14"/>
        <v>-8129.626900812552</v>
      </c>
      <c r="R26" s="60">
        <f t="shared" si="15"/>
        <v>-4931.465472486393</v>
      </c>
      <c r="S26" s="60">
        <f t="shared" si="16"/>
        <v>-35463.105208789704</v>
      </c>
      <c r="T26" s="60">
        <f t="shared" si="17"/>
        <v>-40169.803387813394</v>
      </c>
      <c r="U26" s="60">
        <f t="shared" si="18"/>
        <v>-16964.036511911665</v>
      </c>
      <c r="V26" s="60">
        <f t="shared" si="19"/>
        <v>-29246.996273234905</v>
      </c>
      <c r="W26" s="60">
        <f t="shared" si="20"/>
        <v>-20250.16998356148</v>
      </c>
      <c r="X26" s="60">
        <f t="shared" si="21"/>
        <v>-2579.66030224137</v>
      </c>
      <c r="Y26" s="60">
        <f t="shared" si="22"/>
        <v>-77.98361192964873</v>
      </c>
      <c r="Z26" s="60">
        <f t="shared" si="23"/>
        <v>-22.67783107150501</v>
      </c>
      <c r="AA26" s="60">
        <f t="shared" si="24"/>
        <v>6173.61864274295</v>
      </c>
      <c r="AB26" s="60">
        <f t="shared" si="25"/>
        <v>-7788893.715048804</v>
      </c>
    </row>
    <row r="27" spans="1:28" ht="12.75">
      <c r="A27" s="12" t="s">
        <v>35</v>
      </c>
      <c r="B27" s="1">
        <f>'DATOS MENSUALES'!F114</f>
        <v>8.150322500000001</v>
      </c>
      <c r="C27" s="1">
        <f>'DATOS MENSUALES'!F115</f>
        <v>17.150895000000002</v>
      </c>
      <c r="D27" s="1">
        <f>'DATOS MENSUALES'!F116</f>
        <v>13.795799000000002</v>
      </c>
      <c r="E27" s="1">
        <f>'DATOS MENSUALES'!F117</f>
        <v>5.7322864</v>
      </c>
      <c r="F27" s="1">
        <f>'DATOS MENSUALES'!F118</f>
        <v>22.287173600000003</v>
      </c>
      <c r="G27" s="1">
        <f>'DATOS MENSUALES'!F119</f>
        <v>15.418067</v>
      </c>
      <c r="H27" s="1">
        <f>'DATOS MENSUALES'!F120</f>
        <v>10.8405365</v>
      </c>
      <c r="I27" s="1">
        <f>'DATOS MENSUALES'!F121</f>
        <v>30.2612336</v>
      </c>
      <c r="J27" s="1">
        <f>'DATOS MENSUALES'!F122</f>
        <v>19.209674600000003</v>
      </c>
      <c r="K27" s="1">
        <f>'DATOS MENSUALES'!F123</f>
        <v>5.1560128</v>
      </c>
      <c r="L27" s="1">
        <f>'DATOS MENSUALES'!F124</f>
        <v>3.0885624000000007</v>
      </c>
      <c r="M27" s="1">
        <f>'DATOS MENSUALES'!F125</f>
        <v>2.3395388000000006</v>
      </c>
      <c r="N27" s="1">
        <f t="shared" si="12"/>
        <v>153.43010220000005</v>
      </c>
      <c r="O27" s="10"/>
      <c r="P27" s="60">
        <f t="shared" si="13"/>
        <v>-230.311375054617</v>
      </c>
      <c r="Q27" s="60">
        <f t="shared" si="14"/>
        <v>-511.94423969707475</v>
      </c>
      <c r="R27" s="60">
        <f t="shared" si="15"/>
        <v>-12626.300262079665</v>
      </c>
      <c r="S27" s="60">
        <f t="shared" si="16"/>
        <v>-43449.68314778593</v>
      </c>
      <c r="T27" s="60">
        <f t="shared" si="17"/>
        <v>-6390.379741241179</v>
      </c>
      <c r="U27" s="60">
        <f t="shared" si="18"/>
        <v>-25868.414695598345</v>
      </c>
      <c r="V27" s="60">
        <f t="shared" si="19"/>
        <v>-23546.342802078572</v>
      </c>
      <c r="W27" s="60">
        <f t="shared" si="20"/>
        <v>-190.58620628711486</v>
      </c>
      <c r="X27" s="60">
        <f t="shared" si="21"/>
        <v>-0.027591278786822597</v>
      </c>
      <c r="Y27" s="60">
        <f t="shared" si="22"/>
        <v>-18.409793077530132</v>
      </c>
      <c r="Z27" s="60">
        <f t="shared" si="23"/>
        <v>-18.780254499746615</v>
      </c>
      <c r="AA27" s="60">
        <f t="shared" si="24"/>
        <v>-69.12266246123221</v>
      </c>
      <c r="AB27" s="60">
        <f t="shared" si="25"/>
        <v>-4477805.53458029</v>
      </c>
    </row>
    <row r="28" spans="1:28" ht="12.75">
      <c r="A28" s="12" t="s">
        <v>36</v>
      </c>
      <c r="B28" s="1">
        <f>'DATOS MENSUALES'!F126</f>
        <v>5.3800167000000005</v>
      </c>
      <c r="C28" s="1">
        <f>'DATOS MENSUALES'!F127</f>
        <v>12.5345118</v>
      </c>
      <c r="D28" s="1">
        <f>'DATOS MENSUALES'!F128</f>
        <v>22.7787863</v>
      </c>
      <c r="E28" s="1">
        <f>'DATOS MENSUALES'!F129</f>
        <v>32.7982827</v>
      </c>
      <c r="F28" s="1">
        <f>'DATOS MENSUALES'!F130</f>
        <v>55.058870000000006</v>
      </c>
      <c r="G28" s="1">
        <f>'DATOS MENSUALES'!F131</f>
        <v>80.42348399999999</v>
      </c>
      <c r="H28" s="1">
        <f>'DATOS MENSUALES'!F132</f>
        <v>40.6970326</v>
      </c>
      <c r="I28" s="1">
        <f>'DATOS MENSUALES'!F133</f>
        <v>44.8697174</v>
      </c>
      <c r="J28" s="1">
        <f>'DATOS MENSUALES'!F134</f>
        <v>34.826907600000006</v>
      </c>
      <c r="K28" s="1">
        <f>'DATOS MENSUALES'!F135</f>
        <v>9.8924432</v>
      </c>
      <c r="L28" s="1">
        <f>'DATOS MENSUALES'!F136</f>
        <v>5.988096200000001</v>
      </c>
      <c r="M28" s="1">
        <f>'DATOS MENSUALES'!F137</f>
        <v>4.308047</v>
      </c>
      <c r="N28" s="1">
        <f t="shared" si="12"/>
        <v>349.55619550000006</v>
      </c>
      <c r="O28" s="10"/>
      <c r="P28" s="60">
        <f t="shared" si="13"/>
        <v>-704.9678392140918</v>
      </c>
      <c r="Q28" s="60">
        <f t="shared" si="14"/>
        <v>-2008.0504585819529</v>
      </c>
      <c r="R28" s="60">
        <f t="shared" si="15"/>
        <v>-2925.9616268524537</v>
      </c>
      <c r="S28" s="60">
        <f t="shared" si="16"/>
        <v>-529.4135872636857</v>
      </c>
      <c r="T28" s="60">
        <f t="shared" si="17"/>
        <v>2872.1583138911597</v>
      </c>
      <c r="U28" s="60">
        <f t="shared" si="18"/>
        <v>44476.69440589441</v>
      </c>
      <c r="V28" s="60">
        <f t="shared" si="19"/>
        <v>1.7039565864394326</v>
      </c>
      <c r="W28" s="60">
        <f t="shared" si="20"/>
        <v>694.0192686860407</v>
      </c>
      <c r="X28" s="60">
        <f t="shared" si="21"/>
        <v>3592.162806691915</v>
      </c>
      <c r="Y28" s="60">
        <f t="shared" si="22"/>
        <v>9.20752009199026</v>
      </c>
      <c r="Z28" s="60">
        <f t="shared" si="23"/>
        <v>0.014077694152924638</v>
      </c>
      <c r="AA28" s="60">
        <f t="shared" si="24"/>
        <v>-9.738468247966328</v>
      </c>
      <c r="AB28" s="60">
        <f t="shared" si="25"/>
        <v>30669.00687813552</v>
      </c>
    </row>
    <row r="29" spans="1:28" ht="12.75">
      <c r="A29" s="12" t="s">
        <v>37</v>
      </c>
      <c r="B29" s="1">
        <f>'DATOS MENSUALES'!F138</f>
        <v>8.905696599999999</v>
      </c>
      <c r="C29" s="1">
        <f>'DATOS MENSUALES'!F139</f>
        <v>63.6899512</v>
      </c>
      <c r="D29" s="1">
        <f>'DATOS MENSUALES'!F140</f>
        <v>27.2159925</v>
      </c>
      <c r="E29" s="1">
        <f>'DATOS MENSUALES'!F141</f>
        <v>14.628060000000001</v>
      </c>
      <c r="F29" s="1">
        <f>'DATOS MENSUALES'!F142</f>
        <v>18.198469199999998</v>
      </c>
      <c r="G29" s="1">
        <f>'DATOS MENSUALES'!F143</f>
        <v>90.96623910000001</v>
      </c>
      <c r="H29" s="1">
        <f>'DATOS MENSUALES'!F144</f>
        <v>46.555556</v>
      </c>
      <c r="I29" s="1">
        <f>'DATOS MENSUALES'!F145</f>
        <v>38.6245392</v>
      </c>
      <c r="J29" s="1">
        <f>'DATOS MENSUALES'!F146</f>
        <v>14.957508999999998</v>
      </c>
      <c r="K29" s="1">
        <f>'DATOS MENSUALES'!F147</f>
        <v>32.5391107</v>
      </c>
      <c r="L29" s="1">
        <f>'DATOS MENSUALES'!F148</f>
        <v>10.5053995</v>
      </c>
      <c r="M29" s="1">
        <f>'DATOS MENSUALES'!F149</f>
        <v>5.840655000000001</v>
      </c>
      <c r="N29" s="1">
        <f t="shared" si="12"/>
        <v>372.6271780000001</v>
      </c>
      <c r="O29" s="10"/>
      <c r="P29" s="60">
        <f t="shared" si="13"/>
        <v>-155.22776534939018</v>
      </c>
      <c r="Q29" s="60">
        <f t="shared" si="14"/>
        <v>57241.768494633536</v>
      </c>
      <c r="R29" s="60">
        <f t="shared" si="15"/>
        <v>-960.2350641177184</v>
      </c>
      <c r="S29" s="60">
        <f t="shared" si="16"/>
        <v>-18108.382636424718</v>
      </c>
      <c r="T29" s="60">
        <f t="shared" si="17"/>
        <v>-11613.423356253435</v>
      </c>
      <c r="U29" s="60">
        <f t="shared" si="18"/>
        <v>97166.43562043914</v>
      </c>
      <c r="V29" s="60">
        <f t="shared" si="19"/>
        <v>350.83995724808847</v>
      </c>
      <c r="W29" s="60">
        <f t="shared" si="20"/>
        <v>17.748989907430754</v>
      </c>
      <c r="X29" s="60">
        <f t="shared" si="21"/>
        <v>-94.4661617669499</v>
      </c>
      <c r="Y29" s="60">
        <f t="shared" si="22"/>
        <v>15147.358959602894</v>
      </c>
      <c r="Z29" s="60">
        <f t="shared" si="23"/>
        <v>107.76608471758827</v>
      </c>
      <c r="AA29" s="60">
        <f t="shared" si="24"/>
        <v>-0.21912400734062915</v>
      </c>
      <c r="AB29" s="60">
        <f t="shared" si="25"/>
        <v>160745.91340251124</v>
      </c>
    </row>
    <row r="30" spans="1:28" ht="12.75">
      <c r="A30" s="12" t="s">
        <v>38</v>
      </c>
      <c r="B30" s="1">
        <f>'DATOS MENSUALES'!F150</f>
        <v>11.1363735</v>
      </c>
      <c r="C30" s="1">
        <f>'DATOS MENSUALES'!F151</f>
        <v>17.340737999999998</v>
      </c>
      <c r="D30" s="1">
        <f>'DATOS MENSUALES'!F152</f>
        <v>33.933645199999994</v>
      </c>
      <c r="E30" s="1">
        <f>'DATOS MENSUALES'!F153</f>
        <v>8.1729692</v>
      </c>
      <c r="F30" s="1">
        <f>'DATOS MENSUALES'!F154</f>
        <v>16.4023808</v>
      </c>
      <c r="G30" s="1">
        <f>'DATOS MENSUALES'!F155</f>
        <v>14.4801818</v>
      </c>
      <c r="H30" s="1">
        <f>'DATOS MENSUALES'!F156</f>
        <v>26.8770212</v>
      </c>
      <c r="I30" s="1">
        <f>'DATOS MENSUALES'!F157</f>
        <v>12.7369666</v>
      </c>
      <c r="J30" s="1">
        <f>'DATOS MENSUALES'!F158</f>
        <v>26.2789339</v>
      </c>
      <c r="K30" s="1">
        <f>'DATOS MENSUALES'!F159</f>
        <v>6.4121976</v>
      </c>
      <c r="L30" s="1">
        <f>'DATOS MENSUALES'!F160</f>
        <v>3.6314289999999994</v>
      </c>
      <c r="M30" s="1">
        <f>'DATOS MENSUALES'!F161</f>
        <v>4.6616059</v>
      </c>
      <c r="N30" s="1">
        <f t="shared" si="12"/>
        <v>182.0644427</v>
      </c>
      <c r="O30" s="10"/>
      <c r="P30" s="60">
        <f t="shared" si="13"/>
        <v>-31.066885740081158</v>
      </c>
      <c r="Q30" s="60">
        <f t="shared" si="14"/>
        <v>-476.3551255100621</v>
      </c>
      <c r="R30" s="60">
        <f t="shared" si="15"/>
        <v>-31.1963984676678</v>
      </c>
      <c r="S30" s="60">
        <f t="shared" si="16"/>
        <v>-35013.92328641573</v>
      </c>
      <c r="T30" s="60">
        <f t="shared" si="17"/>
        <v>-14601.643060573328</v>
      </c>
      <c r="U30" s="60">
        <f t="shared" si="18"/>
        <v>-28408.317716529597</v>
      </c>
      <c r="V30" s="60">
        <f t="shared" si="19"/>
        <v>-2012.5950014569605</v>
      </c>
      <c r="W30" s="60">
        <f t="shared" si="20"/>
        <v>-12615.280132258189</v>
      </c>
      <c r="X30" s="60">
        <f t="shared" si="21"/>
        <v>309.88812057269837</v>
      </c>
      <c r="Y30" s="60">
        <f t="shared" si="22"/>
        <v>-2.6526908248741763</v>
      </c>
      <c r="Z30" s="60">
        <f t="shared" si="23"/>
        <v>-9.463661811477015</v>
      </c>
      <c r="AA30" s="60">
        <f t="shared" si="24"/>
        <v>-5.658096597989398</v>
      </c>
      <c r="AB30" s="60">
        <f t="shared" si="25"/>
        <v>-2526021.8230488175</v>
      </c>
    </row>
    <row r="31" spans="1:28" ht="12.75">
      <c r="A31" s="12" t="s">
        <v>39</v>
      </c>
      <c r="B31" s="1">
        <f>'DATOS MENSUALES'!F162</f>
        <v>22.942103999999997</v>
      </c>
      <c r="C31" s="1">
        <f>'DATOS MENSUALES'!F163</f>
        <v>6.443293</v>
      </c>
      <c r="D31" s="1">
        <f>'DATOS MENSUALES'!F164</f>
        <v>12.320818799999996</v>
      </c>
      <c r="E31" s="1">
        <f>'DATOS MENSUALES'!F165</f>
        <v>10.079992</v>
      </c>
      <c r="F31" s="1">
        <f>'DATOS MENSUALES'!F166</f>
        <v>20.001110599999997</v>
      </c>
      <c r="G31" s="1">
        <f>'DATOS MENSUALES'!F167</f>
        <v>40.399372</v>
      </c>
      <c r="H31" s="1">
        <f>'DATOS MENSUALES'!F168</f>
        <v>18.713373600000004</v>
      </c>
      <c r="I31" s="1">
        <f>'DATOS MENSUALES'!F169</f>
        <v>27.9556247</v>
      </c>
      <c r="J31" s="1">
        <f>'DATOS MENSUALES'!F170</f>
        <v>16.8180978</v>
      </c>
      <c r="K31" s="1">
        <f>'DATOS MENSUALES'!F171</f>
        <v>5.323740199999998</v>
      </c>
      <c r="L31" s="1">
        <f>'DATOS MENSUALES'!F172</f>
        <v>5.3540805</v>
      </c>
      <c r="M31" s="1">
        <f>'DATOS MENSUALES'!F173</f>
        <v>3.1595981</v>
      </c>
      <c r="N31" s="1">
        <f t="shared" si="12"/>
        <v>189.51120530000006</v>
      </c>
      <c r="O31" s="10"/>
      <c r="P31" s="60">
        <f t="shared" si="13"/>
        <v>649.9327237038549</v>
      </c>
      <c r="Q31" s="60">
        <f t="shared" si="14"/>
        <v>-6546.876349456394</v>
      </c>
      <c r="R31" s="60">
        <f t="shared" si="15"/>
        <v>-15180.82739827753</v>
      </c>
      <c r="S31" s="60">
        <f t="shared" si="16"/>
        <v>-29240.820495841897</v>
      </c>
      <c r="T31" s="60">
        <f t="shared" si="17"/>
        <v>-9054.982554927636</v>
      </c>
      <c r="U31" s="60">
        <f t="shared" si="18"/>
        <v>-96.92991892030213</v>
      </c>
      <c r="V31" s="60">
        <f t="shared" si="19"/>
        <v>-8984.967373343614</v>
      </c>
      <c r="W31" s="60">
        <f t="shared" si="20"/>
        <v>-523.68696561368</v>
      </c>
      <c r="X31" s="60">
        <f t="shared" si="21"/>
        <v>-19.546648847793175</v>
      </c>
      <c r="Y31" s="60">
        <f t="shared" si="22"/>
        <v>-15.119668849051973</v>
      </c>
      <c r="Z31" s="60">
        <f t="shared" si="23"/>
        <v>-0.06049317270425481</v>
      </c>
      <c r="AA31" s="60">
        <f t="shared" si="24"/>
        <v>-35.41472885714772</v>
      </c>
      <c r="AB31" s="60">
        <f t="shared" si="25"/>
        <v>-2133903.6149168843</v>
      </c>
    </row>
    <row r="32" spans="1:28" ht="12.75">
      <c r="A32" s="12" t="s">
        <v>40</v>
      </c>
      <c r="B32" s="1">
        <f>'DATOS MENSUALES'!F174</f>
        <v>5.4760552</v>
      </c>
      <c r="C32" s="1">
        <f>'DATOS MENSUALES'!F175</f>
        <v>22.1467022</v>
      </c>
      <c r="D32" s="1">
        <f>'DATOS MENSUALES'!F176</f>
        <v>9.769496</v>
      </c>
      <c r="E32" s="1">
        <f>'DATOS MENSUALES'!F177</f>
        <v>52.4435665</v>
      </c>
      <c r="F32" s="1">
        <f>'DATOS MENSUALES'!F178</f>
        <v>75.26267449999999</v>
      </c>
      <c r="G32" s="1">
        <f>'DATOS MENSUALES'!F179</f>
        <v>34.0700308</v>
      </c>
      <c r="H32" s="1">
        <f>'DATOS MENSUALES'!F180</f>
        <v>27.3137718</v>
      </c>
      <c r="I32" s="1">
        <f>'DATOS MENSUALES'!F181</f>
        <v>17.850919999999995</v>
      </c>
      <c r="J32" s="1">
        <f>'DATOS MENSUALES'!F182</f>
        <v>19.6778002</v>
      </c>
      <c r="K32" s="1">
        <f>'DATOS MENSUALES'!F183</f>
        <v>8.527416</v>
      </c>
      <c r="L32" s="1">
        <f>'DATOS MENSUALES'!F184</f>
        <v>6.080837100000001</v>
      </c>
      <c r="M32" s="1">
        <f>'DATOS MENSUALES'!F185</f>
        <v>5.0694671</v>
      </c>
      <c r="N32" s="1">
        <f t="shared" si="12"/>
        <v>283.6887374</v>
      </c>
      <c r="O32" s="10"/>
      <c r="P32" s="60">
        <f t="shared" si="13"/>
        <v>-682.3916141807516</v>
      </c>
      <c r="Q32" s="60">
        <f t="shared" si="14"/>
        <v>-27.10550113866412</v>
      </c>
      <c r="R32" s="60">
        <f t="shared" si="15"/>
        <v>-20373.59467861819</v>
      </c>
      <c r="S32" s="60">
        <f t="shared" si="16"/>
        <v>1543.0400221617708</v>
      </c>
      <c r="T32" s="60">
        <f t="shared" si="17"/>
        <v>40773.12876810202</v>
      </c>
      <c r="U32" s="60">
        <f t="shared" si="18"/>
        <v>-1303.221038904833</v>
      </c>
      <c r="V32" s="60">
        <f t="shared" si="19"/>
        <v>-1810.8749292865928</v>
      </c>
      <c r="W32" s="60">
        <f t="shared" si="20"/>
        <v>-5993.970420870473</v>
      </c>
      <c r="X32" s="60">
        <f t="shared" si="21"/>
        <v>0.004570285520042167</v>
      </c>
      <c r="Y32" s="60">
        <f t="shared" si="22"/>
        <v>0.3904939420762511</v>
      </c>
      <c r="Z32" s="60">
        <f t="shared" si="23"/>
        <v>0.037326726933000466</v>
      </c>
      <c r="AA32" s="60">
        <f t="shared" si="24"/>
        <v>-2.5943192089382094</v>
      </c>
      <c r="AB32" s="60">
        <f t="shared" si="25"/>
        <v>-41299.2283162235</v>
      </c>
    </row>
    <row r="33" spans="1:28" ht="12.75">
      <c r="A33" s="12" t="s">
        <v>41</v>
      </c>
      <c r="B33" s="1">
        <f>'DATOS MENSUALES'!F186</f>
        <v>10.534464800000002</v>
      </c>
      <c r="C33" s="1">
        <f>'DATOS MENSUALES'!F187</f>
        <v>19.8201034</v>
      </c>
      <c r="D33" s="1">
        <f>'DATOS MENSUALES'!F188</f>
        <v>86.78889499999998</v>
      </c>
      <c r="E33" s="1">
        <f>'DATOS MENSUALES'!F189</f>
        <v>62.898799000000004</v>
      </c>
      <c r="F33" s="1">
        <f>'DATOS MENSUALES'!F190</f>
        <v>14.1224908</v>
      </c>
      <c r="G33" s="1">
        <f>'DATOS MENSUALES'!F191</f>
        <v>106.24318809999997</v>
      </c>
      <c r="H33" s="1">
        <f>'DATOS MENSUALES'!F192</f>
        <v>94.79532750000001</v>
      </c>
      <c r="I33" s="1">
        <f>'DATOS MENSUALES'!F193</f>
        <v>48.292348600000004</v>
      </c>
      <c r="J33" s="1">
        <f>'DATOS MENSUALES'!F194</f>
        <v>19.380231000000002</v>
      </c>
      <c r="K33" s="1">
        <f>'DATOS MENSUALES'!F195</f>
        <v>8.4679892</v>
      </c>
      <c r="L33" s="1">
        <f>'DATOS MENSUALES'!F196</f>
        <v>7.166646400000001</v>
      </c>
      <c r="M33" s="1">
        <f>'DATOS MENSUALES'!F197</f>
        <v>7.605516199999999</v>
      </c>
      <c r="N33" s="1">
        <f t="shared" si="12"/>
        <v>486.116</v>
      </c>
      <c r="O33" s="10"/>
      <c r="P33" s="60">
        <f t="shared" si="13"/>
        <v>-52.54673769048911</v>
      </c>
      <c r="Q33" s="60">
        <f t="shared" si="14"/>
        <v>-151.46215418491917</v>
      </c>
      <c r="R33" s="60">
        <f t="shared" si="15"/>
        <v>122817.19865745386</v>
      </c>
      <c r="S33" s="60">
        <f t="shared" si="16"/>
        <v>10663.732538980154</v>
      </c>
      <c r="T33" s="60">
        <f t="shared" si="17"/>
        <v>-19080.67563476451</v>
      </c>
      <c r="U33" s="60">
        <f t="shared" si="18"/>
        <v>229785.70177699666</v>
      </c>
      <c r="V33" s="60">
        <f t="shared" si="19"/>
        <v>169045.44375586495</v>
      </c>
      <c r="W33" s="60">
        <f t="shared" si="20"/>
        <v>1850.1362571723116</v>
      </c>
      <c r="X33" s="60">
        <f t="shared" si="21"/>
        <v>-0.0022800436525829385</v>
      </c>
      <c r="Y33" s="60">
        <f t="shared" si="22"/>
        <v>0.3027819927958192</v>
      </c>
      <c r="Z33" s="60">
        <f t="shared" si="23"/>
        <v>2.8633451469892988</v>
      </c>
      <c r="AA33" s="60">
        <f t="shared" si="24"/>
        <v>1.568912377354217</v>
      </c>
      <c r="AB33" s="60">
        <f t="shared" si="25"/>
        <v>4729906.725279841</v>
      </c>
    </row>
    <row r="34" spans="1:28" ht="12.75">
      <c r="A34" s="12" t="s">
        <v>42</v>
      </c>
      <c r="B34" s="1">
        <f>'DATOS MENSUALES'!F198</f>
        <v>5.890651000000001</v>
      </c>
      <c r="C34" s="1">
        <f>'DATOS MENSUALES'!F199</f>
        <v>9.565537599999999</v>
      </c>
      <c r="D34" s="1">
        <f>'DATOS MENSUALES'!F200</f>
        <v>8.7223954</v>
      </c>
      <c r="E34" s="1">
        <f>'DATOS MENSUALES'!F201</f>
        <v>2.934469</v>
      </c>
      <c r="F34" s="1">
        <f>'DATOS MENSUALES'!F202</f>
        <v>25.418182000000005</v>
      </c>
      <c r="G34" s="1">
        <f>'DATOS MENSUALES'!F203</f>
        <v>20.9319838</v>
      </c>
      <c r="H34" s="1">
        <f>'DATOS MENSUALES'!F204</f>
        <v>12.119171200000002</v>
      </c>
      <c r="I34" s="1">
        <f>'DATOS MENSUALES'!F205</f>
        <v>18.121480799999997</v>
      </c>
      <c r="J34" s="1">
        <f>'DATOS MENSUALES'!F206</f>
        <v>18.4962204</v>
      </c>
      <c r="K34" s="1">
        <f>'DATOS MENSUALES'!F207</f>
        <v>5.528192000000001</v>
      </c>
      <c r="L34" s="1">
        <f>'DATOS MENSUALES'!F208</f>
        <v>3.342923</v>
      </c>
      <c r="M34" s="1">
        <f>'DATOS MENSUALES'!F209</f>
        <v>3.3639330000000003</v>
      </c>
      <c r="N34" s="1">
        <f t="shared" si="12"/>
        <v>134.4351392</v>
      </c>
      <c r="O34" s="10"/>
      <c r="P34" s="60">
        <f t="shared" si="13"/>
        <v>-590.4547485918064</v>
      </c>
      <c r="Q34" s="60">
        <f t="shared" si="14"/>
        <v>-3785.5241271948703</v>
      </c>
      <c r="R34" s="60">
        <f t="shared" si="15"/>
        <v>-22807.844647660662</v>
      </c>
      <c r="S34" s="60">
        <f t="shared" si="16"/>
        <v>-54670.80947630655</v>
      </c>
      <c r="T34" s="60">
        <f t="shared" si="17"/>
        <v>-3670.8219283647404</v>
      </c>
      <c r="U34" s="60">
        <f t="shared" si="18"/>
        <v>-13929.645381940207</v>
      </c>
      <c r="V34" s="60">
        <f t="shared" si="19"/>
        <v>-20533.578069242623</v>
      </c>
      <c r="W34" s="60">
        <f t="shared" si="20"/>
        <v>-5730.107808062823</v>
      </c>
      <c r="X34" s="60">
        <f t="shared" si="21"/>
        <v>-1.0476215327929705</v>
      </c>
      <c r="Y34" s="60">
        <f t="shared" si="22"/>
        <v>-11.670843373189731</v>
      </c>
      <c r="Z34" s="60">
        <f t="shared" si="23"/>
        <v>-13.888276472411011</v>
      </c>
      <c r="AA34" s="60">
        <f t="shared" si="24"/>
        <v>-29.20675156828576</v>
      </c>
      <c r="AB34" s="60">
        <f t="shared" si="25"/>
        <v>-6211184.278858142</v>
      </c>
    </row>
    <row r="35" spans="1:28" ht="12.75">
      <c r="A35" s="12" t="s">
        <v>43</v>
      </c>
      <c r="B35" s="1">
        <f>'DATOS MENSUALES'!F210</f>
        <v>3.7819878000000005</v>
      </c>
      <c r="C35" s="1">
        <f>'DATOS MENSUALES'!F211</f>
        <v>6.884037200000001</v>
      </c>
      <c r="D35" s="1">
        <f>'DATOS MENSUALES'!F212</f>
        <v>10.060115</v>
      </c>
      <c r="E35" s="1">
        <f>'DATOS MENSUALES'!F213</f>
        <v>18.5023255</v>
      </c>
      <c r="F35" s="1">
        <f>'DATOS MENSUALES'!F214</f>
        <v>23.165702099999997</v>
      </c>
      <c r="G35" s="1">
        <f>'DATOS MENSUALES'!F215</f>
        <v>59.3405125</v>
      </c>
      <c r="H35" s="1">
        <f>'DATOS MENSUALES'!F216</f>
        <v>20.921637899999997</v>
      </c>
      <c r="I35" s="1">
        <f>'DATOS MENSUALES'!F217</f>
        <v>17.2134656</v>
      </c>
      <c r="J35" s="1">
        <f>'DATOS MENSUALES'!F218</f>
        <v>23.329744500000004</v>
      </c>
      <c r="K35" s="1">
        <f>'DATOS MENSUALES'!F219</f>
        <v>8.392908</v>
      </c>
      <c r="L35" s="1">
        <f>'DATOS MENSUALES'!F220</f>
        <v>5.8896191</v>
      </c>
      <c r="M35" s="1">
        <f>'DATOS MENSUALES'!F221</f>
        <v>5.628070600000001</v>
      </c>
      <c r="N35" s="1">
        <f t="shared" si="12"/>
        <v>203.11012580000002</v>
      </c>
      <c r="O35" s="10"/>
      <c r="P35" s="60">
        <f t="shared" si="13"/>
        <v>-1156.971565995906</v>
      </c>
      <c r="Q35" s="60">
        <f t="shared" si="14"/>
        <v>-6094.959567429322</v>
      </c>
      <c r="R35" s="60">
        <f t="shared" si="15"/>
        <v>-19730.125628276535</v>
      </c>
      <c r="S35" s="60">
        <f t="shared" si="16"/>
        <v>-11217.82767108979</v>
      </c>
      <c r="T35" s="60">
        <f t="shared" si="17"/>
        <v>-5525.068521186041</v>
      </c>
      <c r="U35" s="60">
        <f t="shared" si="18"/>
        <v>2953.4723854289623</v>
      </c>
      <c r="V35" s="60">
        <f t="shared" si="19"/>
        <v>-6415.142247431403</v>
      </c>
      <c r="W35" s="60">
        <f t="shared" si="20"/>
        <v>-6647.398836398745</v>
      </c>
      <c r="X35" s="60">
        <f t="shared" si="21"/>
        <v>55.650901554791346</v>
      </c>
      <c r="Y35" s="60">
        <f t="shared" si="22"/>
        <v>0.2121509386865824</v>
      </c>
      <c r="Z35" s="60">
        <f t="shared" si="23"/>
        <v>0.002923111906879929</v>
      </c>
      <c r="AA35" s="60">
        <f t="shared" si="24"/>
        <v>-0.5422668372238386</v>
      </c>
      <c r="AB35" s="60">
        <f t="shared" si="25"/>
        <v>-1526613.942604676</v>
      </c>
    </row>
    <row r="36" spans="1:28" ht="12.75">
      <c r="A36" s="12" t="s">
        <v>44</v>
      </c>
      <c r="B36" s="1">
        <f>'DATOS MENSUALES'!F222</f>
        <v>8.9098257</v>
      </c>
      <c r="C36" s="1">
        <f>'DATOS MENSUALES'!F223</f>
        <v>7.209655199999999</v>
      </c>
      <c r="D36" s="1">
        <f>'DATOS MENSUALES'!F224</f>
        <v>66.788412</v>
      </c>
      <c r="E36" s="1">
        <f>'DATOS MENSUALES'!F225</f>
        <v>27.829213999999997</v>
      </c>
      <c r="F36" s="1">
        <f>'DATOS MENSUALES'!F226</f>
        <v>8.620274</v>
      </c>
      <c r="G36" s="1">
        <f>'DATOS MENSUALES'!F227</f>
        <v>51.4606244</v>
      </c>
      <c r="H36" s="1">
        <f>'DATOS MENSUALES'!F228</f>
        <v>31.9194195</v>
      </c>
      <c r="I36" s="1">
        <f>'DATOS MENSUALES'!F229</f>
        <v>38.761786199999996</v>
      </c>
      <c r="J36" s="1">
        <f>'DATOS MENSUALES'!F230</f>
        <v>19.241871999999997</v>
      </c>
      <c r="K36" s="1">
        <f>'DATOS MENSUALES'!F231</f>
        <v>7.710824699999999</v>
      </c>
      <c r="L36" s="1">
        <f>'DATOS MENSUALES'!F232</f>
        <v>8.090316799999998</v>
      </c>
      <c r="M36" s="1">
        <f>'DATOS MENSUALES'!F233</f>
        <v>23.951582799999997</v>
      </c>
      <c r="N36" s="1">
        <f t="shared" si="12"/>
        <v>300.4938072999999</v>
      </c>
      <c r="O36" s="10"/>
      <c r="P36" s="60">
        <f t="shared" si="13"/>
        <v>-154.87025451007653</v>
      </c>
      <c r="Q36" s="60">
        <f t="shared" si="14"/>
        <v>-5774.79087965506</v>
      </c>
      <c r="R36" s="60">
        <f t="shared" si="15"/>
        <v>26215.982018798473</v>
      </c>
      <c r="S36" s="60">
        <f t="shared" si="16"/>
        <v>-2226.9237495803714</v>
      </c>
      <c r="T36" s="60">
        <f t="shared" si="17"/>
        <v>-33460.792594587576</v>
      </c>
      <c r="U36" s="60">
        <f t="shared" si="18"/>
        <v>270.5460535552817</v>
      </c>
      <c r="V36" s="60">
        <f t="shared" si="19"/>
        <v>-436.0721405482926</v>
      </c>
      <c r="W36" s="60">
        <f t="shared" si="20"/>
        <v>20.700584895178938</v>
      </c>
      <c r="X36" s="60">
        <f t="shared" si="21"/>
        <v>-0.019677910693245666</v>
      </c>
      <c r="Y36" s="60">
        <f t="shared" si="22"/>
        <v>-0.0006287317959741415</v>
      </c>
      <c r="Z36" s="60">
        <f t="shared" si="23"/>
        <v>12.873447219773164</v>
      </c>
      <c r="AA36" s="60">
        <f t="shared" si="24"/>
        <v>5366.77345260402</v>
      </c>
      <c r="AB36" s="60">
        <f t="shared" si="25"/>
        <v>-5602.560151408728</v>
      </c>
    </row>
    <row r="37" spans="1:28" ht="12.75">
      <c r="A37" s="12" t="s">
        <v>45</v>
      </c>
      <c r="B37" s="1">
        <f>'DATOS MENSUALES'!F234</f>
        <v>32.9537339</v>
      </c>
      <c r="C37" s="1">
        <f>'DATOS MENSUALES'!F235</f>
        <v>70.02915949999999</v>
      </c>
      <c r="D37" s="1">
        <f>'DATOS MENSUALES'!F236</f>
        <v>180.63583770000002</v>
      </c>
      <c r="E37" s="1">
        <f>'DATOS MENSUALES'!F237</f>
        <v>111.4598538</v>
      </c>
      <c r="F37" s="1">
        <f>'DATOS MENSUALES'!F238</f>
        <v>121.13486040000002</v>
      </c>
      <c r="G37" s="1">
        <f>'DATOS MENSUALES'!F239</f>
        <v>118.08524879999999</v>
      </c>
      <c r="H37" s="1">
        <f>'DATOS MENSUALES'!F240</f>
        <v>32.278227699999995</v>
      </c>
      <c r="I37" s="1">
        <f>'DATOS MENSUALES'!F241</f>
        <v>36.5560141</v>
      </c>
      <c r="J37" s="1">
        <f>'DATOS MENSUALES'!F242</f>
        <v>17.304984000000005</v>
      </c>
      <c r="K37" s="1">
        <f>'DATOS MENSUALES'!F243</f>
        <v>7.1359923</v>
      </c>
      <c r="L37" s="1">
        <f>'DATOS MENSUALES'!F244</f>
        <v>4.875566</v>
      </c>
      <c r="M37" s="1">
        <f>'DATOS MENSUALES'!F245</f>
        <v>7.7457351999999995</v>
      </c>
      <c r="N37" s="1">
        <f t="shared" si="12"/>
        <v>740.1952134</v>
      </c>
      <c r="O37" s="10"/>
      <c r="P37" s="60">
        <f t="shared" si="13"/>
        <v>6511.6743480734085</v>
      </c>
      <c r="Q37" s="60">
        <f t="shared" si="14"/>
        <v>90389.21050342293</v>
      </c>
      <c r="R37" s="60">
        <f t="shared" si="15"/>
        <v>2958336.932992202</v>
      </c>
      <c r="S37" s="60">
        <f t="shared" si="16"/>
        <v>351475.5708280416</v>
      </c>
      <c r="T37" s="60">
        <f t="shared" si="17"/>
        <v>517600.5644340946</v>
      </c>
      <c r="U37" s="60">
        <f t="shared" si="18"/>
        <v>390494.18948167376</v>
      </c>
      <c r="V37" s="60">
        <f t="shared" si="19"/>
        <v>-377.05501737158266</v>
      </c>
      <c r="W37" s="60">
        <f t="shared" si="20"/>
        <v>0.15744400371376313</v>
      </c>
      <c r="X37" s="60">
        <f t="shared" si="21"/>
        <v>-10.747987185068139</v>
      </c>
      <c r="Y37" s="60">
        <f t="shared" si="22"/>
        <v>-0.28815123960186256</v>
      </c>
      <c r="Z37" s="60">
        <f t="shared" si="23"/>
        <v>-0.6609378077886486</v>
      </c>
      <c r="AA37" s="60">
        <f t="shared" si="24"/>
        <v>2.208180185980693</v>
      </c>
      <c r="AB37" s="60">
        <f t="shared" si="25"/>
        <v>75119728.75310528</v>
      </c>
    </row>
    <row r="38" spans="1:28" ht="12.75">
      <c r="A38" s="12" t="s">
        <v>46</v>
      </c>
      <c r="B38" s="1">
        <f>'DATOS MENSUALES'!F246</f>
        <v>92.61003340000002</v>
      </c>
      <c r="C38" s="1">
        <f>'DATOS MENSUALES'!F247</f>
        <v>68.862168</v>
      </c>
      <c r="D38" s="1">
        <f>'DATOS MENSUALES'!F248</f>
        <v>102.4122398</v>
      </c>
      <c r="E38" s="1">
        <f>'DATOS MENSUALES'!F249</f>
        <v>52.9963984</v>
      </c>
      <c r="F38" s="1">
        <f>'DATOS MENSUALES'!F250</f>
        <v>31.9426189</v>
      </c>
      <c r="G38" s="1">
        <f>'DATOS MENSUALES'!F251</f>
        <v>18.087039899999997</v>
      </c>
      <c r="H38" s="1">
        <f>'DATOS MENSUALES'!F252</f>
        <v>26.271282399999993</v>
      </c>
      <c r="I38" s="1">
        <f>'DATOS MENSUALES'!F253</f>
        <v>45.4604804</v>
      </c>
      <c r="J38" s="1">
        <f>'DATOS MENSUALES'!F254</f>
        <v>14.516308800000003</v>
      </c>
      <c r="K38" s="1">
        <f>'DATOS MENSUALES'!F255</f>
        <v>7.5493423</v>
      </c>
      <c r="L38" s="1">
        <f>'DATOS MENSUALES'!F256</f>
        <v>5.1506042999999995</v>
      </c>
      <c r="M38" s="1">
        <f>'DATOS MENSUALES'!F257</f>
        <v>7.7489108</v>
      </c>
      <c r="N38" s="1">
        <f t="shared" si="12"/>
        <v>473.60742739999995</v>
      </c>
      <c r="O38" s="10"/>
      <c r="P38" s="60">
        <f t="shared" si="13"/>
        <v>480601.07584438025</v>
      </c>
      <c r="Q38" s="60">
        <f t="shared" si="14"/>
        <v>83519.71822427124</v>
      </c>
      <c r="R38" s="60">
        <f t="shared" si="15"/>
        <v>278836.6258757875</v>
      </c>
      <c r="S38" s="60">
        <f t="shared" si="16"/>
        <v>1775.2659152890703</v>
      </c>
      <c r="T38" s="60">
        <f t="shared" si="17"/>
        <v>-705.3498947766104</v>
      </c>
      <c r="U38" s="60">
        <f t="shared" si="18"/>
        <v>-19477.97658738223</v>
      </c>
      <c r="V38" s="60">
        <f t="shared" si="19"/>
        <v>-2316.389926241976</v>
      </c>
      <c r="W38" s="60">
        <f t="shared" si="20"/>
        <v>842.4208562899316</v>
      </c>
      <c r="X38" s="60">
        <f t="shared" si="21"/>
        <v>-124.6657928404645</v>
      </c>
      <c r="Y38" s="60">
        <f t="shared" si="22"/>
        <v>-0.015096881973735056</v>
      </c>
      <c r="Z38" s="60">
        <f t="shared" si="23"/>
        <v>-0.21174353454287115</v>
      </c>
      <c r="AA38" s="60">
        <f t="shared" si="24"/>
        <v>2.2243744809100305</v>
      </c>
      <c r="AB38" s="60">
        <f t="shared" si="25"/>
        <v>3749363.4666529116</v>
      </c>
    </row>
    <row r="39" spans="1:28" ht="12.75">
      <c r="A39" s="12" t="s">
        <v>47</v>
      </c>
      <c r="B39" s="1">
        <f>'DATOS MENSUALES'!F258</f>
        <v>19.8956786</v>
      </c>
      <c r="C39" s="1">
        <f>'DATOS MENSUALES'!F259</f>
        <v>93.08649199999999</v>
      </c>
      <c r="D39" s="1">
        <f>'DATOS MENSUALES'!F260</f>
        <v>120.32423700000001</v>
      </c>
      <c r="E39" s="1">
        <f>'DATOS MENSUALES'!F261</f>
        <v>105.84771479999998</v>
      </c>
      <c r="F39" s="1">
        <f>'DATOS MENSUALES'!F262</f>
        <v>59.441264</v>
      </c>
      <c r="G39" s="1">
        <f>'DATOS MENSUALES'!F263</f>
        <v>140.454562</v>
      </c>
      <c r="H39" s="1">
        <f>'DATOS MENSUALES'!F264</f>
        <v>55.730245599999996</v>
      </c>
      <c r="I39" s="1">
        <f>'DATOS MENSUALES'!F265</f>
        <v>30.799862999999995</v>
      </c>
      <c r="J39" s="1">
        <f>'DATOS MENSUALES'!F266</f>
        <v>14.253467500000003</v>
      </c>
      <c r="K39" s="1">
        <f>'DATOS MENSUALES'!F267</f>
        <v>6.972968000000001</v>
      </c>
      <c r="L39" s="1">
        <f>'DATOS MENSUALES'!F268</f>
        <v>5.4701223</v>
      </c>
      <c r="M39" s="1">
        <f>'DATOS MENSUALES'!F269</f>
        <v>6.9211898000000005</v>
      </c>
      <c r="N39" s="1">
        <f t="shared" si="12"/>
        <v>659.1978045999999</v>
      </c>
      <c r="O39" s="10"/>
      <c r="P39" s="60">
        <f t="shared" si="13"/>
        <v>177.0940584928065</v>
      </c>
      <c r="Q39" s="60">
        <f t="shared" si="14"/>
        <v>313543.4686746604</v>
      </c>
      <c r="R39" s="60">
        <f t="shared" si="15"/>
        <v>576815.2983947928</v>
      </c>
      <c r="S39" s="60">
        <f t="shared" si="16"/>
        <v>274115.0907630656</v>
      </c>
      <c r="T39" s="60">
        <f t="shared" si="17"/>
        <v>6431.786956373894</v>
      </c>
      <c r="U39" s="60">
        <f t="shared" si="18"/>
        <v>869933.5327644759</v>
      </c>
      <c r="V39" s="60">
        <f t="shared" si="19"/>
        <v>4273.311965129252</v>
      </c>
      <c r="W39" s="60">
        <f t="shared" si="20"/>
        <v>-141.92411670497586</v>
      </c>
      <c r="X39" s="60">
        <f t="shared" si="21"/>
        <v>-145.39725467713941</v>
      </c>
      <c r="Y39" s="60">
        <f t="shared" si="22"/>
        <v>-0.5585099067007286</v>
      </c>
      <c r="Z39" s="60">
        <f t="shared" si="23"/>
        <v>-0.021142408074513574</v>
      </c>
      <c r="AA39" s="60">
        <f t="shared" si="24"/>
        <v>0.10897975001771337</v>
      </c>
      <c r="AB39" s="60">
        <f t="shared" si="25"/>
        <v>39632014.03667254</v>
      </c>
    </row>
    <row r="40" spans="1:28" ht="12.75">
      <c r="A40" s="12" t="s">
        <v>48</v>
      </c>
      <c r="B40" s="1">
        <f>'DATOS MENSUALES'!F270</f>
        <v>7.922755199999999</v>
      </c>
      <c r="C40" s="1">
        <f>'DATOS MENSUALES'!F271</f>
        <v>9.5370582</v>
      </c>
      <c r="D40" s="1">
        <f>'DATOS MENSUALES'!F272</f>
        <v>6.2248543</v>
      </c>
      <c r="E40" s="1">
        <f>'DATOS MENSUALES'!F273</f>
        <v>66.34649599999999</v>
      </c>
      <c r="F40" s="1">
        <f>'DATOS MENSUALES'!F274</f>
        <v>42.811497300000006</v>
      </c>
      <c r="G40" s="1">
        <f>'DATOS MENSUALES'!F275</f>
        <v>74.1945111</v>
      </c>
      <c r="H40" s="1">
        <f>'DATOS MENSUALES'!F276</f>
        <v>42.201166</v>
      </c>
      <c r="I40" s="1">
        <f>'DATOS MENSUALES'!F277</f>
        <v>16.1352183</v>
      </c>
      <c r="J40" s="1">
        <f>'DATOS MENSUALES'!F278</f>
        <v>29.302770999999996</v>
      </c>
      <c r="K40" s="1">
        <f>'DATOS MENSUALES'!F279</f>
        <v>8.847407</v>
      </c>
      <c r="L40" s="1">
        <f>'DATOS MENSUALES'!F280</f>
        <v>4.738619599999999</v>
      </c>
      <c r="M40" s="1">
        <f>'DATOS MENSUALES'!F281</f>
        <v>11.408587</v>
      </c>
      <c r="N40" s="1">
        <f t="shared" si="12"/>
        <v>319.67094099999997</v>
      </c>
      <c r="O40" s="10"/>
      <c r="P40" s="60">
        <f t="shared" si="13"/>
        <v>-256.9266931191922</v>
      </c>
      <c r="Q40" s="60">
        <f t="shared" si="14"/>
        <v>-3806.314525175655</v>
      </c>
      <c r="R40" s="60">
        <f t="shared" si="15"/>
        <v>-29380.03453686811</v>
      </c>
      <c r="S40" s="60">
        <f t="shared" si="16"/>
        <v>16500.602568557817</v>
      </c>
      <c r="T40" s="60">
        <f t="shared" si="17"/>
        <v>7.613699778531553</v>
      </c>
      <c r="U40" s="60">
        <f t="shared" si="18"/>
        <v>24901.04021876335</v>
      </c>
      <c r="V40" s="60">
        <f t="shared" si="19"/>
        <v>19.651125956004947</v>
      </c>
      <c r="W40" s="60">
        <f t="shared" si="20"/>
        <v>-7857.832949555705</v>
      </c>
      <c r="X40" s="60">
        <f t="shared" si="21"/>
        <v>938.578947181023</v>
      </c>
      <c r="Y40" s="60">
        <f t="shared" si="22"/>
        <v>1.1606496029214215</v>
      </c>
      <c r="Z40" s="60">
        <f t="shared" si="23"/>
        <v>-1.0242454082787564</v>
      </c>
      <c r="AA40" s="60">
        <f t="shared" si="24"/>
        <v>122.39726907989541</v>
      </c>
      <c r="AB40" s="60">
        <f t="shared" si="25"/>
        <v>2.8412526330373526</v>
      </c>
    </row>
    <row r="41" spans="1:28" ht="12.75">
      <c r="A41" s="12" t="s">
        <v>49</v>
      </c>
      <c r="B41" s="1">
        <f>'DATOS MENSUALES'!F282</f>
        <v>5.651281600000001</v>
      </c>
      <c r="C41" s="1">
        <f>'DATOS MENSUALES'!F283</f>
        <v>56.83731459999999</v>
      </c>
      <c r="D41" s="1">
        <f>'DATOS MENSUALES'!F284</f>
        <v>34.6481492</v>
      </c>
      <c r="E41" s="1">
        <f>'DATOS MENSUALES'!F285</f>
        <v>9.5362541</v>
      </c>
      <c r="F41" s="1">
        <f>'DATOS MENSUALES'!F286</f>
        <v>86.4110784</v>
      </c>
      <c r="G41" s="1">
        <f>'DATOS MENSUALES'!F287</f>
        <v>87.75484859999999</v>
      </c>
      <c r="H41" s="1">
        <f>'DATOS MENSUALES'!F288</f>
        <v>50.143692</v>
      </c>
      <c r="I41" s="1">
        <f>'DATOS MENSUALES'!F289</f>
        <v>20.578744999999998</v>
      </c>
      <c r="J41" s="1">
        <f>'DATOS MENSUALES'!F290</f>
        <v>9.782013899999999</v>
      </c>
      <c r="K41" s="1">
        <f>'DATOS MENSUALES'!F291</f>
        <v>6.529278099999999</v>
      </c>
      <c r="L41" s="1">
        <f>'DATOS MENSUALES'!F292</f>
        <v>4.514435</v>
      </c>
      <c r="M41" s="1">
        <f>'DATOS MENSUALES'!F293</f>
        <v>5.1512312</v>
      </c>
      <c r="N41" s="1">
        <f t="shared" si="12"/>
        <v>377.5383216999999</v>
      </c>
      <c r="O41" s="10"/>
      <c r="P41" s="60">
        <f t="shared" si="13"/>
        <v>-642.4519798242401</v>
      </c>
      <c r="Q41" s="60">
        <f t="shared" si="14"/>
        <v>31814.964917017765</v>
      </c>
      <c r="R41" s="60">
        <f t="shared" si="15"/>
        <v>-14.410939087670803</v>
      </c>
      <c r="S41" s="60">
        <f t="shared" si="16"/>
        <v>-30816.542715708303</v>
      </c>
      <c r="T41" s="60">
        <f t="shared" si="17"/>
        <v>94612.21691493028</v>
      </c>
      <c r="U41" s="60">
        <f t="shared" si="18"/>
        <v>78193.46306887238</v>
      </c>
      <c r="V41" s="60">
        <f t="shared" si="19"/>
        <v>1204.9128293379476</v>
      </c>
      <c r="W41" s="60">
        <f t="shared" si="20"/>
        <v>-3678.860784803404</v>
      </c>
      <c r="X41" s="60">
        <f t="shared" si="21"/>
        <v>-921.120405653083</v>
      </c>
      <c r="Y41" s="60">
        <f t="shared" si="22"/>
        <v>-2.0349378450030873</v>
      </c>
      <c r="Z41" s="60">
        <f t="shared" si="23"/>
        <v>-1.8708789062184843</v>
      </c>
      <c r="AA41" s="60">
        <f t="shared" si="24"/>
        <v>-2.158204626203956</v>
      </c>
      <c r="AB41" s="60">
        <f t="shared" si="25"/>
        <v>208356.24970566752</v>
      </c>
    </row>
    <row r="42" spans="1:28" ht="12.75">
      <c r="A42" s="12" t="s">
        <v>50</v>
      </c>
      <c r="B42" s="1">
        <f>'DATOS MENSUALES'!F294</f>
        <v>6.7668204</v>
      </c>
      <c r="C42" s="1">
        <f>'DATOS MENSUALES'!F295</f>
        <v>4.2863256000000005</v>
      </c>
      <c r="D42" s="1">
        <f>'DATOS MENSUALES'!F296</f>
        <v>8.7918307</v>
      </c>
      <c r="E42" s="1">
        <f>'DATOS MENSUALES'!F297</f>
        <v>14.4557074</v>
      </c>
      <c r="F42" s="1">
        <f>'DATOS MENSUALES'!F298</f>
        <v>7.963751000000001</v>
      </c>
      <c r="G42" s="1">
        <f>'DATOS MENSUALES'!F299</f>
        <v>37.6901772</v>
      </c>
      <c r="H42" s="1">
        <f>'DATOS MENSUALES'!F300</f>
        <v>13.322071600000001</v>
      </c>
      <c r="I42" s="1">
        <f>'DATOS MENSUALES'!F301</f>
        <v>8.6965328</v>
      </c>
      <c r="J42" s="1">
        <f>'DATOS MENSUALES'!F302</f>
        <v>4.7549978</v>
      </c>
      <c r="K42" s="1">
        <f>'DATOS MENSUALES'!F303</f>
        <v>2.850939</v>
      </c>
      <c r="L42" s="1">
        <f>'DATOS MENSUALES'!F304</f>
        <v>2.4326977000000003</v>
      </c>
      <c r="M42" s="1">
        <f>'DATOS MENSUALES'!F305</f>
        <v>15.704926400000003</v>
      </c>
      <c r="N42" s="1">
        <f t="shared" si="12"/>
        <v>127.71677760000001</v>
      </c>
      <c r="O42" s="10"/>
      <c r="P42" s="60">
        <f t="shared" si="13"/>
        <v>-424.10496890455994</v>
      </c>
      <c r="Q42" s="60">
        <f t="shared" si="14"/>
        <v>-9082.599051357733</v>
      </c>
      <c r="R42" s="60">
        <f t="shared" si="15"/>
        <v>-22640.725081303965</v>
      </c>
      <c r="S42" s="60">
        <f t="shared" si="16"/>
        <v>-18467.282124002686</v>
      </c>
      <c r="T42" s="60">
        <f t="shared" si="17"/>
        <v>-35547.90986349579</v>
      </c>
      <c r="U42" s="60">
        <f t="shared" si="18"/>
        <v>-389.46303034761206</v>
      </c>
      <c r="V42" s="60">
        <f t="shared" si="19"/>
        <v>-17944.709340006517</v>
      </c>
      <c r="W42" s="60">
        <f t="shared" si="20"/>
        <v>-20390.0569273672</v>
      </c>
      <c r="X42" s="60">
        <f t="shared" si="21"/>
        <v>-3213.5204667986673</v>
      </c>
      <c r="Y42" s="60">
        <f t="shared" si="22"/>
        <v>-120.9608781196248</v>
      </c>
      <c r="Z42" s="60">
        <f t="shared" si="23"/>
        <v>-36.39432170240838</v>
      </c>
      <c r="AA42" s="60">
        <f t="shared" si="24"/>
        <v>794.3810751679193</v>
      </c>
      <c r="AB42" s="60">
        <f t="shared" si="25"/>
        <v>-6917410.441512242</v>
      </c>
    </row>
    <row r="43" spans="1:28" ht="12.75">
      <c r="A43" s="12" t="s">
        <v>51</v>
      </c>
      <c r="B43" s="1">
        <f>'DATOS MENSUALES'!F306</f>
        <v>17.117647599999998</v>
      </c>
      <c r="C43" s="1">
        <f>'DATOS MENSUALES'!F307</f>
        <v>57.4007332</v>
      </c>
      <c r="D43" s="1">
        <f>'DATOS MENSUALES'!F308</f>
        <v>91.33662199999999</v>
      </c>
      <c r="E43" s="1">
        <f>'DATOS MENSUALES'!F309</f>
        <v>113.94264940000002</v>
      </c>
      <c r="F43" s="1">
        <f>'DATOS MENSUALES'!F310</f>
        <v>194.52735000000004</v>
      </c>
      <c r="G43" s="1">
        <f>'DATOS MENSUALES'!F311</f>
        <v>33.223980999999995</v>
      </c>
      <c r="H43" s="1">
        <f>'DATOS MENSUALES'!F312</f>
        <v>74.97518939999999</v>
      </c>
      <c r="I43" s="1">
        <f>'DATOS MENSUALES'!F313</f>
        <v>34.125973</v>
      </c>
      <c r="J43" s="1">
        <f>'DATOS MENSUALES'!F314</f>
        <v>23.099633800000003</v>
      </c>
      <c r="K43" s="1">
        <f>'DATOS MENSUALES'!F315</f>
        <v>8.685582</v>
      </c>
      <c r="L43" s="1">
        <f>'DATOS MENSUALES'!F316</f>
        <v>5.3063855</v>
      </c>
      <c r="M43" s="1">
        <f>'DATOS MENSUALES'!F317</f>
        <v>4.261919</v>
      </c>
      <c r="N43" s="1">
        <f t="shared" si="12"/>
        <v>658.0036659000001</v>
      </c>
      <c r="O43" s="10"/>
      <c r="P43" s="60">
        <f t="shared" si="13"/>
        <v>22.849145168260105</v>
      </c>
      <c r="Q43" s="60">
        <f t="shared" si="14"/>
        <v>33542.41697253684</v>
      </c>
      <c r="R43" s="60">
        <f t="shared" si="15"/>
        <v>159705.07961512773</v>
      </c>
      <c r="S43" s="60">
        <f t="shared" si="16"/>
        <v>389891.82651375746</v>
      </c>
      <c r="T43" s="60">
        <f t="shared" si="17"/>
        <v>3629765.5828813077</v>
      </c>
      <c r="U43" s="60">
        <f t="shared" si="18"/>
        <v>-1630.1104744708862</v>
      </c>
      <c r="V43" s="60">
        <f t="shared" si="19"/>
        <v>44635.23094406522</v>
      </c>
      <c r="W43" s="60">
        <f t="shared" si="20"/>
        <v>-6.751954428000889</v>
      </c>
      <c r="X43" s="60">
        <f t="shared" si="21"/>
        <v>46.18269321315637</v>
      </c>
      <c r="Y43" s="60">
        <f t="shared" si="22"/>
        <v>0.7028056297263965</v>
      </c>
      <c r="Z43" s="60">
        <f t="shared" si="23"/>
        <v>-0.08533012739768438</v>
      </c>
      <c r="AA43" s="60">
        <f t="shared" si="24"/>
        <v>-10.383271086759503</v>
      </c>
      <c r="AB43" s="60">
        <f t="shared" si="25"/>
        <v>39217042.66338431</v>
      </c>
    </row>
    <row r="44" spans="1:28" ht="12.75">
      <c r="A44" s="12" t="s">
        <v>52</v>
      </c>
      <c r="B44" s="1">
        <f>'DATOS MENSUALES'!F318</f>
        <v>54.937249999999985</v>
      </c>
      <c r="C44" s="1">
        <f>'DATOS MENSUALES'!F319</f>
        <v>63.0767188</v>
      </c>
      <c r="D44" s="1">
        <f>'DATOS MENSUALES'!F320</f>
        <v>23.633500000000005</v>
      </c>
      <c r="E44" s="1">
        <f>'DATOS MENSUALES'!F321</f>
        <v>31.154632300000003</v>
      </c>
      <c r="F44" s="1">
        <f>'DATOS MENSUALES'!F322</f>
        <v>27.417661499999998</v>
      </c>
      <c r="G44" s="1">
        <f>'DATOS MENSUALES'!F323</f>
        <v>41.91416880000001</v>
      </c>
      <c r="H44" s="1">
        <f>'DATOS MENSUALES'!F324</f>
        <v>27.145704499999997</v>
      </c>
      <c r="I44" s="1">
        <f>'DATOS MENSUALES'!F325</f>
        <v>37.3620889</v>
      </c>
      <c r="J44" s="1">
        <f>'DATOS MENSUALES'!F326</f>
        <v>12.806270799999998</v>
      </c>
      <c r="K44" s="1">
        <f>'DATOS MENSUALES'!F327</f>
        <v>5.5492173000000005</v>
      </c>
      <c r="L44" s="1">
        <f>'DATOS MENSUALES'!F328</f>
        <v>4.2098040999999995</v>
      </c>
      <c r="M44" s="1">
        <f>'DATOS MENSUALES'!F329</f>
        <v>3.2861985999999996</v>
      </c>
      <c r="N44" s="1">
        <f t="shared" si="12"/>
        <v>332.4932156</v>
      </c>
      <c r="O44" s="10"/>
      <c r="P44" s="60">
        <f t="shared" si="13"/>
        <v>67206.86263300898</v>
      </c>
      <c r="Q44" s="60">
        <f t="shared" si="14"/>
        <v>54552.548773978146</v>
      </c>
      <c r="R44" s="60">
        <f t="shared" si="15"/>
        <v>-2432.1325272623585</v>
      </c>
      <c r="S44" s="60">
        <f t="shared" si="16"/>
        <v>-922.1153982756438</v>
      </c>
      <c r="T44" s="60">
        <f t="shared" si="17"/>
        <v>-2420.439718786446</v>
      </c>
      <c r="U44" s="60">
        <f t="shared" si="18"/>
        <v>-29.183897225444564</v>
      </c>
      <c r="V44" s="60">
        <f t="shared" si="19"/>
        <v>-1886.8208882211595</v>
      </c>
      <c r="W44" s="60">
        <f t="shared" si="20"/>
        <v>2.4388520534222224</v>
      </c>
      <c r="X44" s="60">
        <f t="shared" si="21"/>
        <v>-301.5148050161465</v>
      </c>
      <c r="Y44" s="60">
        <f t="shared" si="22"/>
        <v>-11.349304729177675</v>
      </c>
      <c r="Z44" s="60">
        <f t="shared" si="23"/>
        <v>-3.629776693358971</v>
      </c>
      <c r="AA44" s="60">
        <f t="shared" si="24"/>
        <v>-31.47473337723542</v>
      </c>
      <c r="AB44" s="60">
        <f t="shared" si="25"/>
        <v>2886.7151413714655</v>
      </c>
    </row>
    <row r="45" spans="1:28" ht="12.75">
      <c r="A45" s="12" t="s">
        <v>53</v>
      </c>
      <c r="B45" s="1">
        <f>'DATOS MENSUALES'!F330</f>
        <v>9.190158999999998</v>
      </c>
      <c r="C45" s="1">
        <f>'DATOS MENSUALES'!F331</f>
        <v>92.08132199999999</v>
      </c>
      <c r="D45" s="1">
        <f>'DATOS MENSUALES'!F332</f>
        <v>32.28008280000001</v>
      </c>
      <c r="E45" s="1">
        <f>'DATOS MENSUALES'!F333</f>
        <v>13.971339600000002</v>
      </c>
      <c r="F45" s="1">
        <f>'DATOS MENSUALES'!F334</f>
        <v>73.24537099999999</v>
      </c>
      <c r="G45" s="1">
        <f>'DATOS MENSUALES'!F335</f>
        <v>37.8462675</v>
      </c>
      <c r="H45" s="1">
        <f>'DATOS MENSUALES'!F336</f>
        <v>50.542685000000006</v>
      </c>
      <c r="I45" s="1">
        <f>'DATOS MENSUALES'!F337</f>
        <v>42.1295829</v>
      </c>
      <c r="J45" s="1">
        <f>'DATOS MENSUALES'!F338</f>
        <v>11.559336400000001</v>
      </c>
      <c r="K45" s="1">
        <f>'DATOS MENSUALES'!F339</f>
        <v>5.0401135</v>
      </c>
      <c r="L45" s="1">
        <f>'DATOS MENSUALES'!F340</f>
        <v>3.9055632</v>
      </c>
      <c r="M45" s="1">
        <f>'DATOS MENSUALES'!F341</f>
        <v>3.2115114</v>
      </c>
      <c r="N45" s="1">
        <f t="shared" si="12"/>
        <v>375.00333430000006</v>
      </c>
      <c r="O45" s="10"/>
      <c r="P45" s="60">
        <f t="shared" si="13"/>
        <v>-131.8607894914778</v>
      </c>
      <c r="Q45" s="60">
        <f t="shared" si="14"/>
        <v>299830.9360959342</v>
      </c>
      <c r="R45" s="60">
        <f t="shared" si="15"/>
        <v>-110.70007634468645</v>
      </c>
      <c r="S45" s="60">
        <f t="shared" si="16"/>
        <v>-19501.231464910787</v>
      </c>
      <c r="T45" s="60">
        <f t="shared" si="17"/>
        <v>34015.84422102483</v>
      </c>
      <c r="U45" s="60">
        <f t="shared" si="18"/>
        <v>-365.01977989529433</v>
      </c>
      <c r="V45" s="60">
        <f t="shared" si="19"/>
        <v>1345.5950881241092</v>
      </c>
      <c r="W45" s="60">
        <f t="shared" si="20"/>
        <v>228.4964937822864</v>
      </c>
      <c r="X45" s="60">
        <f t="shared" si="21"/>
        <v>-502.93638164537236</v>
      </c>
      <c r="Y45" s="60">
        <f t="shared" si="22"/>
        <v>-20.941953384040232</v>
      </c>
      <c r="Z45" s="60">
        <f t="shared" si="23"/>
        <v>-6.240416260275682</v>
      </c>
      <c r="AA45" s="60">
        <f t="shared" si="24"/>
        <v>-33.76160404015933</v>
      </c>
      <c r="AB45" s="60">
        <f t="shared" si="25"/>
        <v>182754.76024676044</v>
      </c>
    </row>
    <row r="46" spans="1:28" ht="12.75">
      <c r="A46" s="12" t="s">
        <v>54</v>
      </c>
      <c r="B46" s="1">
        <f>'DATOS MENSUALES'!F342</f>
        <v>3.1706579999999995</v>
      </c>
      <c r="C46" s="1">
        <f>'DATOS MENSUALES'!F343</f>
        <v>5.841520099999999</v>
      </c>
      <c r="D46" s="1">
        <f>'DATOS MENSUALES'!F344</f>
        <v>21.5030732</v>
      </c>
      <c r="E46" s="1">
        <f>'DATOS MENSUALES'!F345</f>
        <v>11.200882499999999</v>
      </c>
      <c r="F46" s="1">
        <f>'DATOS MENSUALES'!F346</f>
        <v>10.442451000000002</v>
      </c>
      <c r="G46" s="1">
        <f>'DATOS MENSUALES'!F347</f>
        <v>79.816326</v>
      </c>
      <c r="H46" s="1">
        <f>'DATOS MENSUALES'!F348</f>
        <v>50.49413630000001</v>
      </c>
      <c r="I46" s="1">
        <f>'DATOS MENSUALES'!F349</f>
        <v>60.627358400000006</v>
      </c>
      <c r="J46" s="1">
        <f>'DATOS MENSUALES'!F350</f>
        <v>21.4309754</v>
      </c>
      <c r="K46" s="1">
        <f>'DATOS MENSUALES'!F351</f>
        <v>9.419198699999999</v>
      </c>
      <c r="L46" s="1">
        <f>'DATOS MENSUALES'!F352</f>
        <v>5.3483088</v>
      </c>
      <c r="M46" s="1">
        <f>'DATOS MENSUALES'!F353</f>
        <v>17.0541623</v>
      </c>
      <c r="N46" s="1">
        <f t="shared" si="12"/>
        <v>296.3490507</v>
      </c>
      <c r="O46" s="10"/>
      <c r="P46" s="60">
        <f t="shared" si="13"/>
        <v>-1371.091365058324</v>
      </c>
      <c r="Q46" s="60">
        <f t="shared" si="14"/>
        <v>-7199.21340314416</v>
      </c>
      <c r="R46" s="60">
        <f t="shared" si="15"/>
        <v>-3780.7938309145306</v>
      </c>
      <c r="S46" s="60">
        <f t="shared" si="16"/>
        <v>-26163.915909374704</v>
      </c>
      <c r="T46" s="60">
        <f t="shared" si="17"/>
        <v>-28099.372965928625</v>
      </c>
      <c r="U46" s="60">
        <f t="shared" si="18"/>
        <v>42229.118335214356</v>
      </c>
      <c r="V46" s="60">
        <f t="shared" si="19"/>
        <v>1327.9212620162664</v>
      </c>
      <c r="W46" s="60">
        <f t="shared" si="20"/>
        <v>14907.499310309544</v>
      </c>
      <c r="X46" s="60">
        <f t="shared" si="21"/>
        <v>7.068234091514399</v>
      </c>
      <c r="Y46" s="60">
        <f t="shared" si="22"/>
        <v>4.27286353089923</v>
      </c>
      <c r="Z46" s="60">
        <f t="shared" si="23"/>
        <v>-0.0632008628683593</v>
      </c>
      <c r="AA46" s="60">
        <f t="shared" si="24"/>
        <v>1194.6022600383346</v>
      </c>
      <c r="AB46" s="60">
        <f t="shared" si="25"/>
        <v>-10511.4355548494</v>
      </c>
    </row>
    <row r="47" spans="1:28" ht="12.75">
      <c r="A47" s="12" t="s">
        <v>55</v>
      </c>
      <c r="B47" s="1">
        <f>'DATOS MENSUALES'!F354</f>
        <v>6.9508866000000005</v>
      </c>
      <c r="C47" s="1">
        <f>'DATOS MENSUALES'!F355</f>
        <v>13.3951409</v>
      </c>
      <c r="D47" s="1">
        <f>'DATOS MENSUALES'!F356</f>
        <v>19.0546089</v>
      </c>
      <c r="E47" s="1">
        <f>'DATOS MENSUALES'!F357</f>
        <v>194.1648448</v>
      </c>
      <c r="F47" s="1">
        <f>'DATOS MENSUALES'!F358</f>
        <v>41.9563772</v>
      </c>
      <c r="G47" s="1">
        <f>'DATOS MENSUALES'!F359</f>
        <v>15.205872500000003</v>
      </c>
      <c r="H47" s="1">
        <f>'DATOS MENSUALES'!F360</f>
        <v>10.2410889</v>
      </c>
      <c r="I47" s="1">
        <f>'DATOS MENSUALES'!F361</f>
        <v>13.985183000000001</v>
      </c>
      <c r="J47" s="1">
        <f>'DATOS MENSUALES'!F362</f>
        <v>15.762919499999999</v>
      </c>
      <c r="K47" s="1">
        <f>'DATOS MENSUALES'!F363</f>
        <v>4.343987799999999</v>
      </c>
      <c r="L47" s="1">
        <f>'DATOS MENSUALES'!F364</f>
        <v>6.001405699999999</v>
      </c>
      <c r="M47" s="1">
        <f>'DATOS MENSUALES'!F365</f>
        <v>2.8534292000000003</v>
      </c>
      <c r="N47" s="1">
        <f t="shared" si="12"/>
        <v>343.915745</v>
      </c>
      <c r="O47" s="10"/>
      <c r="P47" s="60">
        <f t="shared" si="13"/>
        <v>-393.69185014420856</v>
      </c>
      <c r="Q47" s="60">
        <f t="shared" si="14"/>
        <v>-1624.4984117558035</v>
      </c>
      <c r="R47" s="60">
        <f t="shared" si="15"/>
        <v>-5858.319453298481</v>
      </c>
      <c r="S47" s="60">
        <f t="shared" si="16"/>
        <v>3601056.3474473655</v>
      </c>
      <c r="T47" s="60">
        <f t="shared" si="17"/>
        <v>1.3756145929569705</v>
      </c>
      <c r="U47" s="60">
        <f t="shared" si="18"/>
        <v>-26429.222667103197</v>
      </c>
      <c r="V47" s="60">
        <f t="shared" si="19"/>
        <v>-25054.82236374053</v>
      </c>
      <c r="W47" s="60">
        <f t="shared" si="20"/>
        <v>-10692.862807780204</v>
      </c>
      <c r="X47" s="60">
        <f t="shared" si="21"/>
        <v>-52.68921467307568</v>
      </c>
      <c r="Y47" s="60">
        <f t="shared" si="22"/>
        <v>-41.1531561046724</v>
      </c>
      <c r="Z47" s="60">
        <f t="shared" si="23"/>
        <v>0.016536304213389544</v>
      </c>
      <c r="AA47" s="60">
        <f t="shared" si="24"/>
        <v>-46.27232205614664</v>
      </c>
      <c r="AB47" s="60">
        <f t="shared" si="25"/>
        <v>16897.733001937777</v>
      </c>
    </row>
    <row r="48" spans="1:28" ht="12.75">
      <c r="A48" s="12" t="s">
        <v>56</v>
      </c>
      <c r="B48" s="1">
        <f>'DATOS MENSUALES'!F366</f>
        <v>3.9877582</v>
      </c>
      <c r="C48" s="1">
        <f>'DATOS MENSUALES'!F367</f>
        <v>20.651006</v>
      </c>
      <c r="D48" s="1">
        <f>'DATOS MENSUALES'!F368</f>
        <v>4.1116623</v>
      </c>
      <c r="E48" s="1">
        <f>'DATOS MENSUALES'!F369</f>
        <v>18.644420000000004</v>
      </c>
      <c r="F48" s="1">
        <f>'DATOS MENSUALES'!F370</f>
        <v>15.6065769</v>
      </c>
      <c r="G48" s="1">
        <f>'DATOS MENSUALES'!F371</f>
        <v>19.047232500000003</v>
      </c>
      <c r="H48" s="1">
        <f>'DATOS MENSUALES'!F372</f>
        <v>64.766104</v>
      </c>
      <c r="I48" s="1">
        <f>'DATOS MENSUALES'!F373</f>
        <v>110.7171702</v>
      </c>
      <c r="J48" s="1">
        <f>'DATOS MENSUALES'!F374</f>
        <v>52.50599280000001</v>
      </c>
      <c r="K48" s="1">
        <f>'DATOS MENSUALES'!F375</f>
        <v>19.981459200000003</v>
      </c>
      <c r="L48" s="1">
        <f>'DATOS MENSUALES'!F376</f>
        <v>7.7035424</v>
      </c>
      <c r="M48" s="1">
        <f>'DATOS MENSUALES'!F377</f>
        <v>5.0786006</v>
      </c>
      <c r="N48" s="1">
        <f t="shared" si="12"/>
        <v>342.80152510000005</v>
      </c>
      <c r="O48" s="10"/>
      <c r="P48" s="60">
        <f t="shared" si="13"/>
        <v>-1090.2634118296169</v>
      </c>
      <c r="Q48" s="60">
        <f t="shared" si="14"/>
        <v>-91.10061537652996</v>
      </c>
      <c r="R48" s="60">
        <f t="shared" si="15"/>
        <v>-35839.0255767753</v>
      </c>
      <c r="S48" s="60">
        <f t="shared" si="16"/>
        <v>-11005.562829078677</v>
      </c>
      <c r="T48" s="60">
        <f t="shared" si="17"/>
        <v>-16074.832670556627</v>
      </c>
      <c r="U48" s="60">
        <f t="shared" si="18"/>
        <v>-17466.177260323708</v>
      </c>
      <c r="V48" s="60">
        <f t="shared" si="19"/>
        <v>16124.249498851863</v>
      </c>
      <c r="W48" s="60">
        <f t="shared" si="20"/>
        <v>416851.69404659164</v>
      </c>
      <c r="X48" s="60">
        <f t="shared" si="21"/>
        <v>35917.872080295754</v>
      </c>
      <c r="Y48" s="60">
        <f t="shared" si="22"/>
        <v>1809.1432306064671</v>
      </c>
      <c r="Z48" s="60">
        <f t="shared" si="23"/>
        <v>7.493928174001881</v>
      </c>
      <c r="AA48" s="60">
        <f t="shared" si="24"/>
        <v>-2.542928558209941</v>
      </c>
      <c r="AB48" s="60">
        <f t="shared" si="25"/>
        <v>14790.799838222962</v>
      </c>
    </row>
    <row r="49" spans="1:28" ht="12.75">
      <c r="A49" s="12" t="s">
        <v>57</v>
      </c>
      <c r="B49" s="1">
        <f>'DATOS MENSUALES'!F378</f>
        <v>7.0844464</v>
      </c>
      <c r="C49" s="1">
        <f>'DATOS MENSUALES'!F379</f>
        <v>23.7551652</v>
      </c>
      <c r="D49" s="1">
        <f>'DATOS MENSUALES'!F380</f>
        <v>16.23418</v>
      </c>
      <c r="E49" s="1">
        <f>'DATOS MENSUALES'!F381</f>
        <v>22.071646</v>
      </c>
      <c r="F49" s="1">
        <f>'DATOS MENSUALES'!F382</f>
        <v>97.55286080000002</v>
      </c>
      <c r="G49" s="1">
        <f>'DATOS MENSUALES'!F383</f>
        <v>77.5464164</v>
      </c>
      <c r="H49" s="1">
        <f>'DATOS MENSUALES'!F384</f>
        <v>35.951590599999996</v>
      </c>
      <c r="I49" s="1">
        <f>'DATOS MENSUALES'!F385</f>
        <v>36.5535368</v>
      </c>
      <c r="J49" s="1">
        <f>'DATOS MENSUALES'!F386</f>
        <v>17.725663</v>
      </c>
      <c r="K49" s="1">
        <f>'DATOS MENSUALES'!F387</f>
        <v>7.280676400000001</v>
      </c>
      <c r="L49" s="1">
        <f>'DATOS MENSUALES'!F388</f>
        <v>6.2596514999999995</v>
      </c>
      <c r="M49" s="1">
        <f>'DATOS MENSUALES'!F389</f>
        <v>8.569863</v>
      </c>
      <c r="N49" s="1">
        <f t="shared" si="12"/>
        <v>356.58569610000006</v>
      </c>
      <c r="O49" s="10"/>
      <c r="P49" s="60">
        <f t="shared" si="13"/>
        <v>-372.5587580528792</v>
      </c>
      <c r="Q49" s="60">
        <f t="shared" si="14"/>
        <v>-2.717270765075952</v>
      </c>
      <c r="R49" s="60">
        <f t="shared" si="15"/>
        <v>-9060.659629870383</v>
      </c>
      <c r="S49" s="60">
        <f t="shared" si="16"/>
        <v>-6661.994900484185</v>
      </c>
      <c r="T49" s="60">
        <f t="shared" si="17"/>
        <v>182367.59887939814</v>
      </c>
      <c r="U49" s="60">
        <f t="shared" si="18"/>
        <v>34497.77437085123</v>
      </c>
      <c r="V49" s="60">
        <f t="shared" si="19"/>
        <v>-44.77796495593386</v>
      </c>
      <c r="W49" s="60">
        <f t="shared" si="20"/>
        <v>0.1552869714879618</v>
      </c>
      <c r="X49" s="60">
        <f t="shared" si="21"/>
        <v>-5.698753137163487</v>
      </c>
      <c r="Y49" s="60">
        <f t="shared" si="22"/>
        <v>-0.137241915239831</v>
      </c>
      <c r="Z49" s="60">
        <f t="shared" si="23"/>
        <v>0.13501718226008363</v>
      </c>
      <c r="AA49" s="60">
        <f t="shared" si="24"/>
        <v>9.613721369452822</v>
      </c>
      <c r="AB49" s="60">
        <f t="shared" si="25"/>
        <v>56318.87232982594</v>
      </c>
    </row>
    <row r="50" spans="1:28" ht="12.75">
      <c r="A50" s="12" t="s">
        <v>58</v>
      </c>
      <c r="B50" s="1">
        <f>'DATOS MENSUALES'!F390</f>
        <v>15.964355600000001</v>
      </c>
      <c r="C50" s="1">
        <f>'DATOS MENSUALES'!F391</f>
        <v>23.565369099999998</v>
      </c>
      <c r="D50" s="1">
        <f>'DATOS MENSUALES'!F392</f>
        <v>42.12324709999999</v>
      </c>
      <c r="E50" s="1">
        <f>'DATOS MENSUALES'!F393</f>
        <v>46.246962999999994</v>
      </c>
      <c r="F50" s="1">
        <f>'DATOS MENSUALES'!F394</f>
        <v>28.6830855</v>
      </c>
      <c r="G50" s="1">
        <f>'DATOS MENSUALES'!F395</f>
        <v>18.089566</v>
      </c>
      <c r="H50" s="1">
        <f>'DATOS MENSUALES'!F396</f>
        <v>11.679680000000001</v>
      </c>
      <c r="I50" s="1">
        <f>'DATOS MENSUALES'!F397</f>
        <v>58.90241279999999</v>
      </c>
      <c r="J50" s="1">
        <f>'DATOS MENSUALES'!F398</f>
        <v>26.1873039</v>
      </c>
      <c r="K50" s="1">
        <f>'DATOS MENSUALES'!F399</f>
        <v>10.650990900000002</v>
      </c>
      <c r="L50" s="1">
        <f>'DATOS MENSUALES'!F400</f>
        <v>6.6063611</v>
      </c>
      <c r="M50" s="1">
        <f>'DATOS MENSUALES'!F401</f>
        <v>3.8620412</v>
      </c>
      <c r="N50" s="1">
        <f t="shared" si="12"/>
        <v>292.56137620000004</v>
      </c>
      <c r="O50" s="10"/>
      <c r="P50" s="60">
        <f t="shared" si="13"/>
        <v>4.778506874102375</v>
      </c>
      <c r="Q50" s="60">
        <f t="shared" si="14"/>
        <v>-3.9836515586596724</v>
      </c>
      <c r="R50" s="60">
        <f t="shared" si="15"/>
        <v>128.14612224175363</v>
      </c>
      <c r="S50" s="60">
        <f t="shared" si="16"/>
        <v>153.90394480060772</v>
      </c>
      <c r="T50" s="60">
        <f t="shared" si="17"/>
        <v>-1798.5496697157917</v>
      </c>
      <c r="U50" s="60">
        <f t="shared" si="18"/>
        <v>-19472.49095232938</v>
      </c>
      <c r="V50" s="60">
        <f t="shared" si="19"/>
        <v>-21538.1925491944</v>
      </c>
      <c r="W50" s="60">
        <f t="shared" si="20"/>
        <v>11987.567813601241</v>
      </c>
      <c r="X50" s="60">
        <f t="shared" si="21"/>
        <v>297.46964253995776</v>
      </c>
      <c r="Y50" s="60">
        <f t="shared" si="22"/>
        <v>23.258892645181206</v>
      </c>
      <c r="Z50" s="60">
        <f t="shared" si="23"/>
        <v>0.6354441336002055</v>
      </c>
      <c r="AA50" s="60">
        <f t="shared" si="24"/>
        <v>-17.203334578139355</v>
      </c>
      <c r="AB50" s="60">
        <f t="shared" si="25"/>
        <v>-16961.155989925857</v>
      </c>
    </row>
    <row r="51" spans="1:28" ht="12.75">
      <c r="A51" s="12" t="s">
        <v>59</v>
      </c>
      <c r="B51" s="1">
        <f>'DATOS MENSUALES'!F402</f>
        <v>8.236878899999999</v>
      </c>
      <c r="C51" s="1">
        <f>'DATOS MENSUALES'!F403</f>
        <v>6.3875850000000005</v>
      </c>
      <c r="D51" s="1">
        <f>'DATOS MENSUALES'!F404</f>
        <v>27.334028599999996</v>
      </c>
      <c r="E51" s="1">
        <f>'DATOS MENSUALES'!F405</f>
        <v>47.5262934</v>
      </c>
      <c r="F51" s="1">
        <f>'DATOS MENSUALES'!F406</f>
        <v>40.1403475</v>
      </c>
      <c r="G51" s="1">
        <f>'DATOS MENSUALES'!F407</f>
        <v>64.0762688</v>
      </c>
      <c r="H51" s="1">
        <f>'DATOS MENSUALES'!F408</f>
        <v>45.087711000000006</v>
      </c>
      <c r="I51" s="1">
        <f>'DATOS MENSUALES'!F409</f>
        <v>29.697933500000005</v>
      </c>
      <c r="J51" s="1">
        <f>'DATOS MENSUALES'!F410</f>
        <v>40.58904449999999</v>
      </c>
      <c r="K51" s="1">
        <f>'DATOS MENSUALES'!F411</f>
        <v>9.351756800000002</v>
      </c>
      <c r="L51" s="1">
        <f>'DATOS MENSUALES'!F412</f>
        <v>7.324819999999999</v>
      </c>
      <c r="M51" s="1">
        <f>'DATOS MENSUALES'!F413</f>
        <v>3.5721202000000005</v>
      </c>
      <c r="N51" s="1">
        <f t="shared" si="12"/>
        <v>329.32478819999994</v>
      </c>
      <c r="O51" s="10"/>
      <c r="P51" s="60">
        <f t="shared" si="13"/>
        <v>-220.69192315357597</v>
      </c>
      <c r="Q51" s="60">
        <f t="shared" si="14"/>
        <v>-6605.537991114159</v>
      </c>
      <c r="R51" s="60">
        <f t="shared" si="15"/>
        <v>-926.1800234943819</v>
      </c>
      <c r="S51" s="60">
        <f t="shared" si="16"/>
        <v>292.5333372715985</v>
      </c>
      <c r="T51" s="60">
        <f t="shared" si="17"/>
        <v>-0.34872635693207615</v>
      </c>
      <c r="U51" s="60">
        <f t="shared" si="18"/>
        <v>6949.612954467866</v>
      </c>
      <c r="V51" s="60">
        <f t="shared" si="19"/>
        <v>174.21669736339524</v>
      </c>
      <c r="W51" s="60">
        <f t="shared" si="20"/>
        <v>-252.20877900296338</v>
      </c>
      <c r="X51" s="60">
        <f t="shared" si="21"/>
        <v>9363.50589614384</v>
      </c>
      <c r="Y51" s="60">
        <f t="shared" si="22"/>
        <v>3.7619404497767928</v>
      </c>
      <c r="Z51" s="60">
        <f t="shared" si="23"/>
        <v>3.930720117615935</v>
      </c>
      <c r="AA51" s="60">
        <f t="shared" si="24"/>
        <v>-23.674850391427093</v>
      </c>
      <c r="AB51" s="60">
        <f t="shared" si="25"/>
        <v>1356.6437787067407</v>
      </c>
    </row>
    <row r="52" spans="1:28" ht="12.75">
      <c r="A52" s="12" t="s">
        <v>60</v>
      </c>
      <c r="B52" s="1">
        <f>'DATOS MENSUALES'!F414</f>
        <v>7.561229000000001</v>
      </c>
      <c r="C52" s="1">
        <f>'DATOS MENSUALES'!F415</f>
        <v>24.389595200000002</v>
      </c>
      <c r="D52" s="1">
        <f>'DATOS MENSUALES'!F416</f>
        <v>7.711267</v>
      </c>
      <c r="E52" s="1">
        <f>'DATOS MENSUALES'!F417</f>
        <v>26.0091745</v>
      </c>
      <c r="F52" s="1">
        <f>'DATOS MENSUALES'!F418</f>
        <v>18.7004372</v>
      </c>
      <c r="G52" s="1">
        <f>'DATOS MENSUALES'!F419</f>
        <v>26.156986200000002</v>
      </c>
      <c r="H52" s="1">
        <f>'DATOS MENSUALES'!F420</f>
        <v>43.500375500000004</v>
      </c>
      <c r="I52" s="1">
        <f>'DATOS MENSUALES'!F421</f>
        <v>37.102332199999985</v>
      </c>
      <c r="J52" s="1">
        <f>'DATOS MENSUALES'!F422</f>
        <v>13.122392799999997</v>
      </c>
      <c r="K52" s="1">
        <f>'DATOS MENSUALES'!F423</f>
        <v>4.5501434000000005</v>
      </c>
      <c r="L52" s="1">
        <f>'DATOS MENSUALES'!F424</f>
        <v>5.62713</v>
      </c>
      <c r="M52" s="1">
        <f>'DATOS MENSUALES'!F425</f>
        <v>11.271644199999999</v>
      </c>
      <c r="N52" s="1">
        <f t="shared" si="12"/>
        <v>225.7027072</v>
      </c>
      <c r="O52" s="10"/>
      <c r="P52" s="60">
        <f t="shared" si="13"/>
        <v>-303.2995795052366</v>
      </c>
      <c r="Q52" s="60">
        <f t="shared" si="14"/>
        <v>-0.44072736239768656</v>
      </c>
      <c r="R52" s="60">
        <f t="shared" si="15"/>
        <v>-25335.451467782805</v>
      </c>
      <c r="S52" s="60">
        <f t="shared" si="16"/>
        <v>-3293.8457577267513</v>
      </c>
      <c r="T52" s="60">
        <f t="shared" si="17"/>
        <v>-10858.142257459791</v>
      </c>
      <c r="U52" s="60">
        <f t="shared" si="18"/>
        <v>-6682.8952572703965</v>
      </c>
      <c r="V52" s="60">
        <f t="shared" si="19"/>
        <v>63.89212212405882</v>
      </c>
      <c r="W52" s="60">
        <f t="shared" si="20"/>
        <v>1.2818689578580236</v>
      </c>
      <c r="X52" s="60">
        <f t="shared" si="21"/>
        <v>-260.8504777784277</v>
      </c>
      <c r="Y52" s="60">
        <f t="shared" si="22"/>
        <v>-34.21259317137593</v>
      </c>
      <c r="Z52" s="60">
        <f t="shared" si="23"/>
        <v>-0.0017067877653647258</v>
      </c>
      <c r="AA52" s="60">
        <f t="shared" si="24"/>
        <v>112.54639429977792</v>
      </c>
      <c r="AB52" s="60">
        <f t="shared" si="25"/>
        <v>-792785.7177830249</v>
      </c>
    </row>
    <row r="53" spans="1:28" ht="12.75">
      <c r="A53" s="12" t="s">
        <v>61</v>
      </c>
      <c r="B53" s="1">
        <f>'DATOS MENSUALES'!F426</f>
        <v>4.277963400000001</v>
      </c>
      <c r="C53" s="1">
        <f>'DATOS MENSUALES'!F427</f>
        <v>20.4153464</v>
      </c>
      <c r="D53" s="1">
        <f>'DATOS MENSUALES'!F428</f>
        <v>10.7588122</v>
      </c>
      <c r="E53" s="1">
        <f>'DATOS MENSUALES'!F429</f>
        <v>9.3548724</v>
      </c>
      <c r="F53" s="1">
        <f>'DATOS MENSUALES'!F430</f>
        <v>17.46547</v>
      </c>
      <c r="G53" s="1">
        <f>'DATOS MENSUALES'!F431</f>
        <v>8.1048696</v>
      </c>
      <c r="H53" s="1">
        <f>'DATOS MENSUALES'!F432</f>
        <v>32.0456683</v>
      </c>
      <c r="I53" s="1">
        <f>'DATOS MENSUALES'!F433</f>
        <v>9.5326468</v>
      </c>
      <c r="J53" s="1">
        <f>'DATOS MENSUALES'!F434</f>
        <v>10.6326184</v>
      </c>
      <c r="K53" s="1">
        <f>'DATOS MENSUALES'!F435</f>
        <v>4.9718072</v>
      </c>
      <c r="L53" s="1">
        <f>'DATOS MENSUALES'!F436</f>
        <v>8.447008999999998</v>
      </c>
      <c r="M53" s="1">
        <f>'DATOS MENSUALES'!F437</f>
        <v>10.373558400000002</v>
      </c>
      <c r="N53" s="1">
        <f t="shared" si="12"/>
        <v>146.38064210000002</v>
      </c>
      <c r="O53" s="10"/>
      <c r="P53" s="60">
        <f t="shared" si="13"/>
        <v>-1000.6146504341887</v>
      </c>
      <c r="Q53" s="60">
        <f t="shared" si="14"/>
        <v>-106.17713109180671</v>
      </c>
      <c r="R53" s="60">
        <f t="shared" si="15"/>
        <v>-18238.869665028255</v>
      </c>
      <c r="S53" s="60">
        <f t="shared" si="16"/>
        <v>-31354.499599931733</v>
      </c>
      <c r="T53" s="60">
        <f t="shared" si="17"/>
        <v>-12778.03120212309</v>
      </c>
      <c r="U53" s="60">
        <f t="shared" si="18"/>
        <v>-50194.80087274716</v>
      </c>
      <c r="V53" s="60">
        <f t="shared" si="19"/>
        <v>-414.65291953620084</v>
      </c>
      <c r="W53" s="60">
        <f t="shared" si="20"/>
        <v>-18574.654146084147</v>
      </c>
      <c r="X53" s="60">
        <f t="shared" si="21"/>
        <v>-700.0450115376601</v>
      </c>
      <c r="Y53" s="60">
        <f t="shared" si="22"/>
        <v>-22.537751758290682</v>
      </c>
      <c r="Z53" s="60">
        <f t="shared" si="23"/>
        <v>19.691137788472254</v>
      </c>
      <c r="AA53" s="60">
        <f t="shared" si="24"/>
        <v>60.69959845546927</v>
      </c>
      <c r="AB53" s="60">
        <f t="shared" si="25"/>
        <v>-5077269.093389682</v>
      </c>
    </row>
    <row r="54" spans="1:28" ht="12.75">
      <c r="A54" s="12" t="s">
        <v>62</v>
      </c>
      <c r="B54" s="1">
        <f>'DATOS MENSUALES'!F438</f>
        <v>15.907873999999998</v>
      </c>
      <c r="C54" s="1">
        <f>'DATOS MENSUALES'!F439</f>
        <v>21.5283429</v>
      </c>
      <c r="D54" s="1">
        <f>'DATOS MENSUALES'!F440</f>
        <v>41.009668000000005</v>
      </c>
      <c r="E54" s="1">
        <f>'DATOS MENSUALES'!F441</f>
        <v>57.638286199999996</v>
      </c>
      <c r="F54" s="1">
        <f>'DATOS MENSUALES'!F442</f>
        <v>83.5059758</v>
      </c>
      <c r="G54" s="1">
        <f>'DATOS MENSUALES'!F443</f>
        <v>41.20903020000001</v>
      </c>
      <c r="H54" s="1">
        <f>'DATOS MENSUALES'!F444</f>
        <v>20.80736</v>
      </c>
      <c r="I54" s="1">
        <f>'DATOS MENSUALES'!F445</f>
        <v>62.565405600000005</v>
      </c>
      <c r="J54" s="1">
        <f>'DATOS MENSUALES'!F446</f>
        <v>33.132001</v>
      </c>
      <c r="K54" s="1">
        <f>'DATOS MENSUALES'!F447</f>
        <v>13.613625500000001</v>
      </c>
      <c r="L54" s="1">
        <f>'DATOS MENSUALES'!F448</f>
        <v>5.467945000000001</v>
      </c>
      <c r="M54" s="1">
        <f>'DATOS MENSUALES'!F449</f>
        <v>2.1467206</v>
      </c>
      <c r="N54" s="1">
        <f t="shared" si="12"/>
        <v>398.5322348</v>
      </c>
      <c r="O54" s="10"/>
      <c r="P54" s="60">
        <f t="shared" si="13"/>
        <v>4.313729455541648</v>
      </c>
      <c r="Q54" s="60">
        <f t="shared" si="14"/>
        <v>-47.52689709486653</v>
      </c>
      <c r="R54" s="60">
        <f t="shared" si="15"/>
        <v>60.60685792305566</v>
      </c>
      <c r="S54" s="60">
        <f t="shared" si="16"/>
        <v>4699.688652901123</v>
      </c>
      <c r="T54" s="60">
        <f t="shared" si="17"/>
        <v>77645.47130489514</v>
      </c>
      <c r="U54" s="60">
        <f t="shared" si="18"/>
        <v>-54.17904048259832</v>
      </c>
      <c r="V54" s="60">
        <f t="shared" si="19"/>
        <v>-6534.236093040471</v>
      </c>
      <c r="W54" s="60">
        <f t="shared" si="20"/>
        <v>18713.82626694463</v>
      </c>
      <c r="X54" s="60">
        <f t="shared" si="21"/>
        <v>2526.654670730152</v>
      </c>
      <c r="Y54" s="60">
        <f t="shared" si="22"/>
        <v>196.84609099748047</v>
      </c>
      <c r="Z54" s="60">
        <f t="shared" si="23"/>
        <v>-0.021645782343650166</v>
      </c>
      <c r="AA54" s="60">
        <f t="shared" si="24"/>
        <v>-79.33035724991024</v>
      </c>
      <c r="AB54" s="60">
        <f t="shared" si="25"/>
        <v>517349.2428899372</v>
      </c>
    </row>
    <row r="55" spans="1:28" ht="12.75">
      <c r="A55" s="12" t="s">
        <v>63</v>
      </c>
      <c r="B55" s="1">
        <f>'DATOS MENSUALES'!F450</f>
        <v>17.8478283</v>
      </c>
      <c r="C55" s="1">
        <f>'DATOS MENSUALES'!F451</f>
        <v>4.943591199999999</v>
      </c>
      <c r="D55" s="1">
        <f>'DATOS MENSUALES'!F452</f>
        <v>42.4397566</v>
      </c>
      <c r="E55" s="1">
        <f>'DATOS MENSUALES'!F453</f>
        <v>80.711867</v>
      </c>
      <c r="F55" s="1">
        <f>'DATOS MENSUALES'!F454</f>
        <v>134.8389902</v>
      </c>
      <c r="G55" s="1">
        <f>'DATOS MENSUALES'!F455</f>
        <v>60.6258548</v>
      </c>
      <c r="H55" s="1">
        <f>'DATOS MENSUALES'!F456</f>
        <v>81.692348</v>
      </c>
      <c r="I55" s="1">
        <f>'DATOS MENSUALES'!F457</f>
        <v>43.622781</v>
      </c>
      <c r="J55" s="1">
        <f>'DATOS MENSUALES'!F458</f>
        <v>25.414817400000004</v>
      </c>
      <c r="K55" s="1">
        <f>'DATOS MENSUALES'!F459</f>
        <v>8.8979252</v>
      </c>
      <c r="L55" s="1">
        <f>'DATOS MENSUALES'!F460</f>
        <v>5.218605</v>
      </c>
      <c r="M55" s="1">
        <f>'DATOS MENSUALES'!F461</f>
        <v>3.6679926000000003</v>
      </c>
      <c r="N55" s="1">
        <f t="shared" si="12"/>
        <v>509.9223573</v>
      </c>
      <c r="O55" s="10"/>
      <c r="P55" s="60">
        <f t="shared" si="13"/>
        <v>45.41585800530433</v>
      </c>
      <c r="Q55" s="60">
        <f t="shared" si="14"/>
        <v>-8250.996189068117</v>
      </c>
      <c r="R55" s="60">
        <f t="shared" si="15"/>
        <v>153.82787728173668</v>
      </c>
      <c r="S55" s="60">
        <f t="shared" si="16"/>
        <v>63158.42517901113</v>
      </c>
      <c r="T55" s="60">
        <f t="shared" si="17"/>
        <v>830445.3363766514</v>
      </c>
      <c r="U55" s="60">
        <f t="shared" si="18"/>
        <v>3820.4780463320153</v>
      </c>
      <c r="V55" s="60">
        <f t="shared" si="19"/>
        <v>75096.56045870697</v>
      </c>
      <c r="W55" s="60">
        <f t="shared" si="20"/>
        <v>440.14564470706074</v>
      </c>
      <c r="X55" s="60">
        <f t="shared" si="21"/>
        <v>205.6891745094868</v>
      </c>
      <c r="Y55" s="60">
        <f t="shared" si="22"/>
        <v>1.33620446679208</v>
      </c>
      <c r="Z55" s="60">
        <f t="shared" si="23"/>
        <v>-0.1472246775980883</v>
      </c>
      <c r="AA55" s="60">
        <f t="shared" si="24"/>
        <v>-21.381738742900314</v>
      </c>
      <c r="AB55" s="60">
        <f t="shared" si="25"/>
        <v>7041208.92364679</v>
      </c>
    </row>
    <row r="56" spans="1:28" ht="12.75">
      <c r="A56" s="12" t="s">
        <v>64</v>
      </c>
      <c r="B56" s="1">
        <f>'DATOS MENSUALES'!F462</f>
        <v>3.6671858</v>
      </c>
      <c r="C56" s="1">
        <f>'DATOS MENSUALES'!F463</f>
        <v>4.833087099999999</v>
      </c>
      <c r="D56" s="1">
        <f>'DATOS MENSUALES'!F464</f>
        <v>86.34329</v>
      </c>
      <c r="E56" s="1">
        <f>'DATOS MENSUALES'!F465</f>
        <v>96.61438460000001</v>
      </c>
      <c r="F56" s="1">
        <f>'DATOS MENSUALES'!F466</f>
        <v>157.26313280000002</v>
      </c>
      <c r="G56" s="1">
        <f>'DATOS MENSUALES'!F467</f>
        <v>129.7600148</v>
      </c>
      <c r="H56" s="1">
        <f>'DATOS MENSUALES'!F468</f>
        <v>44.2987534</v>
      </c>
      <c r="I56" s="1">
        <f>'DATOS MENSUALES'!F469</f>
        <v>33.561585</v>
      </c>
      <c r="J56" s="1">
        <f>'DATOS MENSUALES'!F470</f>
        <v>14.51662</v>
      </c>
      <c r="K56" s="1">
        <f>'DATOS MENSUALES'!F471</f>
        <v>9.717927099999999</v>
      </c>
      <c r="L56" s="1">
        <f>'DATOS MENSUALES'!F472</f>
        <v>5.8187376</v>
      </c>
      <c r="M56" s="1">
        <f>'DATOS MENSUALES'!F473</f>
        <v>6.836650000000001</v>
      </c>
      <c r="N56" s="1">
        <f t="shared" si="12"/>
        <v>593.2313682</v>
      </c>
      <c r="O56" s="10"/>
      <c r="P56" s="60">
        <f t="shared" si="13"/>
        <v>-1195.3446266091744</v>
      </c>
      <c r="Q56" s="60">
        <f t="shared" si="14"/>
        <v>-8387.102017394323</v>
      </c>
      <c r="R56" s="60">
        <f t="shared" si="15"/>
        <v>119543.70366928239</v>
      </c>
      <c r="S56" s="60">
        <f t="shared" si="16"/>
        <v>173054.6696935829</v>
      </c>
      <c r="T56" s="60">
        <f t="shared" si="17"/>
        <v>1577867.7541738364</v>
      </c>
      <c r="U56" s="60">
        <f t="shared" si="18"/>
        <v>609089.6060356435</v>
      </c>
      <c r="V56" s="60">
        <f t="shared" si="19"/>
        <v>110.32466464327953</v>
      </c>
      <c r="W56" s="60">
        <f t="shared" si="20"/>
        <v>-14.786439418124399</v>
      </c>
      <c r="X56" s="60">
        <f t="shared" si="21"/>
        <v>-124.64249591248797</v>
      </c>
      <c r="Y56" s="60">
        <f t="shared" si="22"/>
        <v>7.093756223149233</v>
      </c>
      <c r="Z56" s="60">
        <f t="shared" si="23"/>
        <v>0.0003748154507318093</v>
      </c>
      <c r="AA56" s="60">
        <f t="shared" si="24"/>
        <v>0.060752329998838304</v>
      </c>
      <c r="AB56" s="60">
        <f t="shared" si="25"/>
        <v>20791606.301300734</v>
      </c>
    </row>
    <row r="57" spans="1:28" ht="12.75">
      <c r="A57" s="12" t="s">
        <v>65</v>
      </c>
      <c r="B57" s="1">
        <f>'DATOS MENSUALES'!F474</f>
        <v>40.45437709999999</v>
      </c>
      <c r="C57" s="1">
        <f>'DATOS MENSUALES'!F475</f>
        <v>30.24241589999999</v>
      </c>
      <c r="D57" s="1">
        <f>'DATOS MENSUALES'!F476</f>
        <v>33.959608</v>
      </c>
      <c r="E57" s="1">
        <f>'DATOS MENSUALES'!F477</f>
        <v>40.80875</v>
      </c>
      <c r="F57" s="1">
        <f>'DATOS MENSUALES'!F478</f>
        <v>26.880745299999997</v>
      </c>
      <c r="G57" s="1">
        <f>'DATOS MENSUALES'!F479</f>
        <v>74.5004568</v>
      </c>
      <c r="H57" s="1">
        <f>'DATOS MENSUALES'!F480</f>
        <v>57.72627250000001</v>
      </c>
      <c r="I57" s="1">
        <f>'DATOS MENSUALES'!F481</f>
        <v>93.0473254</v>
      </c>
      <c r="J57" s="1">
        <f>'DATOS MENSUALES'!F482</f>
        <v>41.963193</v>
      </c>
      <c r="K57" s="1">
        <f>'DATOS MENSUALES'!F483</f>
        <v>11.496248</v>
      </c>
      <c r="L57" s="1">
        <f>'DATOS MENSUALES'!F484</f>
        <v>8.048840799999999</v>
      </c>
      <c r="M57" s="1">
        <f>'DATOS MENSUALES'!F485</f>
        <v>4.915872499999999</v>
      </c>
      <c r="N57" s="1">
        <f t="shared" si="12"/>
        <v>464.04410529999996</v>
      </c>
      <c r="O57" s="10"/>
      <c r="P57" s="60">
        <f t="shared" si="13"/>
        <v>17931.989552644194</v>
      </c>
      <c r="Q57" s="60">
        <f t="shared" si="14"/>
        <v>132.01306336757602</v>
      </c>
      <c r="R57" s="60">
        <f t="shared" si="15"/>
        <v>-30.430879949248613</v>
      </c>
      <c r="S57" s="60">
        <f t="shared" si="16"/>
        <v>-0.0004971554210129415</v>
      </c>
      <c r="T57" s="60">
        <f t="shared" si="17"/>
        <v>-2722.579985258536</v>
      </c>
      <c r="U57" s="60">
        <f t="shared" si="18"/>
        <v>25691.93633497834</v>
      </c>
      <c r="V57" s="60">
        <f t="shared" si="19"/>
        <v>6052.098316895254</v>
      </c>
      <c r="W57" s="60">
        <f t="shared" si="20"/>
        <v>185498.1358674486</v>
      </c>
      <c r="X57" s="60">
        <f t="shared" si="21"/>
        <v>11316.888797154214</v>
      </c>
      <c r="Y57" s="60">
        <f t="shared" si="22"/>
        <v>50.642925076953006</v>
      </c>
      <c r="Z57" s="60">
        <f t="shared" si="23"/>
        <v>12.202008575009183</v>
      </c>
      <c r="AA57" s="60">
        <f t="shared" si="24"/>
        <v>-3.5651778598217927</v>
      </c>
      <c r="AB57" s="60">
        <f t="shared" si="25"/>
        <v>3098695.12402561</v>
      </c>
    </row>
    <row r="58" spans="1:28" ht="12.75">
      <c r="A58" s="12" t="s">
        <v>66</v>
      </c>
      <c r="B58" s="1">
        <f>'DATOS MENSUALES'!F486</f>
        <v>8.705970800000001</v>
      </c>
      <c r="C58" s="1">
        <f>'DATOS MENSUALES'!F487</f>
        <v>24.709008800000003</v>
      </c>
      <c r="D58" s="1">
        <f>'DATOS MENSUALES'!F488</f>
        <v>18.021824600000002</v>
      </c>
      <c r="E58" s="1">
        <f>'DATOS MENSUALES'!F489</f>
        <v>16.5145598</v>
      </c>
      <c r="F58" s="1">
        <f>'DATOS MENSUALES'!F490</f>
        <v>14.979115999999998</v>
      </c>
      <c r="G58" s="1">
        <f>'DATOS MENSUALES'!F491</f>
        <v>25.740500600000004</v>
      </c>
      <c r="H58" s="1">
        <f>'DATOS MENSUALES'!F492</f>
        <v>31.374395999999994</v>
      </c>
      <c r="I58" s="1">
        <f>'DATOS MENSUALES'!F493</f>
        <v>17.287689699999998</v>
      </c>
      <c r="J58" s="1">
        <f>'DATOS MENSUALES'!F494</f>
        <v>6.905805399999999</v>
      </c>
      <c r="K58" s="1">
        <f>'DATOS MENSUALES'!F495</f>
        <v>4.0430602</v>
      </c>
      <c r="L58" s="1">
        <f>'DATOS MENSUALES'!F496</f>
        <v>1.8124014000000002</v>
      </c>
      <c r="M58" s="1">
        <f>'DATOS MENSUALES'!F497</f>
        <v>6.394301200000001</v>
      </c>
      <c r="N58" s="1">
        <f t="shared" si="12"/>
        <v>176.48863450000002</v>
      </c>
      <c r="O58" s="10"/>
      <c r="P58" s="60">
        <f t="shared" si="13"/>
        <v>-173.18508220992743</v>
      </c>
      <c r="Q58" s="60">
        <f t="shared" si="14"/>
        <v>-0.08611418934480962</v>
      </c>
      <c r="R58" s="60">
        <f t="shared" si="15"/>
        <v>-6923.990656534214</v>
      </c>
      <c r="S58" s="60">
        <f t="shared" si="16"/>
        <v>-14479.342888252946</v>
      </c>
      <c r="T58" s="60">
        <f t="shared" si="17"/>
        <v>-17303.85083146775</v>
      </c>
      <c r="U58" s="60">
        <f t="shared" si="18"/>
        <v>-7136.069331481757</v>
      </c>
      <c r="V58" s="60">
        <f t="shared" si="19"/>
        <v>-537.0165460031214</v>
      </c>
      <c r="W58" s="60">
        <f t="shared" si="20"/>
        <v>-6568.986361987633</v>
      </c>
      <c r="X58" s="60">
        <f t="shared" si="21"/>
        <v>-2003.2556966583797</v>
      </c>
      <c r="Y58" s="60">
        <f t="shared" si="22"/>
        <v>-52.87934269386458</v>
      </c>
      <c r="Z58" s="60">
        <f t="shared" si="23"/>
        <v>-60.89492166651117</v>
      </c>
      <c r="AA58" s="60">
        <f t="shared" si="24"/>
        <v>-0.00011933213008780749</v>
      </c>
      <c r="AB58" s="60">
        <f t="shared" si="25"/>
        <v>-2849153.6876604143</v>
      </c>
    </row>
    <row r="59" spans="1:28" ht="12.75">
      <c r="A59" s="12" t="s">
        <v>67</v>
      </c>
      <c r="B59" s="1">
        <f>'DATOS MENSUALES'!F498</f>
        <v>2.8615013</v>
      </c>
      <c r="C59" s="1">
        <f>'DATOS MENSUALES'!F499</f>
        <v>1.627001</v>
      </c>
      <c r="D59" s="1">
        <f>'DATOS MENSUALES'!F500</f>
        <v>68.3352476</v>
      </c>
      <c r="E59" s="1">
        <f>'DATOS MENSUALES'!F501</f>
        <v>30.677941899999997</v>
      </c>
      <c r="F59" s="1">
        <f>'DATOS MENSUALES'!F502</f>
        <v>24.391222099999997</v>
      </c>
      <c r="G59" s="1">
        <f>'DATOS MENSUALES'!F503</f>
        <v>13.467064000000002</v>
      </c>
      <c r="H59" s="1">
        <f>'DATOS MENSUALES'!F504</f>
        <v>8.6015677</v>
      </c>
      <c r="I59" s="1">
        <f>'DATOS MENSUALES'!F505</f>
        <v>18.6460712</v>
      </c>
      <c r="J59" s="1">
        <f>'DATOS MENSUALES'!F506</f>
        <v>6.236852299999999</v>
      </c>
      <c r="K59" s="1">
        <f>'DATOS MENSUALES'!F507</f>
        <v>3.1016559</v>
      </c>
      <c r="L59" s="1">
        <f>'DATOS MENSUALES'!F508</f>
        <v>1.9812999</v>
      </c>
      <c r="M59" s="1">
        <f>'DATOS MENSUALES'!F509</f>
        <v>10.823637</v>
      </c>
      <c r="N59" s="1">
        <f t="shared" si="12"/>
        <v>190.7510619</v>
      </c>
      <c r="O59" s="10"/>
      <c r="P59" s="60">
        <f t="shared" si="13"/>
        <v>-1488.7726042493548</v>
      </c>
      <c r="Q59" s="60">
        <f t="shared" si="14"/>
        <v>-13017.019507320363</v>
      </c>
      <c r="R59" s="60">
        <f t="shared" si="15"/>
        <v>30528.131209983112</v>
      </c>
      <c r="S59" s="60">
        <f t="shared" si="16"/>
        <v>-1064.3408142513215</v>
      </c>
      <c r="T59" s="60">
        <f t="shared" si="17"/>
        <v>-4453.846505645285</v>
      </c>
      <c r="U59" s="60">
        <f t="shared" si="18"/>
        <v>-31333.042468272448</v>
      </c>
      <c r="V59" s="60">
        <f t="shared" si="19"/>
        <v>-29506.65543019159</v>
      </c>
      <c r="W59" s="60">
        <f t="shared" si="20"/>
        <v>-5240.791559878271</v>
      </c>
      <c r="X59" s="60">
        <f t="shared" si="21"/>
        <v>-2339.3932830572194</v>
      </c>
      <c r="Y59" s="60">
        <f t="shared" si="22"/>
        <v>-103.481251963186</v>
      </c>
      <c r="Z59" s="60">
        <f t="shared" si="23"/>
        <v>-53.384056815828224</v>
      </c>
      <c r="AA59" s="60">
        <f t="shared" si="24"/>
        <v>84.0336136359216</v>
      </c>
      <c r="AB59" s="60">
        <f t="shared" si="25"/>
        <v>-2072844.0907972404</v>
      </c>
    </row>
    <row r="60" spans="1:28" ht="12.75">
      <c r="A60" s="12" t="s">
        <v>68</v>
      </c>
      <c r="B60" s="1">
        <f>'DATOS MENSUALES'!F510</f>
        <v>15.306737599999998</v>
      </c>
      <c r="C60" s="1">
        <f>'DATOS MENSUALES'!F511</f>
        <v>41.54793649999999</v>
      </c>
      <c r="D60" s="1">
        <f>'DATOS MENSUALES'!F512</f>
        <v>41.422064</v>
      </c>
      <c r="E60" s="1">
        <f>'DATOS MENSUALES'!F513</f>
        <v>11.5669272</v>
      </c>
      <c r="F60" s="1">
        <f>'DATOS MENSUALES'!F514</f>
        <v>27.036819</v>
      </c>
      <c r="G60" s="1">
        <f>'DATOS MENSUALES'!F515</f>
        <v>17.465866899999998</v>
      </c>
      <c r="H60" s="1">
        <f>'DATOS MENSUALES'!F516</f>
        <v>83.8412604</v>
      </c>
      <c r="I60" s="1">
        <f>'DATOS MENSUALES'!F517</f>
        <v>39.528787200000004</v>
      </c>
      <c r="J60" s="1">
        <f>'DATOS MENSUALES'!F518</f>
        <v>13.7208656</v>
      </c>
      <c r="K60" s="1">
        <f>'DATOS MENSUALES'!F519</f>
        <v>8.5868455</v>
      </c>
      <c r="L60" s="1">
        <f>'DATOS MENSUALES'!F520</f>
        <v>28.70755</v>
      </c>
      <c r="M60" s="1">
        <f>'DATOS MENSUALES'!F521</f>
        <v>6.129546200000001</v>
      </c>
      <c r="N60" s="1">
        <f t="shared" si="12"/>
        <v>334.8612061</v>
      </c>
      <c r="O60" s="10"/>
      <c r="P60" s="60">
        <f t="shared" si="13"/>
        <v>1.0823392466343027</v>
      </c>
      <c r="Q60" s="60">
        <f t="shared" si="14"/>
        <v>4408.791536916684</v>
      </c>
      <c r="R60" s="60">
        <f t="shared" si="15"/>
        <v>81.77013202604726</v>
      </c>
      <c r="S60" s="60">
        <f t="shared" si="16"/>
        <v>-25207.989097125883</v>
      </c>
      <c r="T60" s="60">
        <f t="shared" si="17"/>
        <v>-2632.3034661682454</v>
      </c>
      <c r="U60" s="60">
        <f t="shared" si="18"/>
        <v>-20858.41689448294</v>
      </c>
      <c r="V60" s="60">
        <f t="shared" si="19"/>
        <v>87165.97479718665</v>
      </c>
      <c r="W60" s="60">
        <f t="shared" si="20"/>
        <v>43.34528039695226</v>
      </c>
      <c r="X60" s="60">
        <f t="shared" si="21"/>
        <v>-194.20343116074773</v>
      </c>
      <c r="Y60" s="60">
        <f t="shared" si="22"/>
        <v>0.4936986669816942</v>
      </c>
      <c r="Z60" s="60">
        <f t="shared" si="23"/>
        <v>12105.074363327169</v>
      </c>
      <c r="AA60" s="60">
        <f t="shared" si="24"/>
        <v>-0.030955466066691292</v>
      </c>
      <c r="AB60" s="60">
        <f t="shared" si="25"/>
        <v>4579.765033028013</v>
      </c>
    </row>
    <row r="61" spans="1:28" ht="12.75">
      <c r="A61" s="12" t="s">
        <v>69</v>
      </c>
      <c r="B61" s="1">
        <f>'DATOS MENSUALES'!F522</f>
        <v>2.5322775000000006</v>
      </c>
      <c r="C61" s="1">
        <f>'DATOS MENSUALES'!F523</f>
        <v>11.966229600000002</v>
      </c>
      <c r="D61" s="1">
        <f>'DATOS MENSUALES'!F524</f>
        <v>39.03623089999999</v>
      </c>
      <c r="E61" s="1">
        <f>'DATOS MENSUALES'!F525</f>
        <v>26.6542648</v>
      </c>
      <c r="F61" s="1">
        <f>'DATOS MENSUALES'!F526</f>
        <v>34.213943799999996</v>
      </c>
      <c r="G61" s="1">
        <f>'DATOS MENSUALES'!F527</f>
        <v>47.21281210000001</v>
      </c>
      <c r="H61" s="1">
        <f>'DATOS MENSUALES'!F528</f>
        <v>27.932411000000002</v>
      </c>
      <c r="I61" s="1">
        <f>'DATOS MENSUALES'!F529</f>
        <v>52.245112000000006</v>
      </c>
      <c r="J61" s="1">
        <f>'DATOS MENSUALES'!F530</f>
        <v>33.5812314</v>
      </c>
      <c r="K61" s="1">
        <f>'DATOS MENSUALES'!F531</f>
        <v>8.356646000000001</v>
      </c>
      <c r="L61" s="1">
        <f>'DATOS MENSUALES'!F532</f>
        <v>3.962297199999999</v>
      </c>
      <c r="M61" s="1">
        <f>'DATOS MENSUALES'!F533</f>
        <v>2.6848255</v>
      </c>
      <c r="N61" s="1">
        <f t="shared" si="12"/>
        <v>290.3782818</v>
      </c>
      <c r="O61" s="10"/>
      <c r="P61" s="60">
        <f t="shared" si="13"/>
        <v>-1621.2961375949938</v>
      </c>
      <c r="Q61" s="60">
        <f t="shared" si="14"/>
        <v>-2291.8101491416537</v>
      </c>
      <c r="R61" s="60">
        <f t="shared" si="15"/>
        <v>7.46730151599958</v>
      </c>
      <c r="S61" s="60">
        <f t="shared" si="16"/>
        <v>-2883.724927353785</v>
      </c>
      <c r="T61" s="60">
        <f t="shared" si="17"/>
        <v>-291.4708692270928</v>
      </c>
      <c r="U61" s="60">
        <f t="shared" si="18"/>
        <v>10.93877137153726</v>
      </c>
      <c r="V61" s="60">
        <f t="shared" si="19"/>
        <v>-1548.902522478247</v>
      </c>
      <c r="W61" s="60">
        <f t="shared" si="20"/>
        <v>4274.460470186349</v>
      </c>
      <c r="X61" s="60">
        <f t="shared" si="21"/>
        <v>2784.99953169026</v>
      </c>
      <c r="Y61" s="60">
        <f t="shared" si="22"/>
        <v>0.17575967366443304</v>
      </c>
      <c r="Z61" s="60">
        <f t="shared" si="23"/>
        <v>-5.681102872893153</v>
      </c>
      <c r="AA61" s="60">
        <f t="shared" si="24"/>
        <v>-53.10260872763301</v>
      </c>
      <c r="AB61" s="60">
        <f t="shared" si="25"/>
        <v>-21662.367335922623</v>
      </c>
    </row>
    <row r="62" spans="1:28" ht="12.75">
      <c r="A62" s="12" t="s">
        <v>70</v>
      </c>
      <c r="B62" s="1">
        <f>'DATOS MENSUALES'!F534</f>
        <v>13.4380716</v>
      </c>
      <c r="C62" s="1">
        <f>'DATOS MENSUALES'!F535</f>
        <v>85.27206720000001</v>
      </c>
      <c r="D62" s="1">
        <f>'DATOS MENSUALES'!F536</f>
        <v>31.002401600000002</v>
      </c>
      <c r="E62" s="1">
        <f>'DATOS MENSUALES'!F537</f>
        <v>27.006394800000002</v>
      </c>
      <c r="F62" s="1">
        <f>'DATOS MENSUALES'!F538</f>
        <v>72.3163215</v>
      </c>
      <c r="G62" s="1">
        <f>'DATOS MENSUALES'!F539</f>
        <v>39.2679991</v>
      </c>
      <c r="H62" s="1">
        <f>'DATOS MENSUALES'!F540</f>
        <v>60.418792499999995</v>
      </c>
      <c r="I62" s="1">
        <f>'DATOS MENSUALES'!F541</f>
        <v>50.859228099999996</v>
      </c>
      <c r="J62" s="1">
        <f>'DATOS MENSUALES'!F542</f>
        <v>19.0153304</v>
      </c>
      <c r="K62" s="1">
        <f>'DATOS MENSUALES'!F543</f>
        <v>10.2495158</v>
      </c>
      <c r="L62" s="1">
        <f>'DATOS MENSUALES'!F544</f>
        <v>4.6475059000000005</v>
      </c>
      <c r="M62" s="1">
        <f>'DATOS MENSUALES'!F545</f>
        <v>3.1249201</v>
      </c>
      <c r="N62" s="1">
        <f t="shared" si="12"/>
        <v>416.6185486</v>
      </c>
      <c r="O62" s="10"/>
      <c r="P62" s="60">
        <f t="shared" si="13"/>
        <v>-0.5968205411123234</v>
      </c>
      <c r="Q62" s="60">
        <f t="shared" si="14"/>
        <v>217314.4537535027</v>
      </c>
      <c r="R62" s="60">
        <f t="shared" si="15"/>
        <v>-224.67191538670968</v>
      </c>
      <c r="S62" s="60">
        <f t="shared" si="16"/>
        <v>-2674.9531493852446</v>
      </c>
      <c r="T62" s="60">
        <f t="shared" si="17"/>
        <v>31172.897208525188</v>
      </c>
      <c r="U62" s="60">
        <f t="shared" si="18"/>
        <v>-187.6372074629586</v>
      </c>
      <c r="V62" s="60">
        <f t="shared" si="19"/>
        <v>9150.53279439728</v>
      </c>
      <c r="W62" s="60">
        <f t="shared" si="20"/>
        <v>3270.256670160746</v>
      </c>
      <c r="X62" s="60">
        <f t="shared" si="21"/>
        <v>-0.12240688631702237</v>
      </c>
      <c r="Y62" s="60">
        <f t="shared" si="22"/>
        <v>14.760619350006854</v>
      </c>
      <c r="Z62" s="60">
        <f t="shared" si="23"/>
        <v>-1.3278482135710337</v>
      </c>
      <c r="AA62" s="60">
        <f t="shared" si="24"/>
        <v>-36.54854492799989</v>
      </c>
      <c r="AB62" s="60">
        <f t="shared" si="25"/>
        <v>951717.279080687</v>
      </c>
    </row>
    <row r="63" spans="1:28" ht="12.75">
      <c r="A63" s="12" t="s">
        <v>71</v>
      </c>
      <c r="B63" s="1">
        <f>'DATOS MENSUALES'!F546</f>
        <v>2.3515062</v>
      </c>
      <c r="C63" s="1">
        <f>'DATOS MENSUALES'!F547</f>
        <v>12.836148999999999</v>
      </c>
      <c r="D63" s="1">
        <f>'DATOS MENSUALES'!F548</f>
        <v>22.617147199999998</v>
      </c>
      <c r="E63" s="1">
        <f>'DATOS MENSUALES'!F549</f>
        <v>27.988198999999998</v>
      </c>
      <c r="F63" s="1">
        <f>'DATOS MENSUALES'!F550</f>
        <v>65.8071987</v>
      </c>
      <c r="G63" s="1">
        <f>'DATOS MENSUALES'!F551</f>
        <v>47.575712599999996</v>
      </c>
      <c r="H63" s="1">
        <f>'DATOS MENSUALES'!F552</f>
        <v>42.5727154</v>
      </c>
      <c r="I63" s="1">
        <f>'DATOS MENSUALES'!F553</f>
        <v>23.375323499999997</v>
      </c>
      <c r="J63" s="1">
        <f>'DATOS MENSUALES'!F554</f>
        <v>8.5008301</v>
      </c>
      <c r="K63" s="1">
        <f>'DATOS MENSUALES'!F555</f>
        <v>4.076638399999999</v>
      </c>
      <c r="L63" s="1">
        <f>'DATOS MENSUALES'!F556</f>
        <v>3.4734519</v>
      </c>
      <c r="M63" s="1">
        <f>'DATOS MENSUALES'!F557</f>
        <v>11.071337399999999</v>
      </c>
      <c r="N63" s="1">
        <f t="shared" si="12"/>
        <v>272.2462094</v>
      </c>
      <c r="O63" s="10"/>
      <c r="P63" s="60">
        <f t="shared" si="13"/>
        <v>-1697.298072400026</v>
      </c>
      <c r="Q63" s="60">
        <f t="shared" si="14"/>
        <v>-1867.435663881323</v>
      </c>
      <c r="R63" s="60">
        <f t="shared" si="15"/>
        <v>-3026.287332318305</v>
      </c>
      <c r="S63" s="60">
        <f t="shared" si="16"/>
        <v>-2146.5743039502768</v>
      </c>
      <c r="T63" s="60">
        <f t="shared" si="17"/>
        <v>15555.684997999831</v>
      </c>
      <c r="U63" s="60">
        <f t="shared" si="18"/>
        <v>17.228415995292156</v>
      </c>
      <c r="V63" s="60">
        <f t="shared" si="19"/>
        <v>28.937021172286002</v>
      </c>
      <c r="W63" s="60">
        <f t="shared" si="20"/>
        <v>-2019.8297305232672</v>
      </c>
      <c r="X63" s="60">
        <f t="shared" si="21"/>
        <v>-1335.0037695726237</v>
      </c>
      <c r="Y63" s="60">
        <f t="shared" si="22"/>
        <v>-51.47282551158416</v>
      </c>
      <c r="Z63" s="60">
        <f t="shared" si="23"/>
        <v>-11.746388896063182</v>
      </c>
      <c r="AA63" s="60">
        <f t="shared" si="24"/>
        <v>99.11166421469122</v>
      </c>
      <c r="AB63" s="60">
        <f t="shared" si="25"/>
        <v>-97389.22927376887</v>
      </c>
    </row>
    <row r="64" spans="1:28" ht="12.75">
      <c r="A64" s="12" t="s">
        <v>72</v>
      </c>
      <c r="B64" s="1">
        <f>'DATOS MENSUALES'!F558</f>
        <v>10.87771</v>
      </c>
      <c r="C64" s="1">
        <f>'DATOS MENSUALES'!F559</f>
        <v>7.6901350000000015</v>
      </c>
      <c r="D64" s="1">
        <f>'DATOS MENSUALES'!F560</f>
        <v>17.556780999999997</v>
      </c>
      <c r="E64" s="1">
        <f>'DATOS MENSUALES'!F561</f>
        <v>25.392768899999997</v>
      </c>
      <c r="F64" s="1">
        <f>'DATOS MENSUALES'!F562</f>
        <v>32.3175922</v>
      </c>
      <c r="G64" s="1">
        <f>'DATOS MENSUALES'!F563</f>
        <v>29.743851000000003</v>
      </c>
      <c r="H64" s="1">
        <f>'DATOS MENSUALES'!F564</f>
        <v>37.3664754</v>
      </c>
      <c r="I64" s="1">
        <f>'DATOS MENSUALES'!F565</f>
        <v>13.6673559</v>
      </c>
      <c r="J64" s="1">
        <f>'DATOS MENSUALES'!F566</f>
        <v>8.260044599999999</v>
      </c>
      <c r="K64" s="1">
        <f>'DATOS MENSUALES'!F567</f>
        <v>9.100613200000002</v>
      </c>
      <c r="L64" s="1">
        <f>'DATOS MENSUALES'!F568</f>
        <v>3.685282000000001</v>
      </c>
      <c r="M64" s="1">
        <f>'DATOS MENSUALES'!F569</f>
        <v>3.5788121999999998</v>
      </c>
      <c r="N64" s="1">
        <f t="shared" si="12"/>
        <v>199.23742139999996</v>
      </c>
      <c r="O64" s="10"/>
      <c r="P64" s="60">
        <f t="shared" si="13"/>
        <v>-39.383881004850906</v>
      </c>
      <c r="Q64" s="60">
        <f t="shared" si="14"/>
        <v>-5323.138396155726</v>
      </c>
      <c r="R64" s="60">
        <f t="shared" si="15"/>
        <v>-7443.275813249828</v>
      </c>
      <c r="S64" s="60">
        <f t="shared" si="16"/>
        <v>-3720.4167233557087</v>
      </c>
      <c r="T64" s="60">
        <f t="shared" si="17"/>
        <v>-619.9150025390957</v>
      </c>
      <c r="U64" s="60">
        <f t="shared" si="18"/>
        <v>-3545.9607708131252</v>
      </c>
      <c r="V64" s="60">
        <f t="shared" si="19"/>
        <v>-9.74752856573936</v>
      </c>
      <c r="W64" s="60">
        <f t="shared" si="20"/>
        <v>-11162.351469657458</v>
      </c>
      <c r="X64" s="60">
        <f t="shared" si="21"/>
        <v>-1424.513239431775</v>
      </c>
      <c r="Y64" s="60">
        <f t="shared" si="22"/>
        <v>2.217954020725351</v>
      </c>
      <c r="Z64" s="60">
        <f t="shared" si="23"/>
        <v>-8.75907698437357</v>
      </c>
      <c r="AA64" s="60">
        <f t="shared" si="24"/>
        <v>-23.50970892366147</v>
      </c>
      <c r="AB64" s="60">
        <f t="shared" si="25"/>
        <v>-1685888.6095735952</v>
      </c>
    </row>
    <row r="65" spans="1:28" ht="12.75">
      <c r="A65" s="12" t="s">
        <v>73</v>
      </c>
      <c r="B65" s="1">
        <f>'DATOS MENSUALES'!F570</f>
        <v>22.253226999999995</v>
      </c>
      <c r="C65" s="1">
        <f>'DATOS MENSUALES'!F571</f>
        <v>16.1573945</v>
      </c>
      <c r="D65" s="1">
        <f>'DATOS MENSUALES'!F572</f>
        <v>27.955886900000003</v>
      </c>
      <c r="E65" s="1">
        <f>'DATOS MENSUALES'!F573</f>
        <v>106.10694140000001</v>
      </c>
      <c r="F65" s="1">
        <f>'DATOS MENSUALES'!F574</f>
        <v>50.90858599999999</v>
      </c>
      <c r="G65" s="1">
        <f>'DATOS MENSUALES'!F575</f>
        <v>29.644763599999997</v>
      </c>
      <c r="H65" s="1">
        <f>'DATOS MENSUALES'!F576</f>
        <v>180.88487790000002</v>
      </c>
      <c r="I65" s="1">
        <f>'DATOS MENSUALES'!F577</f>
        <v>72.0057168</v>
      </c>
      <c r="J65" s="1">
        <f>'DATOS MENSUALES'!F578</f>
        <v>49.9846944</v>
      </c>
      <c r="K65" s="1">
        <f>'DATOS MENSUALES'!F579</f>
        <v>21.297477999999998</v>
      </c>
      <c r="L65" s="1">
        <f>'DATOS MENSUALES'!F580</f>
        <v>8.723939400000003</v>
      </c>
      <c r="M65" s="1">
        <f>'DATOS MENSUALES'!F581</f>
        <v>5.5224644</v>
      </c>
      <c r="N65" s="1">
        <f t="shared" si="12"/>
        <v>591.4459702999999</v>
      </c>
      <c r="O65" s="10"/>
      <c r="P65" s="60">
        <f t="shared" si="13"/>
        <v>506.87451450652145</v>
      </c>
      <c r="Q65" s="60">
        <f t="shared" si="14"/>
        <v>-727.3512917760972</v>
      </c>
      <c r="R65" s="60">
        <f t="shared" si="15"/>
        <v>-759.9884385881471</v>
      </c>
      <c r="S65" s="60">
        <f t="shared" si="16"/>
        <v>277409.8325171851</v>
      </c>
      <c r="T65" s="60">
        <f t="shared" si="17"/>
        <v>1019.43389985393</v>
      </c>
      <c r="U65" s="60">
        <f t="shared" si="18"/>
        <v>-3615.53492302622</v>
      </c>
      <c r="V65" s="60">
        <f t="shared" si="19"/>
        <v>2826081.619970005</v>
      </c>
      <c r="W65" s="60">
        <f t="shared" si="20"/>
        <v>46615.8867229692</v>
      </c>
      <c r="X65" s="60">
        <f t="shared" si="21"/>
        <v>28296.911509351496</v>
      </c>
      <c r="Y65" s="60">
        <f t="shared" si="22"/>
        <v>2460.913409082595</v>
      </c>
      <c r="Z65" s="60">
        <f t="shared" si="23"/>
        <v>26.391790985103313</v>
      </c>
      <c r="AA65" s="60">
        <f t="shared" si="24"/>
        <v>-0.781406489391035</v>
      </c>
      <c r="AB65" s="60">
        <f t="shared" si="25"/>
        <v>20389236.462519072</v>
      </c>
    </row>
    <row r="66" spans="1:28" ht="12.75">
      <c r="A66" s="12" t="s">
        <v>74</v>
      </c>
      <c r="B66" s="1">
        <f>'DATOS MENSUALES'!F582</f>
        <v>7.6851345</v>
      </c>
      <c r="C66" s="1">
        <f>'DATOS MENSUALES'!F583</f>
        <v>6.7557766</v>
      </c>
      <c r="D66" s="1">
        <f>'DATOS MENSUALES'!F584</f>
        <v>5.275522500000001</v>
      </c>
      <c r="E66" s="1">
        <f>'DATOS MENSUALES'!F585</f>
        <v>3.8143342</v>
      </c>
      <c r="F66" s="1">
        <f>'DATOS MENSUALES'!F586</f>
        <v>13.919106</v>
      </c>
      <c r="G66" s="1">
        <f>'DATOS MENSUALES'!F587</f>
        <v>8.4725295</v>
      </c>
      <c r="H66" s="1">
        <f>'DATOS MENSUALES'!F588</f>
        <v>24.591575800000005</v>
      </c>
      <c r="I66" s="1">
        <f>'DATOS MENSUALES'!F589</f>
        <v>21.748143000000002</v>
      </c>
      <c r="J66" s="1">
        <f>'DATOS MENSUALES'!F590</f>
        <v>5.277912199999999</v>
      </c>
      <c r="K66" s="1">
        <f>'DATOS MENSUALES'!F591</f>
        <v>4.6061113</v>
      </c>
      <c r="L66" s="1">
        <f>'DATOS MENSUALES'!F592</f>
        <v>2.5051982999999995</v>
      </c>
      <c r="M66" s="1">
        <f>'DATOS MENSUALES'!F593</f>
        <v>3.350156</v>
      </c>
      <c r="N66" s="1">
        <f t="shared" si="12"/>
        <v>108.00149990000001</v>
      </c>
      <c r="O66" s="10"/>
      <c r="P66" s="60">
        <f t="shared" si="13"/>
        <v>-286.82708699919226</v>
      </c>
      <c r="Q66" s="60">
        <f t="shared" si="14"/>
        <v>-6224.252350255845</v>
      </c>
      <c r="R66" s="60">
        <f t="shared" si="15"/>
        <v>-32176.01224460365</v>
      </c>
      <c r="S66" s="60">
        <f t="shared" si="16"/>
        <v>-50956.0214049935</v>
      </c>
      <c r="T66" s="60">
        <f t="shared" si="17"/>
        <v>-19519.681404621857</v>
      </c>
      <c r="U66" s="60">
        <f t="shared" si="18"/>
        <v>-48708.8506863915</v>
      </c>
      <c r="V66" s="60">
        <f t="shared" si="19"/>
        <v>-3315.3130367401363</v>
      </c>
      <c r="W66" s="60">
        <f t="shared" si="20"/>
        <v>-2904.5550952169824</v>
      </c>
      <c r="X66" s="60">
        <f t="shared" si="21"/>
        <v>-2883.8659850659365</v>
      </c>
      <c r="Y66" s="60">
        <f t="shared" si="22"/>
        <v>-32.473423039937856</v>
      </c>
      <c r="Z66" s="60">
        <f t="shared" si="23"/>
        <v>-34.05755133283338</v>
      </c>
      <c r="AA66" s="60">
        <f t="shared" si="24"/>
        <v>-29.60048852105454</v>
      </c>
      <c r="AB66" s="60">
        <f t="shared" si="25"/>
        <v>-9294524.598742938</v>
      </c>
    </row>
    <row r="67" spans="1:28" ht="12.75">
      <c r="A67" s="12" t="s">
        <v>75</v>
      </c>
      <c r="B67" s="1">
        <f>'DATOS MENSUALES'!F594</f>
        <v>1.5959069</v>
      </c>
      <c r="C67" s="1">
        <f>'DATOS MENSUALES'!F595</f>
        <v>11.225637999999996</v>
      </c>
      <c r="D67" s="1">
        <f>'DATOS MENSUALES'!F596</f>
        <v>66.7703042</v>
      </c>
      <c r="E67" s="1">
        <f>'DATOS MENSUALES'!F597</f>
        <v>24.157317999999997</v>
      </c>
      <c r="F67" s="1">
        <f>'DATOS MENSUALES'!F598</f>
        <v>11.777657600000001</v>
      </c>
      <c r="G67" s="1">
        <f>'DATOS MENSUALES'!F599</f>
        <v>5.6324935</v>
      </c>
      <c r="H67" s="1">
        <f>'DATOS MENSUALES'!F600</f>
        <v>22.042757199999997</v>
      </c>
      <c r="I67" s="1">
        <f>'DATOS MENSUALES'!F601</f>
        <v>16.982899800000002</v>
      </c>
      <c r="J67" s="1">
        <f>'DATOS MENSUALES'!F602</f>
        <v>10.995828</v>
      </c>
      <c r="K67" s="1">
        <f>'DATOS MENSUALES'!F603</f>
        <v>3.1663824</v>
      </c>
      <c r="L67" s="1">
        <f>'DATOS MENSUALES'!F604</f>
        <v>2.430882400000001</v>
      </c>
      <c r="M67" s="1">
        <f>'DATOS MENSUALES'!F605</f>
        <v>2.2523252</v>
      </c>
      <c r="N67" s="1">
        <f t="shared" si="12"/>
        <v>179.0303932</v>
      </c>
      <c r="O67" s="10"/>
      <c r="P67" s="60">
        <f t="shared" si="13"/>
        <v>-2040.7014673852332</v>
      </c>
      <c r="Q67" s="60">
        <f t="shared" si="14"/>
        <v>-2700.116382081663</v>
      </c>
      <c r="R67" s="60">
        <f t="shared" si="15"/>
        <v>26168.071271404962</v>
      </c>
      <c r="S67" s="60">
        <f t="shared" si="16"/>
        <v>-4683.155079040576</v>
      </c>
      <c r="T67" s="60">
        <f t="shared" si="17"/>
        <v>-24557.32649396056</v>
      </c>
      <c r="U67" s="60">
        <f t="shared" si="18"/>
        <v>-60979.08630949205</v>
      </c>
      <c r="V67" s="60">
        <f t="shared" si="19"/>
        <v>-5322.587319151814</v>
      </c>
      <c r="W67" s="60">
        <f t="shared" si="20"/>
        <v>-6894.950169747245</v>
      </c>
      <c r="X67" s="60">
        <f t="shared" si="21"/>
        <v>-617.6040416727129</v>
      </c>
      <c r="Y67" s="60">
        <f t="shared" si="22"/>
        <v>-99.2599809814741</v>
      </c>
      <c r="Z67" s="60">
        <f t="shared" si="23"/>
        <v>-36.454162396691274</v>
      </c>
      <c r="AA67" s="60">
        <f t="shared" si="24"/>
        <v>-73.62373043385043</v>
      </c>
      <c r="AB67" s="60">
        <f t="shared" si="25"/>
        <v>-2698635.269416722</v>
      </c>
    </row>
    <row r="68" spans="1:28" ht="12.75">
      <c r="A68" s="12" t="s">
        <v>76</v>
      </c>
      <c r="B68" s="1">
        <f>'DATOS MENSUALES'!F606</f>
        <v>9.170455</v>
      </c>
      <c r="C68" s="1">
        <f>'DATOS MENSUALES'!F607</f>
        <v>10.1435316</v>
      </c>
      <c r="D68" s="1">
        <f>'DATOS MENSUALES'!F608</f>
        <v>7.346899800000001</v>
      </c>
      <c r="E68" s="1">
        <f>'DATOS MENSUALES'!F609</f>
        <v>16.321899499999997</v>
      </c>
      <c r="F68" s="1">
        <f>'DATOS MENSUALES'!F610</f>
        <v>21.299936</v>
      </c>
      <c r="G68" s="1">
        <f>'DATOS MENSUALES'!F611</f>
        <v>71.51901720000001</v>
      </c>
      <c r="H68" s="1">
        <f>'DATOS MENSUALES'!F612</f>
        <v>54.236151</v>
      </c>
      <c r="I68" s="1">
        <f>'DATOS MENSUALES'!F613</f>
        <v>28.3936292</v>
      </c>
      <c r="J68" s="1">
        <f>'DATOS MENSUALES'!F614</f>
        <v>9.9964356</v>
      </c>
      <c r="K68" s="1">
        <f>'DATOS MENSUALES'!F615</f>
        <v>4.318433</v>
      </c>
      <c r="L68" s="1">
        <f>'DATOS MENSUALES'!F616</f>
        <v>2.7797680000000007</v>
      </c>
      <c r="M68" s="1">
        <f>'DATOS MENSUALES'!F617</f>
        <v>7.689355999999999</v>
      </c>
      <c r="N68" s="1">
        <f t="shared" si="12"/>
        <v>243.21551190000002</v>
      </c>
      <c r="O68" s="10"/>
      <c r="P68" s="60">
        <f t="shared" si="13"/>
        <v>-133.398116549675</v>
      </c>
      <c r="Q68" s="60">
        <f t="shared" si="14"/>
        <v>-3379.776507133498</v>
      </c>
      <c r="R68" s="60">
        <f t="shared" si="15"/>
        <v>-26290.128161608525</v>
      </c>
      <c r="S68" s="60">
        <f t="shared" si="16"/>
        <v>-14825.421233793064</v>
      </c>
      <c r="T68" s="60">
        <f t="shared" si="17"/>
        <v>-7465.508503236561</v>
      </c>
      <c r="U68" s="60">
        <f t="shared" si="18"/>
        <v>18664.562145249783</v>
      </c>
      <c r="V68" s="60">
        <f t="shared" si="19"/>
        <v>3198.3070139370584</v>
      </c>
      <c r="W68" s="60">
        <f t="shared" si="20"/>
        <v>-442.87027580120053</v>
      </c>
      <c r="X68" s="60">
        <f t="shared" si="21"/>
        <v>-861.5548784587342</v>
      </c>
      <c r="Y68" s="60">
        <f t="shared" si="22"/>
        <v>-42.07376063364147</v>
      </c>
      <c r="Z68" s="60">
        <f t="shared" si="23"/>
        <v>-26.115304361445013</v>
      </c>
      <c r="AA68" s="60">
        <f t="shared" si="24"/>
        <v>1.9336071043909493</v>
      </c>
      <c r="AB68" s="60">
        <f t="shared" si="25"/>
        <v>-422534.83855171566</v>
      </c>
    </row>
    <row r="69" spans="1:28" ht="12.75">
      <c r="A69" s="12" t="s">
        <v>77</v>
      </c>
      <c r="B69" s="1">
        <f>'DATOS MENSUALES'!F618</f>
        <v>10.742294</v>
      </c>
      <c r="C69" s="1">
        <f>'DATOS MENSUALES'!F619</f>
        <v>21.4482714</v>
      </c>
      <c r="D69" s="1">
        <f>'DATOS MENSUALES'!F620</f>
        <v>6.4900075</v>
      </c>
      <c r="E69" s="1">
        <f>'DATOS MENSUALES'!F621</f>
        <v>3.3672766</v>
      </c>
      <c r="F69" s="1">
        <f>'DATOS MENSUALES'!F622</f>
        <v>9.72565</v>
      </c>
      <c r="G69" s="1">
        <f>'DATOS MENSUALES'!F623</f>
        <v>37.69911900000001</v>
      </c>
      <c r="H69" s="1">
        <f>'DATOS MENSUALES'!F624</f>
        <v>33.6177418</v>
      </c>
      <c r="I69" s="1">
        <f>'DATOS MENSUALES'!F625</f>
        <v>29.229968799999998</v>
      </c>
      <c r="J69" s="1">
        <f>'DATOS MENSUALES'!F626</f>
        <v>83.9248474</v>
      </c>
      <c r="K69" s="1">
        <f>'DATOS MENSUALES'!F627</f>
        <v>13.263562999999998</v>
      </c>
      <c r="L69" s="1">
        <f>'DATOS MENSUALES'!F628</f>
        <v>9.7985429</v>
      </c>
      <c r="M69" s="1">
        <f>'DATOS MENSUALES'!F629</f>
        <v>5.6731508</v>
      </c>
      <c r="N69" s="1">
        <f t="shared" si="12"/>
        <v>264.9804332</v>
      </c>
      <c r="O69" s="10"/>
      <c r="P69" s="60">
        <f t="shared" si="13"/>
        <v>-44.27612101803657</v>
      </c>
      <c r="Q69" s="60">
        <f t="shared" si="14"/>
        <v>-50.748883779318476</v>
      </c>
      <c r="R69" s="60">
        <f t="shared" si="15"/>
        <v>-28629.134001647137</v>
      </c>
      <c r="S69" s="60">
        <f t="shared" si="16"/>
        <v>-52821.72029694631</v>
      </c>
      <c r="T69" s="60">
        <f t="shared" si="17"/>
        <v>-30134.15081157904</v>
      </c>
      <c r="U69" s="60">
        <f t="shared" si="18"/>
        <v>-388.03416328725353</v>
      </c>
      <c r="V69" s="60">
        <f t="shared" si="19"/>
        <v>-203.80431281380774</v>
      </c>
      <c r="W69" s="60">
        <f t="shared" si="20"/>
        <v>-312.50333188727393</v>
      </c>
      <c r="X69" s="60">
        <f t="shared" si="21"/>
        <v>267251.747172296</v>
      </c>
      <c r="Y69" s="60">
        <f t="shared" si="22"/>
        <v>163.40442979663607</v>
      </c>
      <c r="Z69" s="60">
        <f t="shared" si="23"/>
        <v>66.52395602893635</v>
      </c>
      <c r="AA69" s="60">
        <f t="shared" si="24"/>
        <v>-0.45721451896109583</v>
      </c>
      <c r="AB69" s="60">
        <f t="shared" si="25"/>
        <v>-151199.3168982211</v>
      </c>
    </row>
    <row r="70" spans="1:28" ht="12.75">
      <c r="A70" s="12" t="s">
        <v>78</v>
      </c>
      <c r="B70" s="1">
        <f>'DATOS MENSUALES'!F630</f>
        <v>46.2563279</v>
      </c>
      <c r="C70" s="1">
        <f>'DATOS MENSUALES'!F631</f>
        <v>12.738202800000002</v>
      </c>
      <c r="D70" s="1">
        <f>'DATOS MENSUALES'!F632</f>
        <v>42.5710362</v>
      </c>
      <c r="E70" s="1">
        <f>'DATOS MENSUALES'!F633</f>
        <v>10.326729799999999</v>
      </c>
      <c r="F70" s="1">
        <f>'DATOS MENSUALES'!F634</f>
        <v>20.4168468</v>
      </c>
      <c r="G70" s="1">
        <f>'DATOS MENSUALES'!F635</f>
        <v>28.609949</v>
      </c>
      <c r="H70" s="1">
        <f>'DATOS MENSUALES'!F636</f>
        <v>45.33928759999999</v>
      </c>
      <c r="I70" s="1">
        <f>'DATOS MENSUALES'!F637</f>
        <v>71.8236772</v>
      </c>
      <c r="J70" s="1">
        <f>'DATOS MENSUALES'!F638</f>
        <v>44.439769000000005</v>
      </c>
      <c r="K70" s="1">
        <f>'DATOS MENSUALES'!F639</f>
        <v>8.548041</v>
      </c>
      <c r="L70" s="1">
        <f>'DATOS MENSUALES'!F640</f>
        <v>4.6042308</v>
      </c>
      <c r="M70" s="1">
        <f>'DATOS MENSUALES'!F641</f>
        <v>9.8670968</v>
      </c>
      <c r="N70" s="1">
        <f t="shared" si="12"/>
        <v>345.54119490000005</v>
      </c>
      <c r="O70" s="10"/>
      <c r="P70" s="60">
        <f t="shared" si="13"/>
        <v>32695.296848441918</v>
      </c>
      <c r="Q70" s="60">
        <f t="shared" si="14"/>
        <v>-1912.350412438332</v>
      </c>
      <c r="R70" s="60">
        <f t="shared" si="15"/>
        <v>165.41402627623498</v>
      </c>
      <c r="S70" s="60">
        <f t="shared" si="16"/>
        <v>-28543.872374478644</v>
      </c>
      <c r="T70" s="60">
        <f t="shared" si="17"/>
        <v>-8523.88664956763</v>
      </c>
      <c r="U70" s="60">
        <f t="shared" si="18"/>
        <v>-4397.255015639231</v>
      </c>
      <c r="V70" s="60">
        <f t="shared" si="19"/>
        <v>198.83550676334693</v>
      </c>
      <c r="W70" s="60">
        <f t="shared" si="20"/>
        <v>45912.094384812546</v>
      </c>
      <c r="X70" s="60">
        <f t="shared" si="21"/>
        <v>15490.23979840563</v>
      </c>
      <c r="Y70" s="60">
        <f t="shared" si="22"/>
        <v>0.4244920908388564</v>
      </c>
      <c r="Z70" s="60">
        <f t="shared" si="23"/>
        <v>-1.4909449237027594</v>
      </c>
      <c r="AA70" s="60">
        <f t="shared" si="24"/>
        <v>40.1268423405688</v>
      </c>
      <c r="AB70" s="60">
        <f t="shared" si="25"/>
        <v>20316.475120324154</v>
      </c>
    </row>
    <row r="71" spans="1:28" ht="12.75">
      <c r="A71" s="12" t="s">
        <v>79</v>
      </c>
      <c r="B71" s="1">
        <f>'DATOS MENSUALES'!F642</f>
        <v>46.9972799</v>
      </c>
      <c r="C71" s="1">
        <f>'DATOS MENSUALES'!F643</f>
        <v>25.634082399999997</v>
      </c>
      <c r="D71" s="1">
        <f>'DATOS MENSUALES'!F644</f>
        <v>29.3759272</v>
      </c>
      <c r="E71" s="1">
        <f>'DATOS MENSUALES'!F645</f>
        <v>57.96696800000001</v>
      </c>
      <c r="F71" s="1">
        <f>'DATOS MENSUALES'!F646</f>
        <v>80.409952</v>
      </c>
      <c r="G71" s="1">
        <f>'DATOS MENSUALES'!F647</f>
        <v>24.0176982</v>
      </c>
      <c r="H71" s="1">
        <f>'DATOS MENSUALES'!F648</f>
        <v>16.2270522</v>
      </c>
      <c r="I71" s="1">
        <f>'DATOS MENSUALES'!F649</f>
        <v>55.877602700000004</v>
      </c>
      <c r="J71" s="1">
        <f>'DATOS MENSUALES'!F650</f>
        <v>19.817201999999995</v>
      </c>
      <c r="K71" s="1">
        <f>'DATOS MENSUALES'!F651</f>
        <v>5.93563</v>
      </c>
      <c r="L71" s="1">
        <f>'DATOS MENSUALES'!F652</f>
        <v>5.089072700000001</v>
      </c>
      <c r="M71" s="1">
        <f>'DATOS MENSUALES'!F653</f>
        <v>5.8380887999999995</v>
      </c>
      <c r="N71" s="1">
        <f t="shared" si="12"/>
        <v>373.1865561</v>
      </c>
      <c r="O71" s="10"/>
      <c r="P71" s="60">
        <f t="shared" si="13"/>
        <v>35021.20602861262</v>
      </c>
      <c r="Q71" s="60">
        <f t="shared" si="14"/>
        <v>0.11301333454557302</v>
      </c>
      <c r="R71" s="60">
        <f t="shared" si="15"/>
        <v>-457.55093999785447</v>
      </c>
      <c r="S71" s="60">
        <f t="shared" si="16"/>
        <v>4981.810690193173</v>
      </c>
      <c r="T71" s="60">
        <f t="shared" si="17"/>
        <v>61938.05529383568</v>
      </c>
      <c r="U71" s="60">
        <f t="shared" si="18"/>
        <v>-9228.317940209525</v>
      </c>
      <c r="V71" s="60">
        <f t="shared" si="19"/>
        <v>-12609.59357790591</v>
      </c>
      <c r="W71" s="60">
        <f t="shared" si="20"/>
        <v>7835.026078776062</v>
      </c>
      <c r="X71" s="60">
        <f t="shared" si="21"/>
        <v>0.028471328823933124</v>
      </c>
      <c r="Y71" s="60">
        <f t="shared" si="22"/>
        <v>-6.4438204607052665</v>
      </c>
      <c r="Z71" s="60">
        <f t="shared" si="23"/>
        <v>-0.28432469847837655</v>
      </c>
      <c r="AA71" s="60">
        <f t="shared" si="24"/>
        <v>-0.22193408955593547</v>
      </c>
      <c r="AB71" s="60">
        <f t="shared" si="25"/>
        <v>165758.32792001675</v>
      </c>
    </row>
    <row r="72" spans="1:28" ht="12.75">
      <c r="A72" s="12" t="s">
        <v>80</v>
      </c>
      <c r="B72" s="1">
        <f>'DATOS MENSUALES'!F654</f>
        <v>15.7368447</v>
      </c>
      <c r="C72" s="1">
        <f>'DATOS MENSUALES'!F655</f>
        <v>32.63516489999999</v>
      </c>
      <c r="D72" s="1">
        <f>'DATOS MENSUALES'!F656</f>
        <v>43.4469055</v>
      </c>
      <c r="E72" s="1">
        <f>'DATOS MENSUALES'!F657</f>
        <v>36.449830500000004</v>
      </c>
      <c r="F72" s="1">
        <f>'DATOS MENSUALES'!F658</f>
        <v>60.05349519999999</v>
      </c>
      <c r="G72" s="1">
        <f>'DATOS MENSUALES'!F659</f>
        <v>21.6091239</v>
      </c>
      <c r="H72" s="1">
        <f>'DATOS MENSUALES'!F660</f>
        <v>9.3677964</v>
      </c>
      <c r="I72" s="1">
        <f>'DATOS MENSUALES'!F661</f>
        <v>17.774022399999996</v>
      </c>
      <c r="J72" s="1">
        <f>'DATOS MENSUALES'!F662</f>
        <v>13.140137000000001</v>
      </c>
      <c r="K72" s="1">
        <f>'DATOS MENSUALES'!F663</f>
        <v>3.8033544000000004</v>
      </c>
      <c r="L72" s="1">
        <f>'DATOS MENSUALES'!F664</f>
        <v>3.938626599999999</v>
      </c>
      <c r="M72" s="1">
        <f>'DATOS MENSUALES'!F665</f>
        <v>4.4123244</v>
      </c>
      <c r="N72" s="1">
        <f t="shared" si="12"/>
        <v>262.36762589999995</v>
      </c>
      <c r="O72" s="10"/>
      <c r="P72" s="60">
        <f t="shared" si="13"/>
        <v>3.091926834369483</v>
      </c>
      <c r="Q72" s="60">
        <f t="shared" si="14"/>
        <v>419.2749154299525</v>
      </c>
      <c r="R72" s="60">
        <f t="shared" si="15"/>
        <v>257.8982306640001</v>
      </c>
      <c r="S72" s="60">
        <f t="shared" si="16"/>
        <v>-87.4183543233834</v>
      </c>
      <c r="T72" s="60">
        <f t="shared" si="17"/>
        <v>7088.148923111387</v>
      </c>
      <c r="U72" s="60">
        <f t="shared" si="18"/>
        <v>-12786.380213394736</v>
      </c>
      <c r="V72" s="60">
        <f t="shared" si="19"/>
        <v>-27365.673632841583</v>
      </c>
      <c r="W72" s="60">
        <f t="shared" si="20"/>
        <v>-6070.415163010293</v>
      </c>
      <c r="X72" s="60">
        <f t="shared" si="21"/>
        <v>-258.6832787566295</v>
      </c>
      <c r="Y72" s="60">
        <f t="shared" si="22"/>
        <v>-63.671233077938226</v>
      </c>
      <c r="Z72" s="60">
        <f t="shared" si="23"/>
        <v>-5.910207640525503</v>
      </c>
      <c r="AA72" s="60">
        <f t="shared" si="24"/>
        <v>-8.380386927342592</v>
      </c>
      <c r="AB72" s="60">
        <f t="shared" si="25"/>
        <v>-174554.7321838246</v>
      </c>
    </row>
    <row r="73" spans="1:28" ht="12.75">
      <c r="A73" s="12" t="s">
        <v>81</v>
      </c>
      <c r="B73" s="1">
        <f>'DATOS MENSUALES'!F666</f>
        <v>2.5319925999999997</v>
      </c>
      <c r="C73" s="1">
        <f>'DATOS MENSUALES'!F667</f>
        <v>25.6759584</v>
      </c>
      <c r="D73" s="1">
        <f>'DATOS MENSUALES'!F668</f>
        <v>124.22357260000001</v>
      </c>
      <c r="E73" s="1">
        <f>'DATOS MENSUALES'!F669</f>
        <v>77.11381889999998</v>
      </c>
      <c r="F73" s="1">
        <f>'DATOS MENSUALES'!F670</f>
        <v>47.502416</v>
      </c>
      <c r="G73" s="1">
        <f>'DATOS MENSUALES'!F671</f>
        <v>54.3811033</v>
      </c>
      <c r="H73" s="1">
        <f>'DATOS MENSUALES'!F672</f>
        <v>36.8872761</v>
      </c>
      <c r="I73" s="1">
        <f>'DATOS MENSUALES'!F673</f>
        <v>26.268691199999996</v>
      </c>
      <c r="J73" s="1">
        <f>'DATOS MENSUALES'!F674</f>
        <v>11.404213</v>
      </c>
      <c r="K73" s="1">
        <f>'DATOS MENSUALES'!F675</f>
        <v>5.6311895</v>
      </c>
      <c r="L73" s="1">
        <f>'DATOS MENSUALES'!F676</f>
        <v>4.155759</v>
      </c>
      <c r="M73" s="1">
        <f>'DATOS MENSUALES'!F677</f>
        <v>4.3992746</v>
      </c>
      <c r="N73" s="1">
        <f t="shared" si="12"/>
        <v>420.1752652</v>
      </c>
      <c r="O73" s="10"/>
      <c r="P73" s="60">
        <f t="shared" si="13"/>
        <v>-1621.4140969714756</v>
      </c>
      <c r="Q73" s="60">
        <f t="shared" si="14"/>
        <v>0.14499589440510485</v>
      </c>
      <c r="R73" s="60">
        <f t="shared" si="15"/>
        <v>661730.9899114206</v>
      </c>
      <c r="S73" s="60">
        <f t="shared" si="16"/>
        <v>47539.62383030914</v>
      </c>
      <c r="T73" s="60">
        <f t="shared" si="17"/>
        <v>295.16810881661826</v>
      </c>
      <c r="U73" s="60">
        <f t="shared" si="18"/>
        <v>827.4433781842066</v>
      </c>
      <c r="V73" s="60">
        <f t="shared" si="19"/>
        <v>-17.889100888200698</v>
      </c>
      <c r="W73" s="60">
        <f t="shared" si="20"/>
        <v>-926.1026247181413</v>
      </c>
      <c r="X73" s="60">
        <f t="shared" si="21"/>
        <v>-532.9453574395299</v>
      </c>
      <c r="Y73" s="60">
        <f t="shared" si="22"/>
        <v>-10.152115044953309</v>
      </c>
      <c r="Z73" s="60">
        <f t="shared" si="23"/>
        <v>-4.026341336567704</v>
      </c>
      <c r="AA73" s="60">
        <f t="shared" si="24"/>
        <v>-8.542949922132228</v>
      </c>
      <c r="AB73" s="60">
        <f t="shared" si="25"/>
        <v>1058733.943473685</v>
      </c>
    </row>
    <row r="74" spans="1:28" s="24" customFormat="1" ht="12.75">
      <c r="A74" s="21" t="s">
        <v>82</v>
      </c>
      <c r="B74" s="22">
        <f>'DATOS MENSUALES'!F678</f>
        <v>3.4286139</v>
      </c>
      <c r="C74" s="22">
        <f>'DATOS MENSUALES'!F679</f>
        <v>23.00239</v>
      </c>
      <c r="D74" s="22">
        <f>'DATOS MENSUALES'!F680</f>
        <v>81.7454172</v>
      </c>
      <c r="E74" s="22">
        <f>'DATOS MENSUALES'!F681</f>
        <v>79.079878</v>
      </c>
      <c r="F74" s="22">
        <f>'DATOS MENSUALES'!F682</f>
        <v>27.8696714</v>
      </c>
      <c r="G74" s="22">
        <f>'DATOS MENSUALES'!F683</f>
        <v>10.9979312</v>
      </c>
      <c r="H74" s="22">
        <f>'DATOS MENSUALES'!F684</f>
        <v>11.277255400000001</v>
      </c>
      <c r="I74" s="22">
        <f>'DATOS MENSUALES'!F685</f>
        <v>64.8702582</v>
      </c>
      <c r="J74" s="22">
        <f>'DATOS MENSUALES'!F686</f>
        <v>28.971037599999995</v>
      </c>
      <c r="K74" s="22">
        <f>'DATOS MENSUALES'!F687</f>
        <v>21.404109599999998</v>
      </c>
      <c r="L74" s="22">
        <f>'DATOS MENSUALES'!F688</f>
        <v>21.0180148</v>
      </c>
      <c r="M74" s="22">
        <f>'DATOS MENSUALES'!F689</f>
        <v>6.448702000000001</v>
      </c>
      <c r="N74" s="22">
        <f t="shared" si="12"/>
        <v>380.1132793</v>
      </c>
      <c r="O74" s="23"/>
      <c r="P74" s="60">
        <f t="shared" si="13"/>
        <v>-1277.782886810133</v>
      </c>
      <c r="Q74" s="60">
        <f t="shared" si="14"/>
        <v>-9.913636121618467</v>
      </c>
      <c r="R74" s="60">
        <f t="shared" si="15"/>
        <v>89097.63437886095</v>
      </c>
      <c r="S74" s="60">
        <f t="shared" si="16"/>
        <v>55707.55427519042</v>
      </c>
      <c r="T74" s="60">
        <f t="shared" si="17"/>
        <v>-2184.1221451803212</v>
      </c>
      <c r="U74" s="60">
        <f t="shared" si="18"/>
        <v>-39286.78351608579</v>
      </c>
      <c r="V74" s="60">
        <f t="shared" si="19"/>
        <v>-22486.345363469474</v>
      </c>
      <c r="W74" s="60">
        <f t="shared" si="20"/>
        <v>24023.045968658465</v>
      </c>
      <c r="X74" s="60">
        <f t="shared" si="21"/>
        <v>846.372787439126</v>
      </c>
      <c r="Y74" s="60">
        <f t="shared" si="22"/>
        <v>2519.6844845632077</v>
      </c>
      <c r="Z74" s="60">
        <f t="shared" si="23"/>
        <v>3561.514099692215</v>
      </c>
      <c r="AA74" s="60">
        <f t="shared" si="24"/>
        <v>1.3804691964501455E-07</v>
      </c>
      <c r="AB74" s="60">
        <f t="shared" si="25"/>
        <v>236702.08105846524</v>
      </c>
    </row>
    <row r="75" spans="1:28" s="24" customFormat="1" ht="12.75">
      <c r="A75" s="21" t="s">
        <v>83</v>
      </c>
      <c r="B75" s="22">
        <f>'DATOS MENSUALES'!F690</f>
        <v>11.4904906</v>
      </c>
      <c r="C75" s="22">
        <f>'DATOS MENSUALES'!F691</f>
        <v>94.66481699999999</v>
      </c>
      <c r="D75" s="22">
        <f>'DATOS MENSUALES'!F692</f>
        <v>123.4940125</v>
      </c>
      <c r="E75" s="22">
        <f>'DATOS MENSUALES'!F693</f>
        <v>49.31312319999999</v>
      </c>
      <c r="F75" s="22">
        <f>'DATOS MENSUALES'!F694</f>
        <v>28.033707199999995</v>
      </c>
      <c r="G75" s="22">
        <f>'DATOS MENSUALES'!F695</f>
        <v>21.990029699999997</v>
      </c>
      <c r="H75" s="22">
        <f>'DATOS MENSUALES'!F696</f>
        <v>71.313579</v>
      </c>
      <c r="I75" s="22">
        <f>'DATOS MENSUALES'!F697</f>
        <v>59.5389516</v>
      </c>
      <c r="J75" s="22">
        <f>'DATOS MENSUALES'!F698</f>
        <v>23.6468009</v>
      </c>
      <c r="K75" s="22">
        <f>'DATOS MENSUALES'!F699</f>
        <v>8.008600000000001</v>
      </c>
      <c r="L75" s="22">
        <f>'DATOS MENSUALES'!F700</f>
        <v>5.859234099999998</v>
      </c>
      <c r="M75" s="22">
        <f>'DATOS MENSUALES'!F701</f>
        <v>13.111392200000001</v>
      </c>
      <c r="N75" s="22">
        <f t="shared" si="12"/>
        <v>510.46473799999995</v>
      </c>
      <c r="O75" s="23"/>
      <c r="P75" s="60">
        <f t="shared" si="13"/>
        <v>-21.706460191169384</v>
      </c>
      <c r="Q75" s="60">
        <f t="shared" si="14"/>
        <v>335908.3658708967</v>
      </c>
      <c r="R75" s="60">
        <f t="shared" si="15"/>
        <v>645249.5322669043</v>
      </c>
      <c r="S75" s="60">
        <f t="shared" si="16"/>
        <v>598.0445486256885</v>
      </c>
      <c r="T75" s="60">
        <f t="shared" si="17"/>
        <v>-2102.324235783676</v>
      </c>
      <c r="U75" s="60">
        <f t="shared" si="18"/>
        <v>-12171.660647343071</v>
      </c>
      <c r="V75" s="60">
        <f t="shared" si="19"/>
        <v>32190.677186103614</v>
      </c>
      <c r="W75" s="60">
        <f t="shared" si="20"/>
        <v>13015.875861552298</v>
      </c>
      <c r="X75" s="60">
        <f t="shared" si="21"/>
        <v>70.6987071189649</v>
      </c>
      <c r="Y75" s="60">
        <f t="shared" si="22"/>
        <v>0.00954251813546655</v>
      </c>
      <c r="Z75" s="60">
        <f t="shared" si="23"/>
        <v>0.0014275198600901722</v>
      </c>
      <c r="AA75" s="60">
        <f t="shared" si="24"/>
        <v>296.4552271284595</v>
      </c>
      <c r="AB75" s="60">
        <f t="shared" si="25"/>
        <v>7101153.793414173</v>
      </c>
    </row>
    <row r="76" spans="1:28" s="24" customFormat="1" ht="12.75">
      <c r="A76" s="21" t="s">
        <v>84</v>
      </c>
      <c r="B76" s="22">
        <f>'DATOS MENSUALES'!F702</f>
        <v>8.8056911</v>
      </c>
      <c r="C76" s="22">
        <f>'DATOS MENSUALES'!F703</f>
        <v>12.604819</v>
      </c>
      <c r="D76" s="22">
        <f>'DATOS MENSUALES'!F704</f>
        <v>12.609552</v>
      </c>
      <c r="E76" s="22">
        <f>'DATOS MENSUALES'!F705</f>
        <v>13.750842</v>
      </c>
      <c r="F76" s="22">
        <f>'DATOS MENSUALES'!F706</f>
        <v>11.435044600000001</v>
      </c>
      <c r="G76" s="22">
        <f>'DATOS MENSUALES'!F707</f>
        <v>12.786339400000001</v>
      </c>
      <c r="H76" s="22">
        <f>'DATOS MENSUALES'!F708</f>
        <v>14.654576000000002</v>
      </c>
      <c r="I76" s="22">
        <f>'DATOS MENSUALES'!F709</f>
        <v>15.513284</v>
      </c>
      <c r="J76" s="22">
        <f>'DATOS MENSUALES'!F710</f>
        <v>4.571014999999999</v>
      </c>
      <c r="K76" s="22">
        <f>'DATOS MENSUALES'!F711</f>
        <v>7.6983732</v>
      </c>
      <c r="L76" s="22">
        <f>'DATOS MENSUALES'!F712</f>
        <v>2.7590515999999994</v>
      </c>
      <c r="M76" s="22">
        <f>'DATOS MENSUALES'!F713</f>
        <v>7.3923557</v>
      </c>
      <c r="N76" s="22">
        <f t="shared" si="12"/>
        <v>124.58094360000001</v>
      </c>
      <c r="O76" s="23"/>
      <c r="P76" s="60">
        <f t="shared" si="13"/>
        <v>-164.05546848998083</v>
      </c>
      <c r="Q76" s="60">
        <f t="shared" si="14"/>
        <v>-1974.6656944317415</v>
      </c>
      <c r="R76" s="60">
        <f t="shared" si="15"/>
        <v>-14655.930298682168</v>
      </c>
      <c r="S76" s="60">
        <f t="shared" si="16"/>
        <v>-19984.42298877285</v>
      </c>
      <c r="T76" s="60">
        <f t="shared" si="17"/>
        <v>-25435.987868362674</v>
      </c>
      <c r="U76" s="60">
        <f t="shared" si="18"/>
        <v>-33406.86469689647</v>
      </c>
      <c r="V76" s="60">
        <f t="shared" si="19"/>
        <v>-15341.81860423021</v>
      </c>
      <c r="W76" s="60">
        <f t="shared" si="20"/>
        <v>-8618.596259289941</v>
      </c>
      <c r="X76" s="60">
        <f t="shared" si="21"/>
        <v>-3335.2200879410875</v>
      </c>
      <c r="Y76" s="60">
        <f t="shared" si="22"/>
        <v>-0.0009446573513004727</v>
      </c>
      <c r="Z76" s="60">
        <f t="shared" si="23"/>
        <v>-26.66618972956423</v>
      </c>
      <c r="AA76" s="60">
        <f t="shared" si="24"/>
        <v>0.8541893423041897</v>
      </c>
      <c r="AB76" s="60">
        <f t="shared" si="25"/>
        <v>-7264598.36596582</v>
      </c>
    </row>
    <row r="77" spans="1:28" s="24" customFormat="1" ht="12.75">
      <c r="A77" s="21" t="s">
        <v>85</v>
      </c>
      <c r="B77" s="22">
        <f>'DATOS MENSUALES'!F714</f>
        <v>21.609817000000003</v>
      </c>
      <c r="C77" s="22">
        <f>'DATOS MENSUALES'!F715</f>
        <v>16.668485</v>
      </c>
      <c r="D77" s="22">
        <f>'DATOS MENSUALES'!F716</f>
        <v>28.727752799999994</v>
      </c>
      <c r="E77" s="22">
        <f>'DATOS MENSUALES'!F717</f>
        <v>5.6168134</v>
      </c>
      <c r="F77" s="22">
        <f>'DATOS MENSUALES'!F718</f>
        <v>8.611261200000001</v>
      </c>
      <c r="G77" s="22">
        <f>'DATOS MENSUALES'!F719</f>
        <v>8.837125400000001</v>
      </c>
      <c r="H77" s="22">
        <f>'DATOS MENSUALES'!F720</f>
        <v>61.162761599999996</v>
      </c>
      <c r="I77" s="22">
        <f>'DATOS MENSUALES'!F721</f>
        <v>20.526626000000004</v>
      </c>
      <c r="J77" s="22">
        <f>'DATOS MENSUALES'!F722</f>
        <v>7.549425900000001</v>
      </c>
      <c r="K77" s="22">
        <f>'DATOS MENSUALES'!F723</f>
        <v>4.4465775999999995</v>
      </c>
      <c r="L77" s="22">
        <f>'DATOS MENSUALES'!F724</f>
        <v>1.9633606999999997</v>
      </c>
      <c r="M77" s="22">
        <f>'DATOS MENSUALES'!F725</f>
        <v>1.7628318000000003</v>
      </c>
      <c r="N77" s="22">
        <f t="shared" si="12"/>
        <v>187.4828384</v>
      </c>
      <c r="O77" s="23"/>
      <c r="P77" s="60">
        <f t="shared" si="13"/>
        <v>393.8014362231955</v>
      </c>
      <c r="Q77" s="60">
        <f t="shared" si="14"/>
        <v>-610.2575639418869</v>
      </c>
      <c r="R77" s="60">
        <f t="shared" si="15"/>
        <v>-582.9975637651074</v>
      </c>
      <c r="S77" s="60">
        <f t="shared" si="16"/>
        <v>-43879.23786259201</v>
      </c>
      <c r="T77" s="60">
        <f t="shared" si="17"/>
        <v>-33488.87665732688</v>
      </c>
      <c r="U77" s="60">
        <f t="shared" si="18"/>
        <v>-47264.535313713415</v>
      </c>
      <c r="V77" s="60">
        <f t="shared" si="19"/>
        <v>10162.103655441906</v>
      </c>
      <c r="W77" s="60">
        <f t="shared" si="20"/>
        <v>-3716.248161519564</v>
      </c>
      <c r="X77" s="60">
        <f t="shared" si="21"/>
        <v>-1711.8174419019665</v>
      </c>
      <c r="Y77" s="60">
        <f t="shared" si="22"/>
        <v>-37.59253781932801</v>
      </c>
      <c r="Z77" s="60">
        <f t="shared" si="23"/>
        <v>-54.150710998237834</v>
      </c>
      <c r="AA77" s="60">
        <f t="shared" si="24"/>
        <v>-102.54936308323077</v>
      </c>
      <c r="AB77" s="60">
        <f t="shared" si="25"/>
        <v>-2236360.7077810937</v>
      </c>
    </row>
    <row r="78" spans="1:28" s="24" customFormat="1" ht="12.75">
      <c r="A78" s="21" t="s">
        <v>86</v>
      </c>
      <c r="B78" s="22">
        <f>'DATOS MENSUALES'!F726</f>
        <v>5.3816351</v>
      </c>
      <c r="C78" s="22">
        <f>'DATOS MENSUALES'!F727</f>
        <v>36.47701000000001</v>
      </c>
      <c r="D78" s="22">
        <f>'DATOS MENSUALES'!F728</f>
        <v>53.79867919999999</v>
      </c>
      <c r="E78" s="22">
        <f>'DATOS MENSUALES'!F729</f>
        <v>162.77401799999998</v>
      </c>
      <c r="F78" s="22">
        <f>'DATOS MENSUALES'!F730</f>
        <v>53.3861961</v>
      </c>
      <c r="G78" s="22">
        <f>'DATOS MENSUALES'!F731</f>
        <v>157.29377820000002</v>
      </c>
      <c r="H78" s="22">
        <f>'DATOS MENSUALES'!F732</f>
        <v>30.8378014</v>
      </c>
      <c r="I78" s="22">
        <f>'DATOS MENSUALES'!F733</f>
        <v>17.539692</v>
      </c>
      <c r="J78" s="22">
        <f>'DATOS MENSUALES'!F734</f>
        <v>8.0926528</v>
      </c>
      <c r="K78" s="22">
        <f>'DATOS MENSUALES'!F735</f>
        <v>6.3104632</v>
      </c>
      <c r="L78" s="22">
        <f>'DATOS MENSUALES'!F736</f>
        <v>4.2195129</v>
      </c>
      <c r="M78" s="22">
        <f>'DATOS MENSUALES'!F737</f>
        <v>3.0052362</v>
      </c>
      <c r="N78" s="22">
        <f t="shared" si="12"/>
        <v>539.1166751</v>
      </c>
      <c r="O78" s="23"/>
      <c r="P78" s="60">
        <f t="shared" si="13"/>
        <v>-704.5833291731115</v>
      </c>
      <c r="Q78" s="60">
        <f t="shared" si="14"/>
        <v>1453.0357826789696</v>
      </c>
      <c r="R78" s="60">
        <f t="shared" si="15"/>
        <v>4671.728795542508</v>
      </c>
      <c r="S78" s="60">
        <f t="shared" si="16"/>
        <v>1810764.5997741346</v>
      </c>
      <c r="T78" s="60">
        <f t="shared" si="17"/>
        <v>1972.8667370028631</v>
      </c>
      <c r="U78" s="60">
        <f t="shared" si="18"/>
        <v>1416278.5924519652</v>
      </c>
      <c r="V78" s="60">
        <f t="shared" si="19"/>
        <v>-650.5475711669138</v>
      </c>
      <c r="W78" s="60">
        <f t="shared" si="20"/>
        <v>-6307.368229143467</v>
      </c>
      <c r="X78" s="60">
        <f t="shared" si="21"/>
        <v>-1489.040717338412</v>
      </c>
      <c r="Y78" s="60">
        <f t="shared" si="22"/>
        <v>-3.2815788408157283</v>
      </c>
      <c r="Z78" s="60">
        <f t="shared" si="23"/>
        <v>-3.5614180276444953</v>
      </c>
      <c r="AA78" s="60">
        <f t="shared" si="24"/>
        <v>-40.6471761062919</v>
      </c>
      <c r="AB78" s="60">
        <f t="shared" si="25"/>
        <v>10773665.45298169</v>
      </c>
    </row>
    <row r="79" spans="1:28" s="24" customFormat="1" ht="12.75">
      <c r="A79" s="21" t="s">
        <v>87</v>
      </c>
      <c r="B79" s="22">
        <f>'DATOS MENSUALES'!F738</f>
        <v>10.115322800000001</v>
      </c>
      <c r="C79" s="22">
        <f>'DATOS MENSUALES'!F739</f>
        <v>9.249810999999998</v>
      </c>
      <c r="D79" s="22">
        <f>'DATOS MENSUALES'!F740</f>
        <v>2.615209</v>
      </c>
      <c r="E79" s="22">
        <f>'DATOS MENSUALES'!F741</f>
        <v>8.3423351</v>
      </c>
      <c r="F79" s="22">
        <f>'DATOS MENSUALES'!F742</f>
        <v>8.146276799999999</v>
      </c>
      <c r="G79" s="22">
        <f>'DATOS MENSUALES'!F743</f>
        <v>9.750278400000001</v>
      </c>
      <c r="H79" s="22">
        <f>'DATOS MENSUALES'!F744</f>
        <v>11.7562654</v>
      </c>
      <c r="I79" s="22">
        <f>'DATOS MENSUALES'!F745</f>
        <v>12.7942486</v>
      </c>
      <c r="J79" s="22">
        <f>'DATOS MENSUALES'!F746</f>
        <v>7.5717072000000005</v>
      </c>
      <c r="K79" s="22">
        <f>'DATOS MENSUALES'!F747</f>
        <v>1.8927969999999998</v>
      </c>
      <c r="L79" s="22">
        <f>'DATOS MENSUALES'!F748</f>
        <v>2.4177238000000005</v>
      </c>
      <c r="M79" s="22">
        <f>'DATOS MENSUALES'!F749</f>
        <v>2.7127072</v>
      </c>
      <c r="N79" s="22">
        <f t="shared" si="12"/>
        <v>87.36468230000001</v>
      </c>
      <c r="O79" s="23"/>
      <c r="P79" s="60">
        <f t="shared" si="13"/>
        <v>-72.23500916096627</v>
      </c>
      <c r="Q79" s="60">
        <f t="shared" si="14"/>
        <v>-4020.280898254234</v>
      </c>
      <c r="R79" s="60">
        <f t="shared" si="15"/>
        <v>-40943.896097521676</v>
      </c>
      <c r="S79" s="60">
        <f t="shared" si="16"/>
        <v>-34472.93134922005</v>
      </c>
      <c r="T79" s="60">
        <f t="shared" si="17"/>
        <v>-34959.19028403975</v>
      </c>
      <c r="U79" s="60">
        <f t="shared" si="18"/>
        <v>-43773.07577585285</v>
      </c>
      <c r="V79" s="60">
        <f t="shared" si="19"/>
        <v>-21360.823669475016</v>
      </c>
      <c r="W79" s="60">
        <f t="shared" si="20"/>
        <v>-12522.383150923326</v>
      </c>
      <c r="X79" s="60">
        <f t="shared" si="21"/>
        <v>-1702.2699146299708</v>
      </c>
      <c r="Y79" s="60">
        <f t="shared" si="22"/>
        <v>-205.76524933977825</v>
      </c>
      <c r="Z79" s="60">
        <f t="shared" si="23"/>
        <v>-36.88989298718025</v>
      </c>
      <c r="AA79" s="60">
        <f t="shared" si="24"/>
        <v>-51.929624400573594</v>
      </c>
      <c r="AB79" s="60">
        <f t="shared" si="25"/>
        <v>-12308775.984289996</v>
      </c>
    </row>
    <row r="80" spans="1:28" s="24" customFormat="1" ht="12.75">
      <c r="A80" s="21" t="s">
        <v>88</v>
      </c>
      <c r="B80" s="22">
        <f>'DATOS MENSUALES'!F750</f>
        <v>18.5781951</v>
      </c>
      <c r="C80" s="22">
        <f>'DATOS MENSUALES'!F751</f>
        <v>27.063896200000002</v>
      </c>
      <c r="D80" s="22">
        <f>'DATOS MENSUALES'!F752</f>
        <v>40.610995</v>
      </c>
      <c r="E80" s="22">
        <f>'DATOS MENSUALES'!F753</f>
        <v>100.14560230000001</v>
      </c>
      <c r="F80" s="22">
        <f>'DATOS MENSUALES'!F754</f>
        <v>48.572279</v>
      </c>
      <c r="G80" s="22">
        <f>'DATOS MENSUALES'!F755</f>
        <v>32.329514200000006</v>
      </c>
      <c r="H80" s="22">
        <f>'DATOS MENSUALES'!F756</f>
        <v>48.3516916</v>
      </c>
      <c r="I80" s="22">
        <f>'DATOS MENSUALES'!F757</f>
        <v>35.493634400000005</v>
      </c>
      <c r="J80" s="22">
        <f>'DATOS MENSUALES'!F758</f>
        <v>7.335372000000001</v>
      </c>
      <c r="K80" s="22">
        <f>'DATOS MENSUALES'!F759</f>
        <v>3.5868902</v>
      </c>
      <c r="L80" s="22">
        <f>'DATOS MENSUALES'!F760</f>
        <v>3.5104184000000003</v>
      </c>
      <c r="M80" s="22">
        <f>'DATOS MENSUALES'!F761</f>
        <v>4.4434935</v>
      </c>
      <c r="N80" s="22">
        <f t="shared" si="12"/>
        <v>370.02198190000007</v>
      </c>
      <c r="O80" s="23"/>
      <c r="P80" s="60">
        <f t="shared" si="13"/>
        <v>79.40626938040518</v>
      </c>
      <c r="Q80" s="60">
        <f t="shared" si="14"/>
        <v>7.003957692126497</v>
      </c>
      <c r="R80" s="60">
        <f t="shared" si="15"/>
        <v>43.96264925682729</v>
      </c>
      <c r="S80" s="60">
        <f t="shared" si="16"/>
        <v>208081.2273790452</v>
      </c>
      <c r="T80" s="60">
        <f t="shared" si="17"/>
        <v>461.54179419942903</v>
      </c>
      <c r="U80" s="60">
        <f t="shared" si="18"/>
        <v>-2030.749310253518</v>
      </c>
      <c r="V80" s="60">
        <f t="shared" si="19"/>
        <v>692.9350127731925</v>
      </c>
      <c r="W80" s="60">
        <f t="shared" si="20"/>
        <v>-0.1425659745755065</v>
      </c>
      <c r="X80" s="60">
        <f t="shared" si="21"/>
        <v>-1805.3646276489164</v>
      </c>
      <c r="Y80" s="60">
        <f t="shared" si="22"/>
        <v>-74.59736035354672</v>
      </c>
      <c r="Z80" s="60">
        <f t="shared" si="23"/>
        <v>-11.182598672555065</v>
      </c>
      <c r="AA80" s="60">
        <f t="shared" si="24"/>
        <v>-8.000483191545943</v>
      </c>
      <c r="AB80" s="60">
        <f t="shared" si="25"/>
        <v>138729.48639775693</v>
      </c>
    </row>
    <row r="81" spans="1:28" s="24" customFormat="1" ht="12.75">
      <c r="A81" s="21" t="s">
        <v>89</v>
      </c>
      <c r="B81" s="22">
        <f>'DATOS MENSUALES'!F762</f>
        <v>32.7057542</v>
      </c>
      <c r="C81" s="22">
        <f>'DATOS MENSUALES'!F763</f>
        <v>26.814243600000005</v>
      </c>
      <c r="D81" s="22">
        <f>'DATOS MENSUALES'!F764</f>
        <v>19.204040900000003</v>
      </c>
      <c r="E81" s="22">
        <f>'DATOS MENSUALES'!F765</f>
        <v>40.39419110000001</v>
      </c>
      <c r="F81" s="22">
        <f>'DATOS MENSUALES'!F766</f>
        <v>29.528534500000003</v>
      </c>
      <c r="G81" s="22">
        <f>'DATOS MENSUALES'!F767</f>
        <v>44.568600999999994</v>
      </c>
      <c r="H81" s="22">
        <f>'DATOS MENSUALES'!F768</f>
        <v>35.828854</v>
      </c>
      <c r="I81" s="22">
        <f>'DATOS MENSUALES'!F769</f>
        <v>29.110600000000005</v>
      </c>
      <c r="J81" s="22">
        <f>'DATOS MENSUALES'!F770</f>
        <v>11.015980399999998</v>
      </c>
      <c r="K81" s="22">
        <f>'DATOS MENSUALES'!F771</f>
        <v>3.7157652000000003</v>
      </c>
      <c r="L81" s="22">
        <f>'DATOS MENSUALES'!F772</f>
        <v>7.318624</v>
      </c>
      <c r="M81" s="22">
        <f>'DATOS MENSUALES'!F773</f>
        <v>2.876439</v>
      </c>
      <c r="N81" s="22">
        <f t="shared" si="12"/>
        <v>283.08162790000006</v>
      </c>
      <c r="O81" s="23"/>
      <c r="P81" s="60">
        <f t="shared" si="13"/>
        <v>6255.686621906472</v>
      </c>
      <c r="Q81" s="60">
        <f t="shared" si="14"/>
        <v>4.604445119175643</v>
      </c>
      <c r="R81" s="60">
        <f t="shared" si="15"/>
        <v>-5713.839171044329</v>
      </c>
      <c r="S81" s="60">
        <f t="shared" si="16"/>
        <v>-0.12039143876950437</v>
      </c>
      <c r="T81" s="60">
        <f t="shared" si="17"/>
        <v>-1448.914565711049</v>
      </c>
      <c r="U81" s="60">
        <f t="shared" si="18"/>
        <v>-0.07642209734511096</v>
      </c>
      <c r="V81" s="60">
        <f t="shared" si="19"/>
        <v>-49.58336169208843</v>
      </c>
      <c r="W81" s="60">
        <f t="shared" si="20"/>
        <v>-329.2861729305245</v>
      </c>
      <c r="X81" s="60">
        <f t="shared" si="21"/>
        <v>-613.2298951691814</v>
      </c>
      <c r="Y81" s="60">
        <f t="shared" si="22"/>
        <v>-67.9536805831568</v>
      </c>
      <c r="Z81" s="60">
        <f t="shared" si="23"/>
        <v>3.8846052208275608</v>
      </c>
      <c r="AA81" s="60">
        <f t="shared" si="24"/>
        <v>-45.388302589189124</v>
      </c>
      <c r="AB81" s="60">
        <f t="shared" si="25"/>
        <v>-43513.79347546227</v>
      </c>
    </row>
    <row r="82" spans="1:28" s="24" customFormat="1" ht="12.75">
      <c r="A82" s="21" t="s">
        <v>90</v>
      </c>
      <c r="B82" s="22">
        <f>'DATOS MENSUALES'!F774</f>
        <v>12.978560399999997</v>
      </c>
      <c r="C82" s="22">
        <f>'DATOS MENSUALES'!F775</f>
        <v>11.916272</v>
      </c>
      <c r="D82" s="22">
        <f>'DATOS MENSUALES'!F776</f>
        <v>24.9974845</v>
      </c>
      <c r="E82" s="22">
        <f>'DATOS MENSUALES'!F777</f>
        <v>10.644705299999998</v>
      </c>
      <c r="F82" s="22">
        <f>'DATOS MENSUALES'!F778</f>
        <v>2.9061867000000006</v>
      </c>
      <c r="G82" s="22">
        <f>'DATOS MENSUALES'!F779</f>
        <v>14.312941799999999</v>
      </c>
      <c r="H82" s="22">
        <f>'DATOS MENSUALES'!F780</f>
        <v>17.7585766</v>
      </c>
      <c r="I82" s="22">
        <f>'DATOS MENSUALES'!F781</f>
        <v>9.615171599999998</v>
      </c>
      <c r="J82" s="22">
        <f>'DATOS MENSUALES'!F782</f>
        <v>2.7337795999999996</v>
      </c>
      <c r="K82" s="22">
        <f>'DATOS MENSUALES'!F783</f>
        <v>1.3963036000000002</v>
      </c>
      <c r="L82" s="22">
        <f>'DATOS MENSUALES'!F784</f>
        <v>1.7357281999999998</v>
      </c>
      <c r="M82" s="22">
        <f>'DATOS MENSUALES'!F785</f>
        <v>1.2254080000000003</v>
      </c>
      <c r="N82" s="22">
        <f t="shared" si="12"/>
        <v>112.22111829999999</v>
      </c>
      <c r="O82" s="23"/>
      <c r="P82" s="60">
        <f t="shared" si="13"/>
        <v>-2.2043668936389333</v>
      </c>
      <c r="Q82" s="60">
        <f t="shared" si="14"/>
        <v>-2317.9610396203366</v>
      </c>
      <c r="R82" s="60">
        <f t="shared" si="15"/>
        <v>-1764.6133120208021</v>
      </c>
      <c r="S82" s="60">
        <f t="shared" si="16"/>
        <v>-27662.15302215906</v>
      </c>
      <c r="T82" s="60">
        <f t="shared" si="17"/>
        <v>-54604.0042464205</v>
      </c>
      <c r="U82" s="60">
        <f t="shared" si="18"/>
        <v>-28877.99902441249</v>
      </c>
      <c r="V82" s="60">
        <f t="shared" si="19"/>
        <v>-10280.664142929501</v>
      </c>
      <c r="W82" s="60">
        <f t="shared" si="20"/>
        <v>-18401.553421325305</v>
      </c>
      <c r="X82" s="60">
        <f t="shared" si="21"/>
        <v>-4723.086921440624</v>
      </c>
      <c r="Y82" s="60">
        <f t="shared" si="22"/>
        <v>-262.16731437841116</v>
      </c>
      <c r="Z82" s="60">
        <f t="shared" si="23"/>
        <v>-64.52504945431791</v>
      </c>
      <c r="AA82" s="60">
        <f t="shared" si="24"/>
        <v>-142.08349330064297</v>
      </c>
      <c r="AB82" s="60">
        <f t="shared" si="25"/>
        <v>-8746078.29929611</v>
      </c>
    </row>
    <row r="83" spans="1:28" s="24" customFormat="1" ht="12.75">
      <c r="A83" s="21" t="s">
        <v>91</v>
      </c>
      <c r="B83" s="22">
        <f>'DATOS MENSUALES'!F786</f>
        <v>28.891728599999997</v>
      </c>
      <c r="C83" s="22">
        <f>'DATOS MENSUALES'!F787</f>
        <v>28.2706469</v>
      </c>
      <c r="D83" s="22">
        <f>'DATOS MENSUALES'!F788</f>
        <v>21.5281416</v>
      </c>
      <c r="E83" s="22">
        <f>'DATOS MENSUALES'!F789</f>
        <v>7.181093799999999</v>
      </c>
      <c r="F83" s="22">
        <f>'DATOS MENSUALES'!F790</f>
        <v>17.742616499999997</v>
      </c>
      <c r="G83" s="22">
        <f>'DATOS MENSUALES'!F791</f>
        <v>34.200292</v>
      </c>
      <c r="H83" s="22">
        <f>'DATOS MENSUALES'!F792</f>
        <v>27.458946700000002</v>
      </c>
      <c r="I83" s="22">
        <f>'DATOS MENSUALES'!F793</f>
        <v>7.200518399999999</v>
      </c>
      <c r="J83" s="22">
        <f>'DATOS MENSUALES'!F794</f>
        <v>6.2486375</v>
      </c>
      <c r="K83" s="22">
        <f>'DATOS MENSUALES'!F795</f>
        <v>2.7180565000000003</v>
      </c>
      <c r="L83" s="22">
        <f>'DATOS MENSUALES'!F796</f>
        <v>2.7240445</v>
      </c>
      <c r="M83" s="22">
        <f>'DATOS MENSUALES'!F797</f>
        <v>3.2828119</v>
      </c>
      <c r="N83" s="22">
        <f>SUM(B83:M83)</f>
        <v>187.4475349</v>
      </c>
      <c r="O83" s="23"/>
      <c r="P83" s="60">
        <f aca="true" t="shared" si="26" ref="P83:AB83">(B83-B$6)^3</f>
        <v>3119.634664180889</v>
      </c>
      <c r="Q83" s="60">
        <f t="shared" si="26"/>
        <v>30.37256415282891</v>
      </c>
      <c r="R83" s="60">
        <f t="shared" si="26"/>
        <v>-3762.571490114009</v>
      </c>
      <c r="S83" s="60">
        <f t="shared" si="26"/>
        <v>-38296.18291893682</v>
      </c>
      <c r="T83" s="60">
        <f t="shared" si="26"/>
        <v>-12328.960513098475</v>
      </c>
      <c r="U83" s="60">
        <f t="shared" si="26"/>
        <v>-1257.1502563715226</v>
      </c>
      <c r="V83" s="60">
        <f t="shared" si="26"/>
        <v>-1746.9374499599762</v>
      </c>
      <c r="W83" s="60">
        <f t="shared" si="26"/>
        <v>-23926.50795203281</v>
      </c>
      <c r="X83" s="60">
        <f t="shared" si="26"/>
        <v>-2333.1682533969565</v>
      </c>
      <c r="Y83" s="60">
        <f t="shared" si="26"/>
        <v>-130.9755296532499</v>
      </c>
      <c r="Z83" s="60">
        <f t="shared" si="26"/>
        <v>-27.614601533839238</v>
      </c>
      <c r="AA83" s="60">
        <f t="shared" si="26"/>
        <v>-31.576125710273597</v>
      </c>
      <c r="AB83" s="60">
        <f t="shared" si="26"/>
        <v>-2238172.3989131525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628353.7956976321</v>
      </c>
      <c r="Q84" s="61">
        <f t="shared" si="27"/>
        <v>1378343.5189341158</v>
      </c>
      <c r="R84" s="61">
        <f t="shared" si="27"/>
        <v>5215085.460989787</v>
      </c>
      <c r="S84" s="61">
        <f t="shared" si="27"/>
        <v>7739493.973588061</v>
      </c>
      <c r="T84" s="61">
        <f t="shared" si="27"/>
        <v>6659999.630590796</v>
      </c>
      <c r="U84" s="61">
        <f t="shared" si="27"/>
        <v>4738681.48415457</v>
      </c>
      <c r="V84" s="61">
        <f t="shared" si="27"/>
        <v>3044950.079191143</v>
      </c>
      <c r="W84" s="61">
        <f t="shared" si="27"/>
        <v>2087072.375326974</v>
      </c>
      <c r="X84" s="61">
        <f t="shared" si="27"/>
        <v>433681.67296926305</v>
      </c>
      <c r="Y84" s="61">
        <f t="shared" si="27"/>
        <v>22934.79028651121</v>
      </c>
      <c r="Z84" s="61">
        <f t="shared" si="27"/>
        <v>15538.633752314272</v>
      </c>
      <c r="AA84" s="61">
        <f t="shared" si="27"/>
        <v>13245.61236864639</v>
      </c>
      <c r="AB84" s="61">
        <f t="shared" si="27"/>
        <v>160868903.95571643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117 - Río Arlanzón desde confluencia con arroyo Hortal hasta confluencia con río Hormazuela, y arroyo Hortal.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1.5959069</v>
      </c>
      <c r="C4" s="1">
        <f t="shared" si="0"/>
        <v>1.627001</v>
      </c>
      <c r="D4" s="1">
        <f t="shared" si="0"/>
        <v>2.615209</v>
      </c>
      <c r="E4" s="1">
        <f t="shared" si="0"/>
        <v>3.3672766</v>
      </c>
      <c r="F4" s="1">
        <f t="shared" si="0"/>
        <v>2.9061867000000006</v>
      </c>
      <c r="G4" s="1">
        <f t="shared" si="0"/>
        <v>5.6324935</v>
      </c>
      <c r="H4" s="1">
        <f t="shared" si="0"/>
        <v>8.6015677</v>
      </c>
      <c r="I4" s="1">
        <f t="shared" si="0"/>
        <v>7.200518399999999</v>
      </c>
      <c r="J4" s="1">
        <f t="shared" si="0"/>
        <v>2.7337795999999996</v>
      </c>
      <c r="K4" s="1">
        <f t="shared" si="0"/>
        <v>1.3963036000000002</v>
      </c>
      <c r="L4" s="1">
        <f t="shared" si="0"/>
        <v>1.7357281999999998</v>
      </c>
      <c r="M4" s="1">
        <f t="shared" si="0"/>
        <v>1.2254080000000003</v>
      </c>
      <c r="N4" s="1">
        <f>MIN(N18:N43)</f>
        <v>87.36468230000001</v>
      </c>
    </row>
    <row r="5" spans="1:14" ht="12.75">
      <c r="A5" s="13" t="s">
        <v>92</v>
      </c>
      <c r="B5" s="1">
        <f aca="true" t="shared" si="1" ref="B5:M5">MAX(B18:B43)</f>
        <v>46.9972799</v>
      </c>
      <c r="C5" s="1">
        <f t="shared" si="1"/>
        <v>94.66481699999999</v>
      </c>
      <c r="D5" s="1">
        <f t="shared" si="1"/>
        <v>124.22357260000001</v>
      </c>
      <c r="E5" s="1">
        <f t="shared" si="1"/>
        <v>162.77401799999998</v>
      </c>
      <c r="F5" s="1">
        <f t="shared" si="1"/>
        <v>80.409952</v>
      </c>
      <c r="G5" s="1">
        <f t="shared" si="1"/>
        <v>157.29377820000002</v>
      </c>
      <c r="H5" s="1">
        <f t="shared" si="1"/>
        <v>180.88487790000002</v>
      </c>
      <c r="I5" s="1">
        <f t="shared" si="1"/>
        <v>72.0057168</v>
      </c>
      <c r="J5" s="1">
        <f t="shared" si="1"/>
        <v>83.9248474</v>
      </c>
      <c r="K5" s="1">
        <f t="shared" si="1"/>
        <v>21.404109599999998</v>
      </c>
      <c r="L5" s="1">
        <f t="shared" si="1"/>
        <v>28.70755</v>
      </c>
      <c r="M5" s="1">
        <f t="shared" si="1"/>
        <v>13.111392200000001</v>
      </c>
      <c r="N5" s="1">
        <f>MAX(N18:N43)</f>
        <v>591.4459702999999</v>
      </c>
    </row>
    <row r="6" spans="1:14" ht="12.75">
      <c r="A6" s="13" t="s">
        <v>14</v>
      </c>
      <c r="B6" s="1">
        <f aca="true" t="shared" si="2" ref="B6:M6">AVERAGE(B18:B43)</f>
        <v>14.347271011538462</v>
      </c>
      <c r="C6" s="1">
        <f t="shared" si="2"/>
        <v>24.41518993846154</v>
      </c>
      <c r="D6" s="1">
        <f t="shared" si="2"/>
        <v>38.49150169230769</v>
      </c>
      <c r="E6" s="1">
        <f t="shared" si="2"/>
        <v>37.64110675</v>
      </c>
      <c r="F6" s="1">
        <f t="shared" si="2"/>
        <v>31.66567818846154</v>
      </c>
      <c r="G6" s="1">
        <f t="shared" si="2"/>
        <v>32.658709030769224</v>
      </c>
      <c r="H6" s="1">
        <f t="shared" si="2"/>
        <v>40.21932469615384</v>
      </c>
      <c r="I6" s="1">
        <f t="shared" si="2"/>
        <v>31.842957826923076</v>
      </c>
      <c r="J6" s="1">
        <f t="shared" si="2"/>
        <v>17.420707973076922</v>
      </c>
      <c r="K6" s="1">
        <f t="shared" si="2"/>
        <v>6.894734373076923</v>
      </c>
      <c r="L6" s="1">
        <f t="shared" si="2"/>
        <v>5.608520053846154</v>
      </c>
      <c r="M6" s="1">
        <f t="shared" si="2"/>
        <v>5.34896131153846</v>
      </c>
      <c r="N6" s="1">
        <f>SUM(B6:M6)</f>
        <v>286.55466284615386</v>
      </c>
    </row>
    <row r="7" spans="1:14" ht="12.75">
      <c r="A7" s="13" t="s">
        <v>15</v>
      </c>
      <c r="B7" s="1">
        <f aca="true" t="shared" si="3" ref="B7:N7">PERCENTILE(B18:B43,0.1)</f>
        <v>2.53213505</v>
      </c>
      <c r="C7" s="1">
        <f t="shared" si="3"/>
        <v>8.469973</v>
      </c>
      <c r="D7" s="1">
        <f t="shared" si="3"/>
        <v>6.91845365</v>
      </c>
      <c r="E7" s="1">
        <f t="shared" si="3"/>
        <v>6.3989536</v>
      </c>
      <c r="F7" s="1">
        <f t="shared" si="3"/>
        <v>9.168455600000001</v>
      </c>
      <c r="G7" s="1">
        <f t="shared" si="3"/>
        <v>9.293701900000002</v>
      </c>
      <c r="H7" s="1">
        <f t="shared" si="3"/>
        <v>11.5167604</v>
      </c>
      <c r="I7" s="1">
        <f t="shared" si="3"/>
        <v>13.23080225</v>
      </c>
      <c r="J7" s="1">
        <f t="shared" si="3"/>
        <v>5.757382249999999</v>
      </c>
      <c r="K7" s="1">
        <f t="shared" si="3"/>
        <v>2.9098562</v>
      </c>
      <c r="L7" s="1">
        <f t="shared" si="3"/>
        <v>1.9723302999999999</v>
      </c>
      <c r="M7" s="1">
        <f t="shared" si="3"/>
        <v>2.46857535</v>
      </c>
      <c r="N7" s="1">
        <f t="shared" si="3"/>
        <v>118.40103095</v>
      </c>
    </row>
    <row r="8" spans="1:14" ht="12.75">
      <c r="A8" s="13" t="s">
        <v>16</v>
      </c>
      <c r="B8" s="1">
        <f aca="true" t="shared" si="4" ref="B8:N8">PERCENTILE(B18:B43,0.25)</f>
        <v>5.9575099499999995</v>
      </c>
      <c r="C8" s="1">
        <f t="shared" si="4"/>
        <v>11.928761399999999</v>
      </c>
      <c r="D8" s="1">
        <f t="shared" si="4"/>
        <v>18.317378675</v>
      </c>
      <c r="E8" s="1">
        <f t="shared" si="4"/>
        <v>10.875260775</v>
      </c>
      <c r="F8" s="1">
        <f t="shared" si="4"/>
        <v>14.184108499999999</v>
      </c>
      <c r="G8" s="1">
        <f t="shared" si="4"/>
        <v>13.678533450000002</v>
      </c>
      <c r="H8" s="1">
        <f t="shared" si="4"/>
        <v>18.82962175</v>
      </c>
      <c r="I8" s="1">
        <f t="shared" si="4"/>
        <v>17.350690274999998</v>
      </c>
      <c r="J8" s="1">
        <f t="shared" si="4"/>
        <v>7.388885475000001</v>
      </c>
      <c r="K8" s="1">
        <f t="shared" si="4"/>
        <v>3.7376625000000003</v>
      </c>
      <c r="L8" s="1">
        <f t="shared" si="4"/>
        <v>2.5599098499999995</v>
      </c>
      <c r="M8" s="1">
        <f t="shared" si="4"/>
        <v>3.035157175</v>
      </c>
      <c r="N8" s="1">
        <f t="shared" si="4"/>
        <v>187.456360775</v>
      </c>
    </row>
    <row r="9" spans="1:14" ht="12.75">
      <c r="A9" s="13" t="s">
        <v>17</v>
      </c>
      <c r="B9" s="1">
        <f aca="true" t="shared" si="5" ref="B9:N9">PERCENTILE(B18:B43,0.5)</f>
        <v>10.810002</v>
      </c>
      <c r="C9" s="1">
        <f t="shared" si="5"/>
        <v>19.0583782</v>
      </c>
      <c r="D9" s="1">
        <f t="shared" si="5"/>
        <v>29.05184</v>
      </c>
      <c r="E9" s="1">
        <f t="shared" si="5"/>
        <v>26.02351685</v>
      </c>
      <c r="F9" s="1">
        <f t="shared" si="5"/>
        <v>27.4532452</v>
      </c>
      <c r="G9" s="1">
        <f t="shared" si="5"/>
        <v>27.175224800000002</v>
      </c>
      <c r="H9" s="1">
        <f t="shared" si="5"/>
        <v>32.4960689</v>
      </c>
      <c r="I9" s="1">
        <f t="shared" si="5"/>
        <v>24.822007349999996</v>
      </c>
      <c r="J9" s="1">
        <f t="shared" si="5"/>
        <v>10.4961318</v>
      </c>
      <c r="K9" s="1">
        <f t="shared" si="5"/>
        <v>5.1186504</v>
      </c>
      <c r="L9" s="1">
        <f t="shared" si="5"/>
        <v>3.8119543</v>
      </c>
      <c r="M9" s="1">
        <f t="shared" si="5"/>
        <v>4.42790895</v>
      </c>
      <c r="N9" s="1">
        <f t="shared" si="5"/>
        <v>268.6133213</v>
      </c>
    </row>
    <row r="10" spans="1:14" ht="12.75">
      <c r="A10" s="13" t="s">
        <v>18</v>
      </c>
      <c r="B10" s="1">
        <f aca="true" t="shared" si="6" ref="B10:N10">PERCENTILE(B18:B43,0.75)</f>
        <v>17.8678575</v>
      </c>
      <c r="C10" s="1">
        <f t="shared" si="6"/>
        <v>27.001483050000004</v>
      </c>
      <c r="D10" s="1">
        <f t="shared" si="6"/>
        <v>43.227938175</v>
      </c>
      <c r="E10" s="1">
        <f t="shared" si="6"/>
        <v>47.083390175</v>
      </c>
      <c r="F10" s="1">
        <f t="shared" si="6"/>
        <v>48.30481325</v>
      </c>
      <c r="G10" s="1">
        <f t="shared" si="6"/>
        <v>38.875779075</v>
      </c>
      <c r="H10" s="1">
        <f t="shared" si="6"/>
        <v>47.5985906</v>
      </c>
      <c r="I10" s="1">
        <f t="shared" si="6"/>
        <v>48.026617875</v>
      </c>
      <c r="J10" s="1">
        <f t="shared" si="6"/>
        <v>19.616734099999995</v>
      </c>
      <c r="K10" s="1">
        <f t="shared" si="6"/>
        <v>8.50019225</v>
      </c>
      <c r="L10" s="1">
        <f t="shared" si="6"/>
        <v>4.978681000000001</v>
      </c>
      <c r="M10" s="1">
        <f t="shared" si="6"/>
        <v>6.435101800000001</v>
      </c>
      <c r="N10" s="1">
        <f t="shared" si="6"/>
        <v>372.39541255000006</v>
      </c>
    </row>
    <row r="11" spans="1:14" ht="12.75">
      <c r="A11" s="13" t="s">
        <v>19</v>
      </c>
      <c r="B11" s="1">
        <f aca="true" t="shared" si="7" ref="B11:N11">PERCENTILE(B18:B43,0.9)</f>
        <v>30.798741399999997</v>
      </c>
      <c r="C11" s="1">
        <f t="shared" si="7"/>
        <v>39.01247325</v>
      </c>
      <c r="D11" s="1">
        <f t="shared" si="7"/>
        <v>75.04033240000001</v>
      </c>
      <c r="E11" s="1">
        <f t="shared" si="7"/>
        <v>89.61274015000001</v>
      </c>
      <c r="F11" s="1">
        <f t="shared" si="7"/>
        <v>62.93034695</v>
      </c>
      <c r="G11" s="1">
        <f t="shared" si="7"/>
        <v>50.97840795</v>
      </c>
      <c r="H11" s="1">
        <f t="shared" si="7"/>
        <v>66.23817030000001</v>
      </c>
      <c r="I11" s="1">
        <f t="shared" si="7"/>
        <v>62.20460489999999</v>
      </c>
      <c r="J11" s="1">
        <f t="shared" si="7"/>
        <v>39.0105002</v>
      </c>
      <c r="K11" s="1">
        <f t="shared" si="7"/>
        <v>11.756539399999998</v>
      </c>
      <c r="L11" s="1">
        <f t="shared" si="7"/>
        <v>9.26124115</v>
      </c>
      <c r="M11" s="1">
        <f t="shared" si="7"/>
        <v>10.3453669</v>
      </c>
      <c r="N11" s="1">
        <f t="shared" si="7"/>
        <v>465.32000159999996</v>
      </c>
    </row>
    <row r="12" spans="1:14" ht="12.75">
      <c r="A12" s="13" t="s">
        <v>23</v>
      </c>
      <c r="B12" s="1">
        <f aca="true" t="shared" si="8" ref="B12:N12">STDEV(B18:B43)</f>
        <v>12.447524055297489</v>
      </c>
      <c r="C12" s="1">
        <f t="shared" si="8"/>
        <v>21.683710317362408</v>
      </c>
      <c r="D12" s="1">
        <f t="shared" si="8"/>
        <v>32.110144223858136</v>
      </c>
      <c r="E12" s="1">
        <f t="shared" si="8"/>
        <v>38.75597304462586</v>
      </c>
      <c r="F12" s="1">
        <f t="shared" si="8"/>
        <v>21.643751526538267</v>
      </c>
      <c r="G12" s="1">
        <f t="shared" si="8"/>
        <v>30.175168928590104</v>
      </c>
      <c r="H12" s="1">
        <f t="shared" si="8"/>
        <v>34.794966367582</v>
      </c>
      <c r="I12" s="1">
        <f t="shared" si="8"/>
        <v>19.926642230683427</v>
      </c>
      <c r="J12" s="1">
        <f t="shared" si="8"/>
        <v>18.216338396519717</v>
      </c>
      <c r="K12" s="1">
        <f t="shared" si="8"/>
        <v>5.1094149777155975</v>
      </c>
      <c r="L12" s="1">
        <f t="shared" si="8"/>
        <v>6.118400405722364</v>
      </c>
      <c r="M12" s="1">
        <f t="shared" si="8"/>
        <v>3.1008093606995675</v>
      </c>
      <c r="N12" s="1">
        <f t="shared" si="8"/>
        <v>135.96365584977187</v>
      </c>
    </row>
    <row r="13" spans="1:14" ht="12.75">
      <c r="A13" s="13" t="s">
        <v>125</v>
      </c>
      <c r="B13" s="1">
        <f aca="true" t="shared" si="9" ref="B13:L13">ROUND(B12/B6,2)</f>
        <v>0.87</v>
      </c>
      <c r="C13" s="1">
        <f t="shared" si="9"/>
        <v>0.89</v>
      </c>
      <c r="D13" s="1">
        <f t="shared" si="9"/>
        <v>0.83</v>
      </c>
      <c r="E13" s="1">
        <f t="shared" si="9"/>
        <v>1.03</v>
      </c>
      <c r="F13" s="1">
        <f t="shared" si="9"/>
        <v>0.68</v>
      </c>
      <c r="G13" s="1">
        <f t="shared" si="9"/>
        <v>0.92</v>
      </c>
      <c r="H13" s="1">
        <f t="shared" si="9"/>
        <v>0.87</v>
      </c>
      <c r="I13" s="1">
        <f t="shared" si="9"/>
        <v>0.63</v>
      </c>
      <c r="J13" s="1">
        <f t="shared" si="9"/>
        <v>1.05</v>
      </c>
      <c r="K13" s="1">
        <f t="shared" si="9"/>
        <v>0.74</v>
      </c>
      <c r="L13" s="1">
        <f t="shared" si="9"/>
        <v>1.09</v>
      </c>
      <c r="M13" s="1">
        <f>ROUND(M12/M6,2)</f>
        <v>0.58</v>
      </c>
      <c r="N13" s="1">
        <f>ROUND(N12/N6,2)</f>
        <v>0.47</v>
      </c>
    </row>
    <row r="14" spans="1:14" ht="12.75">
      <c r="A14" s="13" t="s">
        <v>124</v>
      </c>
      <c r="B14" s="53">
        <f>26*P44/(25*24*B12^3)</f>
        <v>1.4807781476340844</v>
      </c>
      <c r="C14" s="53">
        <f aca="true" t="shared" si="10" ref="C14:N14">26*Q44/(25*24*C12^3)</f>
        <v>2.2911877612093714</v>
      </c>
      <c r="D14" s="53">
        <f t="shared" si="10"/>
        <v>1.5386395852575854</v>
      </c>
      <c r="E14" s="53">
        <f t="shared" si="10"/>
        <v>1.7890513429362518</v>
      </c>
      <c r="F14" s="53">
        <f t="shared" si="10"/>
        <v>0.7694391869058984</v>
      </c>
      <c r="G14" s="53">
        <f t="shared" si="10"/>
        <v>3.0212932671434802</v>
      </c>
      <c r="H14" s="53">
        <f t="shared" si="10"/>
        <v>2.830291157295715</v>
      </c>
      <c r="I14" s="53">
        <f t="shared" si="10"/>
        <v>0.8477383105421117</v>
      </c>
      <c r="J14" s="53">
        <f t="shared" si="10"/>
        <v>2.4148247474981135</v>
      </c>
      <c r="K14" s="53">
        <f t="shared" si="10"/>
        <v>1.8525715890543961</v>
      </c>
      <c r="L14" s="53">
        <f t="shared" si="10"/>
        <v>2.965909711096504</v>
      </c>
      <c r="M14" s="53">
        <f t="shared" si="10"/>
        <v>1.0013642910535445</v>
      </c>
      <c r="N14" s="53">
        <f t="shared" si="10"/>
        <v>0.5743476362084594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-0.25144920870343335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8.705970800000001</v>
      </c>
      <c r="C18" s="1">
        <f>'DATOS MENSUALES'!F487</f>
        <v>24.709008800000003</v>
      </c>
      <c r="D18" s="1">
        <f>'DATOS MENSUALES'!F488</f>
        <v>18.021824600000002</v>
      </c>
      <c r="E18" s="1">
        <f>'DATOS MENSUALES'!F489</f>
        <v>16.5145598</v>
      </c>
      <c r="F18" s="1">
        <f>'DATOS MENSUALES'!F490</f>
        <v>14.979115999999998</v>
      </c>
      <c r="G18" s="1">
        <f>'DATOS MENSUALES'!F491</f>
        <v>25.740500600000004</v>
      </c>
      <c r="H18" s="1">
        <f>'DATOS MENSUALES'!F492</f>
        <v>31.374395999999994</v>
      </c>
      <c r="I18" s="1">
        <f>'DATOS MENSUALES'!F493</f>
        <v>17.287689699999998</v>
      </c>
      <c r="J18" s="1">
        <f>'DATOS MENSUALES'!F494</f>
        <v>6.905805399999999</v>
      </c>
      <c r="K18" s="1">
        <f>'DATOS MENSUALES'!F495</f>
        <v>4.0430602</v>
      </c>
      <c r="L18" s="1">
        <f>'DATOS MENSUALES'!F496</f>
        <v>1.8124014000000002</v>
      </c>
      <c r="M18" s="1">
        <f>'DATOS MENSUALES'!F497</f>
        <v>6.394301200000001</v>
      </c>
      <c r="N18" s="1">
        <f aca="true" t="shared" si="11" ref="N18:N41">SUM(B18:M18)</f>
        <v>176.48863450000002</v>
      </c>
      <c r="O18" s="10"/>
      <c r="P18" s="60">
        <f>(B18-B$6)^3</f>
        <v>-179.53025023316627</v>
      </c>
      <c r="Q18" s="60">
        <f aca="true" t="shared" si="12" ref="Q18:AB18">(C18-C$6)^3</f>
        <v>0.02536524228129956</v>
      </c>
      <c r="R18" s="60">
        <f t="shared" si="12"/>
        <v>-8576.951914187604</v>
      </c>
      <c r="S18" s="60">
        <f t="shared" si="12"/>
        <v>-9429.432531614297</v>
      </c>
      <c r="T18" s="60">
        <f t="shared" si="12"/>
        <v>-4646.229030590015</v>
      </c>
      <c r="U18" s="60">
        <f t="shared" si="12"/>
        <v>-331.1165792256046</v>
      </c>
      <c r="V18" s="60">
        <f t="shared" si="12"/>
        <v>-691.9632160992622</v>
      </c>
      <c r="W18" s="60">
        <f t="shared" si="12"/>
        <v>-3083.6184134914956</v>
      </c>
      <c r="X18" s="60">
        <f t="shared" si="12"/>
        <v>-1162.5610250854115</v>
      </c>
      <c r="Y18" s="60">
        <f t="shared" si="12"/>
        <v>-23.189944381558828</v>
      </c>
      <c r="Z18" s="60">
        <f t="shared" si="12"/>
        <v>-54.70403176541029</v>
      </c>
      <c r="AA18" s="60">
        <f t="shared" si="12"/>
        <v>1.1422799872991696</v>
      </c>
      <c r="AB18" s="60">
        <f t="shared" si="12"/>
        <v>-1333398.2679682747</v>
      </c>
    </row>
    <row r="19" spans="1:28" ht="12.75">
      <c r="A19" s="12" t="s">
        <v>67</v>
      </c>
      <c r="B19" s="1">
        <f>'DATOS MENSUALES'!F498</f>
        <v>2.8615013</v>
      </c>
      <c r="C19" s="1">
        <f>'DATOS MENSUALES'!F499</f>
        <v>1.627001</v>
      </c>
      <c r="D19" s="1">
        <f>'DATOS MENSUALES'!F500</f>
        <v>68.3352476</v>
      </c>
      <c r="E19" s="1">
        <f>'DATOS MENSUALES'!F501</f>
        <v>30.677941899999997</v>
      </c>
      <c r="F19" s="1">
        <f>'DATOS MENSUALES'!F502</f>
        <v>24.391222099999997</v>
      </c>
      <c r="G19" s="1">
        <f>'DATOS MENSUALES'!F503</f>
        <v>13.467064000000002</v>
      </c>
      <c r="H19" s="1">
        <f>'DATOS MENSUALES'!F504</f>
        <v>8.6015677</v>
      </c>
      <c r="I19" s="1">
        <f>'DATOS MENSUALES'!F505</f>
        <v>18.6460712</v>
      </c>
      <c r="J19" s="1">
        <f>'DATOS MENSUALES'!F506</f>
        <v>6.236852299999999</v>
      </c>
      <c r="K19" s="1">
        <f>'DATOS MENSUALES'!F507</f>
        <v>3.1016559</v>
      </c>
      <c r="L19" s="1">
        <f>'DATOS MENSUALES'!F508</f>
        <v>1.9812999</v>
      </c>
      <c r="M19" s="1">
        <f>'DATOS MENSUALES'!F509</f>
        <v>10.823637</v>
      </c>
      <c r="N19" s="1">
        <f t="shared" si="11"/>
        <v>190.7510619</v>
      </c>
      <c r="O19" s="10"/>
      <c r="P19" s="60">
        <f aca="true" t="shared" si="13" ref="P19:P43">(B19-B$6)^3</f>
        <v>-1515.23611645952</v>
      </c>
      <c r="Q19" s="60">
        <f aca="true" t="shared" si="14" ref="Q19:Q43">(C19-C$6)^3</f>
        <v>-11833.941953542233</v>
      </c>
      <c r="R19" s="60">
        <f aca="true" t="shared" si="15" ref="R19:R43">(D19-D$6)^3</f>
        <v>26580.307516494893</v>
      </c>
      <c r="S19" s="60">
        <f aca="true" t="shared" si="16" ref="S19:S43">(E19-E$6)^3</f>
        <v>-337.6136763648132</v>
      </c>
      <c r="T19" s="60">
        <f aca="true" t="shared" si="17" ref="T19:T43">(F19-F$6)^3</f>
        <v>-384.94756775718946</v>
      </c>
      <c r="U19" s="60">
        <f aca="true" t="shared" si="18" ref="U19:U43">(G19-G$6)^3</f>
        <v>-7068.652092642501</v>
      </c>
      <c r="V19" s="60">
        <f aca="true" t="shared" si="19" ref="V19:V43">(H19-H$6)^3</f>
        <v>-31607.720175311606</v>
      </c>
      <c r="W19" s="60">
        <f aca="true" t="shared" si="20" ref="W19:W43">(I19-I$6)^3</f>
        <v>-2298.3409614414913</v>
      </c>
      <c r="X19" s="60">
        <f aca="true" t="shared" si="21" ref="X19:X43">(J19-J$6)^3</f>
        <v>-1398.8613201646663</v>
      </c>
      <c r="Y19" s="60">
        <f aca="true" t="shared" si="22" ref="Y19:Y43">(K19-K$6)^3</f>
        <v>-54.57270526799741</v>
      </c>
      <c r="Z19" s="60">
        <f aca="true" t="shared" si="23" ref="Z19:Z43">(L19-L$6)^3</f>
        <v>-47.72234186712589</v>
      </c>
      <c r="AA19" s="60">
        <f aca="true" t="shared" si="24" ref="AA19:AA43">(M19-M$6)^3</f>
        <v>164.08738427933395</v>
      </c>
      <c r="AB19" s="60">
        <f aca="true" t="shared" si="25" ref="AB19:AB43">(N19-N$6)^3</f>
        <v>-879317.0602890875</v>
      </c>
    </row>
    <row r="20" spans="1:28" ht="12.75">
      <c r="A20" s="12" t="s">
        <v>68</v>
      </c>
      <c r="B20" s="1">
        <f>'DATOS MENSUALES'!F510</f>
        <v>15.306737599999998</v>
      </c>
      <c r="C20" s="1">
        <f>'DATOS MENSUALES'!F511</f>
        <v>41.54793649999999</v>
      </c>
      <c r="D20" s="1">
        <f>'DATOS MENSUALES'!F512</f>
        <v>41.422064</v>
      </c>
      <c r="E20" s="1">
        <f>'DATOS MENSUALES'!F513</f>
        <v>11.5669272</v>
      </c>
      <c r="F20" s="1">
        <f>'DATOS MENSUALES'!F514</f>
        <v>27.036819</v>
      </c>
      <c r="G20" s="1">
        <f>'DATOS MENSUALES'!F515</f>
        <v>17.465866899999998</v>
      </c>
      <c r="H20" s="1">
        <f>'DATOS MENSUALES'!F516</f>
        <v>83.8412604</v>
      </c>
      <c r="I20" s="1">
        <f>'DATOS MENSUALES'!F517</f>
        <v>39.528787200000004</v>
      </c>
      <c r="J20" s="1">
        <f>'DATOS MENSUALES'!F518</f>
        <v>13.7208656</v>
      </c>
      <c r="K20" s="1">
        <f>'DATOS MENSUALES'!F519</f>
        <v>8.5868455</v>
      </c>
      <c r="L20" s="1">
        <f>'DATOS MENSUALES'!F520</f>
        <v>28.70755</v>
      </c>
      <c r="M20" s="1">
        <f>'DATOS MENSUALES'!F521</f>
        <v>6.129546200000001</v>
      </c>
      <c r="N20" s="1">
        <f t="shared" si="11"/>
        <v>334.8612061</v>
      </c>
      <c r="O20" s="10"/>
      <c r="P20" s="60">
        <f t="shared" si="13"/>
        <v>0.8832620430669489</v>
      </c>
      <c r="Q20" s="60">
        <f t="shared" si="14"/>
        <v>5028.992312196844</v>
      </c>
      <c r="R20" s="60">
        <f t="shared" si="15"/>
        <v>25.168241845410396</v>
      </c>
      <c r="S20" s="60">
        <f t="shared" si="16"/>
        <v>-17726.865738820583</v>
      </c>
      <c r="T20" s="60">
        <f t="shared" si="17"/>
        <v>-99.17949868706276</v>
      </c>
      <c r="U20" s="60">
        <f t="shared" si="18"/>
        <v>-3506.8490736322233</v>
      </c>
      <c r="V20" s="60">
        <f t="shared" si="19"/>
        <v>83007.01563500859</v>
      </c>
      <c r="W20" s="60">
        <f t="shared" si="20"/>
        <v>454.01710637765353</v>
      </c>
      <c r="X20" s="60">
        <f t="shared" si="21"/>
        <v>-50.64652653805863</v>
      </c>
      <c r="Y20" s="60">
        <f t="shared" si="22"/>
        <v>4.844920374488408</v>
      </c>
      <c r="Z20" s="60">
        <f t="shared" si="23"/>
        <v>12324.838173912161</v>
      </c>
      <c r="AA20" s="60">
        <f t="shared" si="24"/>
        <v>0.4756203391212508</v>
      </c>
      <c r="AB20" s="60">
        <f t="shared" si="25"/>
        <v>112724.38727844889</v>
      </c>
    </row>
    <row r="21" spans="1:28" ht="12.75">
      <c r="A21" s="12" t="s">
        <v>69</v>
      </c>
      <c r="B21" s="1">
        <f>'DATOS MENSUALES'!F522</f>
        <v>2.5322775000000006</v>
      </c>
      <c r="C21" s="1">
        <f>'DATOS MENSUALES'!F523</f>
        <v>11.966229600000002</v>
      </c>
      <c r="D21" s="1">
        <f>'DATOS MENSUALES'!F524</f>
        <v>39.03623089999999</v>
      </c>
      <c r="E21" s="1">
        <f>'DATOS MENSUALES'!F525</f>
        <v>26.6542648</v>
      </c>
      <c r="F21" s="1">
        <f>'DATOS MENSUALES'!F526</f>
        <v>34.213943799999996</v>
      </c>
      <c r="G21" s="1">
        <f>'DATOS MENSUALES'!F527</f>
        <v>47.21281210000001</v>
      </c>
      <c r="H21" s="1">
        <f>'DATOS MENSUALES'!F528</f>
        <v>27.932411000000002</v>
      </c>
      <c r="I21" s="1">
        <f>'DATOS MENSUALES'!F529</f>
        <v>52.245112000000006</v>
      </c>
      <c r="J21" s="1">
        <f>'DATOS MENSUALES'!F530</f>
        <v>33.5812314</v>
      </c>
      <c r="K21" s="1">
        <f>'DATOS MENSUALES'!F531</f>
        <v>8.356646000000001</v>
      </c>
      <c r="L21" s="1">
        <f>'DATOS MENSUALES'!F532</f>
        <v>3.962297199999999</v>
      </c>
      <c r="M21" s="1">
        <f>'DATOS MENSUALES'!F533</f>
        <v>2.6848255</v>
      </c>
      <c r="N21" s="1">
        <f t="shared" si="11"/>
        <v>290.3782818</v>
      </c>
      <c r="O21" s="10"/>
      <c r="P21" s="60">
        <f t="shared" si="13"/>
        <v>-1649.303051121212</v>
      </c>
      <c r="Q21" s="60">
        <f t="shared" si="14"/>
        <v>-1929.2977149575001</v>
      </c>
      <c r="R21" s="60">
        <f t="shared" si="15"/>
        <v>0.16163744861661353</v>
      </c>
      <c r="S21" s="60">
        <f t="shared" si="16"/>
        <v>-1326.2293390031236</v>
      </c>
      <c r="T21" s="60">
        <f t="shared" si="17"/>
        <v>16.547564423859697</v>
      </c>
      <c r="U21" s="60">
        <f t="shared" si="18"/>
        <v>3082.8779999660474</v>
      </c>
      <c r="V21" s="60">
        <f t="shared" si="19"/>
        <v>-1854.93383620705</v>
      </c>
      <c r="W21" s="60">
        <f t="shared" si="20"/>
        <v>8492.353726009334</v>
      </c>
      <c r="X21" s="60">
        <f t="shared" si="21"/>
        <v>4220.522981196137</v>
      </c>
      <c r="Y21" s="60">
        <f t="shared" si="22"/>
        <v>3.1243764847440136</v>
      </c>
      <c r="Z21" s="60">
        <f t="shared" si="23"/>
        <v>-4.461345725724238</v>
      </c>
      <c r="AA21" s="60">
        <f t="shared" si="24"/>
        <v>-18.90902261250529</v>
      </c>
      <c r="AB21" s="60">
        <f t="shared" si="25"/>
        <v>55.901545803347865</v>
      </c>
    </row>
    <row r="22" spans="1:28" ht="12.75">
      <c r="A22" s="12" t="s">
        <v>70</v>
      </c>
      <c r="B22" s="1">
        <f>'DATOS MENSUALES'!F534</f>
        <v>13.4380716</v>
      </c>
      <c r="C22" s="1">
        <f>'DATOS MENSUALES'!F535</f>
        <v>85.27206720000001</v>
      </c>
      <c r="D22" s="1">
        <f>'DATOS MENSUALES'!F536</f>
        <v>31.002401600000002</v>
      </c>
      <c r="E22" s="1">
        <f>'DATOS MENSUALES'!F537</f>
        <v>27.006394800000002</v>
      </c>
      <c r="F22" s="1">
        <f>'DATOS MENSUALES'!F538</f>
        <v>72.3163215</v>
      </c>
      <c r="G22" s="1">
        <f>'DATOS MENSUALES'!F539</f>
        <v>39.2679991</v>
      </c>
      <c r="H22" s="1">
        <f>'DATOS MENSUALES'!F540</f>
        <v>60.418792499999995</v>
      </c>
      <c r="I22" s="1">
        <f>'DATOS MENSUALES'!F541</f>
        <v>50.859228099999996</v>
      </c>
      <c r="J22" s="1">
        <f>'DATOS MENSUALES'!F542</f>
        <v>19.0153304</v>
      </c>
      <c r="K22" s="1">
        <f>'DATOS MENSUALES'!F543</f>
        <v>10.2495158</v>
      </c>
      <c r="L22" s="1">
        <f>'DATOS MENSUALES'!F544</f>
        <v>4.6475059000000005</v>
      </c>
      <c r="M22" s="1">
        <f>'DATOS MENSUALES'!F545</f>
        <v>3.1249201</v>
      </c>
      <c r="N22" s="1">
        <f t="shared" si="11"/>
        <v>416.6185486</v>
      </c>
      <c r="O22" s="10"/>
      <c r="P22" s="60">
        <f t="shared" si="13"/>
        <v>-0.7515838473432137</v>
      </c>
      <c r="Q22" s="60">
        <f t="shared" si="14"/>
        <v>225387.06653245332</v>
      </c>
      <c r="R22" s="60">
        <f t="shared" si="15"/>
        <v>-420.03831246165004</v>
      </c>
      <c r="S22" s="60">
        <f t="shared" si="16"/>
        <v>-1202.7550623703382</v>
      </c>
      <c r="T22" s="60">
        <f t="shared" si="17"/>
        <v>67174.16374285122</v>
      </c>
      <c r="U22" s="60">
        <f t="shared" si="18"/>
        <v>288.71173589550955</v>
      </c>
      <c r="V22" s="60">
        <f t="shared" si="19"/>
        <v>8241.756545207909</v>
      </c>
      <c r="W22" s="60">
        <f t="shared" si="20"/>
        <v>6876.635799191202</v>
      </c>
      <c r="X22" s="60">
        <f t="shared" si="21"/>
        <v>4.0548388910615545</v>
      </c>
      <c r="Y22" s="60">
        <f t="shared" si="22"/>
        <v>37.75658356378224</v>
      </c>
      <c r="Z22" s="60">
        <f t="shared" si="23"/>
        <v>-0.8875428957000179</v>
      </c>
      <c r="AA22" s="60">
        <f t="shared" si="24"/>
        <v>-11.000906953899094</v>
      </c>
      <c r="AB22" s="60">
        <f t="shared" si="25"/>
        <v>2200240.599722664</v>
      </c>
    </row>
    <row r="23" spans="1:28" ht="12.75">
      <c r="A23" s="12" t="s">
        <v>71</v>
      </c>
      <c r="B23" s="1">
        <f>'DATOS MENSUALES'!F546</f>
        <v>2.3515062</v>
      </c>
      <c r="C23" s="1">
        <f>'DATOS MENSUALES'!F547</f>
        <v>12.836148999999999</v>
      </c>
      <c r="D23" s="1">
        <f>'DATOS MENSUALES'!F548</f>
        <v>22.617147199999998</v>
      </c>
      <c r="E23" s="1">
        <f>'DATOS MENSUALES'!F549</f>
        <v>27.988198999999998</v>
      </c>
      <c r="F23" s="1">
        <f>'DATOS MENSUALES'!F550</f>
        <v>65.8071987</v>
      </c>
      <c r="G23" s="1">
        <f>'DATOS MENSUALES'!F551</f>
        <v>47.575712599999996</v>
      </c>
      <c r="H23" s="1">
        <f>'DATOS MENSUALES'!F552</f>
        <v>42.5727154</v>
      </c>
      <c r="I23" s="1">
        <f>'DATOS MENSUALES'!F553</f>
        <v>23.375323499999997</v>
      </c>
      <c r="J23" s="1">
        <f>'DATOS MENSUALES'!F554</f>
        <v>8.5008301</v>
      </c>
      <c r="K23" s="1">
        <f>'DATOS MENSUALES'!F555</f>
        <v>4.076638399999999</v>
      </c>
      <c r="L23" s="1">
        <f>'DATOS MENSUALES'!F556</f>
        <v>3.4734519</v>
      </c>
      <c r="M23" s="1">
        <f>'DATOS MENSUALES'!F557</f>
        <v>11.071337399999999</v>
      </c>
      <c r="N23" s="1">
        <f t="shared" si="11"/>
        <v>272.2462094</v>
      </c>
      <c r="O23" s="10"/>
      <c r="P23" s="60">
        <f t="shared" si="13"/>
        <v>-1726.1710442342162</v>
      </c>
      <c r="Q23" s="60">
        <f t="shared" si="14"/>
        <v>-1552.4505238538795</v>
      </c>
      <c r="R23" s="60">
        <f t="shared" si="15"/>
        <v>-4000.2600326455695</v>
      </c>
      <c r="S23" s="60">
        <f t="shared" si="16"/>
        <v>-899.4447006452515</v>
      </c>
      <c r="T23" s="60">
        <f t="shared" si="17"/>
        <v>39796.83883002498</v>
      </c>
      <c r="U23" s="60">
        <f t="shared" si="18"/>
        <v>3319.2868158559527</v>
      </c>
      <c r="V23" s="60">
        <f t="shared" si="19"/>
        <v>13.034131577905368</v>
      </c>
      <c r="W23" s="60">
        <f t="shared" si="20"/>
        <v>-607.1364186445838</v>
      </c>
      <c r="X23" s="60">
        <f t="shared" si="21"/>
        <v>-709.7031368002861</v>
      </c>
      <c r="Y23" s="60">
        <f t="shared" si="22"/>
        <v>-22.380373912182787</v>
      </c>
      <c r="Z23" s="60">
        <f t="shared" si="23"/>
        <v>-9.732742386447349</v>
      </c>
      <c r="AA23" s="60">
        <f t="shared" si="24"/>
        <v>187.3825703334408</v>
      </c>
      <c r="AB23" s="60">
        <f t="shared" si="25"/>
        <v>-2929.396001882355</v>
      </c>
    </row>
    <row r="24" spans="1:28" ht="12.75">
      <c r="A24" s="12" t="s">
        <v>72</v>
      </c>
      <c r="B24" s="1">
        <f>'DATOS MENSUALES'!F558</f>
        <v>10.87771</v>
      </c>
      <c r="C24" s="1">
        <f>'DATOS MENSUALES'!F559</f>
        <v>7.6901350000000015</v>
      </c>
      <c r="D24" s="1">
        <f>'DATOS MENSUALES'!F560</f>
        <v>17.556780999999997</v>
      </c>
      <c r="E24" s="1">
        <f>'DATOS MENSUALES'!F561</f>
        <v>25.392768899999997</v>
      </c>
      <c r="F24" s="1">
        <f>'DATOS MENSUALES'!F562</f>
        <v>32.3175922</v>
      </c>
      <c r="G24" s="1">
        <f>'DATOS MENSUALES'!F563</f>
        <v>29.743851000000003</v>
      </c>
      <c r="H24" s="1">
        <f>'DATOS MENSUALES'!F564</f>
        <v>37.3664754</v>
      </c>
      <c r="I24" s="1">
        <f>'DATOS MENSUALES'!F565</f>
        <v>13.6673559</v>
      </c>
      <c r="J24" s="1">
        <f>'DATOS MENSUALES'!F566</f>
        <v>8.260044599999999</v>
      </c>
      <c r="K24" s="1">
        <f>'DATOS MENSUALES'!F567</f>
        <v>9.100613200000002</v>
      </c>
      <c r="L24" s="1">
        <f>'DATOS MENSUALES'!F568</f>
        <v>3.685282000000001</v>
      </c>
      <c r="M24" s="1">
        <f>'DATOS MENSUALES'!F569</f>
        <v>3.5788121999999998</v>
      </c>
      <c r="N24" s="1">
        <f t="shared" si="11"/>
        <v>199.23742139999996</v>
      </c>
      <c r="O24" s="10"/>
      <c r="P24" s="60">
        <f t="shared" si="13"/>
        <v>-41.76606755753593</v>
      </c>
      <c r="Q24" s="60">
        <f t="shared" si="14"/>
        <v>-4678.457181362912</v>
      </c>
      <c r="R24" s="60">
        <f t="shared" si="15"/>
        <v>-9174.903665187428</v>
      </c>
      <c r="S24" s="60">
        <f t="shared" si="16"/>
        <v>-1837.5174473730754</v>
      </c>
      <c r="T24" s="60">
        <f t="shared" si="17"/>
        <v>0.2770581603451934</v>
      </c>
      <c r="U24" s="60">
        <f t="shared" si="18"/>
        <v>-24.765792017763882</v>
      </c>
      <c r="V24" s="60">
        <f t="shared" si="19"/>
        <v>-23.218624660238014</v>
      </c>
      <c r="W24" s="60">
        <f t="shared" si="20"/>
        <v>-6004.35563382061</v>
      </c>
      <c r="X24" s="60">
        <f t="shared" si="21"/>
        <v>-768.7422902413755</v>
      </c>
      <c r="Y24" s="60">
        <f t="shared" si="22"/>
        <v>10.733588870098469</v>
      </c>
      <c r="Z24" s="60">
        <f t="shared" si="23"/>
        <v>-7.113758712604358</v>
      </c>
      <c r="AA24" s="60">
        <f t="shared" si="24"/>
        <v>-5.546634572683714</v>
      </c>
      <c r="AB24" s="60">
        <f t="shared" si="25"/>
        <v>-665732.9010429493</v>
      </c>
    </row>
    <row r="25" spans="1:28" ht="12.75">
      <c r="A25" s="12" t="s">
        <v>73</v>
      </c>
      <c r="B25" s="1">
        <f>'DATOS MENSUALES'!F570</f>
        <v>22.253226999999995</v>
      </c>
      <c r="C25" s="1">
        <f>'DATOS MENSUALES'!F571</f>
        <v>16.1573945</v>
      </c>
      <c r="D25" s="1">
        <f>'DATOS MENSUALES'!F572</f>
        <v>27.955886900000003</v>
      </c>
      <c r="E25" s="1">
        <f>'DATOS MENSUALES'!F573</f>
        <v>106.10694140000001</v>
      </c>
      <c r="F25" s="1">
        <f>'DATOS MENSUALES'!F574</f>
        <v>50.90858599999999</v>
      </c>
      <c r="G25" s="1">
        <f>'DATOS MENSUALES'!F575</f>
        <v>29.644763599999997</v>
      </c>
      <c r="H25" s="1">
        <f>'DATOS MENSUALES'!F576</f>
        <v>180.88487790000002</v>
      </c>
      <c r="I25" s="1">
        <f>'DATOS MENSUALES'!F577</f>
        <v>72.0057168</v>
      </c>
      <c r="J25" s="1">
        <f>'DATOS MENSUALES'!F578</f>
        <v>49.9846944</v>
      </c>
      <c r="K25" s="1">
        <f>'DATOS MENSUALES'!F579</f>
        <v>21.297477999999998</v>
      </c>
      <c r="L25" s="1">
        <f>'DATOS MENSUALES'!F580</f>
        <v>8.723939400000003</v>
      </c>
      <c r="M25" s="1">
        <f>'DATOS MENSUALES'!F581</f>
        <v>5.5224644</v>
      </c>
      <c r="N25" s="1">
        <f t="shared" si="11"/>
        <v>591.4459702999999</v>
      </c>
      <c r="O25" s="10"/>
      <c r="P25" s="60">
        <f t="shared" si="13"/>
        <v>494.1549806599602</v>
      </c>
      <c r="Q25" s="60">
        <f t="shared" si="14"/>
        <v>-563.1088605938911</v>
      </c>
      <c r="R25" s="60">
        <f t="shared" si="15"/>
        <v>-1169.4445927531297</v>
      </c>
      <c r="S25" s="60">
        <f t="shared" si="16"/>
        <v>320938.42774372676</v>
      </c>
      <c r="T25" s="60">
        <f t="shared" si="17"/>
        <v>7125.446732158092</v>
      </c>
      <c r="U25" s="60">
        <f t="shared" si="18"/>
        <v>-27.378279618161358</v>
      </c>
      <c r="V25" s="60">
        <f t="shared" si="19"/>
        <v>2783320.866848515</v>
      </c>
      <c r="W25" s="60">
        <f t="shared" si="20"/>
        <v>64784.42624033116</v>
      </c>
      <c r="X25" s="60">
        <f t="shared" si="21"/>
        <v>34531.28144291572</v>
      </c>
      <c r="Y25" s="60">
        <f t="shared" si="22"/>
        <v>2987.6910806444716</v>
      </c>
      <c r="Z25" s="60">
        <f t="shared" si="23"/>
        <v>30.237754548654213</v>
      </c>
      <c r="AA25" s="60">
        <f t="shared" si="24"/>
        <v>0.0052230192888890106</v>
      </c>
      <c r="AB25" s="60">
        <f t="shared" si="25"/>
        <v>28342302.43627165</v>
      </c>
    </row>
    <row r="26" spans="1:28" ht="12.75">
      <c r="A26" s="12" t="s">
        <v>74</v>
      </c>
      <c r="B26" s="1">
        <f>'DATOS MENSUALES'!F582</f>
        <v>7.6851345</v>
      </c>
      <c r="C26" s="1">
        <f>'DATOS MENSUALES'!F583</f>
        <v>6.7557766</v>
      </c>
      <c r="D26" s="1">
        <f>'DATOS MENSUALES'!F584</f>
        <v>5.275522500000001</v>
      </c>
      <c r="E26" s="1">
        <f>'DATOS MENSUALES'!F585</f>
        <v>3.8143342</v>
      </c>
      <c r="F26" s="1">
        <f>'DATOS MENSUALES'!F586</f>
        <v>13.919106</v>
      </c>
      <c r="G26" s="1">
        <f>'DATOS MENSUALES'!F587</f>
        <v>8.4725295</v>
      </c>
      <c r="H26" s="1">
        <f>'DATOS MENSUALES'!F588</f>
        <v>24.591575800000005</v>
      </c>
      <c r="I26" s="1">
        <f>'DATOS MENSUALES'!F589</f>
        <v>21.748143000000002</v>
      </c>
      <c r="J26" s="1">
        <f>'DATOS MENSUALES'!F590</f>
        <v>5.277912199999999</v>
      </c>
      <c r="K26" s="1">
        <f>'DATOS MENSUALES'!F591</f>
        <v>4.6061113</v>
      </c>
      <c r="L26" s="1">
        <f>'DATOS MENSUALES'!F592</f>
        <v>2.5051982999999995</v>
      </c>
      <c r="M26" s="1">
        <f>'DATOS MENSUALES'!F593</f>
        <v>3.350156</v>
      </c>
      <c r="N26" s="1">
        <f t="shared" si="11"/>
        <v>108.00149990000001</v>
      </c>
      <c r="O26" s="10"/>
      <c r="P26" s="60">
        <f t="shared" si="13"/>
        <v>-295.6926859656761</v>
      </c>
      <c r="Q26" s="60">
        <f t="shared" si="14"/>
        <v>-5507.174217976106</v>
      </c>
      <c r="R26" s="60">
        <f t="shared" si="15"/>
        <v>-36647.232150192576</v>
      </c>
      <c r="S26" s="60">
        <f t="shared" si="16"/>
        <v>-38706.3027956763</v>
      </c>
      <c r="T26" s="60">
        <f t="shared" si="17"/>
        <v>-5589.120076022963</v>
      </c>
      <c r="U26" s="60">
        <f t="shared" si="18"/>
        <v>-14148.220405549126</v>
      </c>
      <c r="V26" s="60">
        <f t="shared" si="19"/>
        <v>-3816.7109715286037</v>
      </c>
      <c r="W26" s="60">
        <f t="shared" si="20"/>
        <v>-1028.7149959902606</v>
      </c>
      <c r="X26" s="60">
        <f t="shared" si="21"/>
        <v>-1790.424748446517</v>
      </c>
      <c r="Y26" s="60">
        <f t="shared" si="22"/>
        <v>-11.98733979498117</v>
      </c>
      <c r="Z26" s="60">
        <f t="shared" si="23"/>
        <v>-29.88686881668913</v>
      </c>
      <c r="AA26" s="60">
        <f t="shared" si="24"/>
        <v>-7.985672300439483</v>
      </c>
      <c r="AB26" s="60">
        <f t="shared" si="25"/>
        <v>-5692494.811876558</v>
      </c>
    </row>
    <row r="27" spans="1:28" ht="12.75">
      <c r="A27" s="12" t="s">
        <v>75</v>
      </c>
      <c r="B27" s="1">
        <f>'DATOS MENSUALES'!F594</f>
        <v>1.5959069</v>
      </c>
      <c r="C27" s="1">
        <f>'DATOS MENSUALES'!F595</f>
        <v>11.225637999999996</v>
      </c>
      <c r="D27" s="1">
        <f>'DATOS MENSUALES'!F596</f>
        <v>66.7703042</v>
      </c>
      <c r="E27" s="1">
        <f>'DATOS MENSUALES'!F597</f>
        <v>24.157317999999997</v>
      </c>
      <c r="F27" s="1">
        <f>'DATOS MENSUALES'!F598</f>
        <v>11.777657600000001</v>
      </c>
      <c r="G27" s="1">
        <f>'DATOS MENSUALES'!F599</f>
        <v>5.6324935</v>
      </c>
      <c r="H27" s="1">
        <f>'DATOS MENSUALES'!F600</f>
        <v>22.042757199999997</v>
      </c>
      <c r="I27" s="1">
        <f>'DATOS MENSUALES'!F601</f>
        <v>16.982899800000002</v>
      </c>
      <c r="J27" s="1">
        <f>'DATOS MENSUALES'!F602</f>
        <v>10.995828</v>
      </c>
      <c r="K27" s="1">
        <f>'DATOS MENSUALES'!F603</f>
        <v>3.1663824</v>
      </c>
      <c r="L27" s="1">
        <f>'DATOS MENSUALES'!F604</f>
        <v>2.430882400000001</v>
      </c>
      <c r="M27" s="1">
        <f>'DATOS MENSUALES'!F605</f>
        <v>2.2523252</v>
      </c>
      <c r="N27" s="1">
        <f t="shared" si="11"/>
        <v>179.0303932</v>
      </c>
      <c r="O27" s="10"/>
      <c r="P27" s="60">
        <f t="shared" si="13"/>
        <v>-2073.337206324063</v>
      </c>
      <c r="Q27" s="60">
        <f t="shared" si="14"/>
        <v>-2294.510910946888</v>
      </c>
      <c r="R27" s="60">
        <f t="shared" si="15"/>
        <v>22614.294560061768</v>
      </c>
      <c r="S27" s="60">
        <f t="shared" si="16"/>
        <v>-2451.5221383894855</v>
      </c>
      <c r="T27" s="60">
        <f t="shared" si="17"/>
        <v>-7866.375665317</v>
      </c>
      <c r="U27" s="60">
        <f t="shared" si="18"/>
        <v>-19740.38905138736</v>
      </c>
      <c r="V27" s="60">
        <f t="shared" si="19"/>
        <v>-6005.312619301739</v>
      </c>
      <c r="W27" s="60">
        <f t="shared" si="20"/>
        <v>-3281.4176965959336</v>
      </c>
      <c r="X27" s="60">
        <f t="shared" si="21"/>
        <v>-265.2131515434785</v>
      </c>
      <c r="Y27" s="60">
        <f t="shared" si="22"/>
        <v>-51.82636088614849</v>
      </c>
      <c r="Z27" s="60">
        <f t="shared" si="23"/>
        <v>-32.085818258759005</v>
      </c>
      <c r="AA27" s="60">
        <f t="shared" si="24"/>
        <v>-29.694124294022803</v>
      </c>
      <c r="AB27" s="60">
        <f t="shared" si="25"/>
        <v>-1243138.4632669631</v>
      </c>
    </row>
    <row r="28" spans="1:28" ht="12.75">
      <c r="A28" s="12" t="s">
        <v>76</v>
      </c>
      <c r="B28" s="1">
        <f>'DATOS MENSUALES'!F606</f>
        <v>9.170455</v>
      </c>
      <c r="C28" s="1">
        <f>'DATOS MENSUALES'!F607</f>
        <v>10.1435316</v>
      </c>
      <c r="D28" s="1">
        <f>'DATOS MENSUALES'!F608</f>
        <v>7.346899800000001</v>
      </c>
      <c r="E28" s="1">
        <f>'DATOS MENSUALES'!F609</f>
        <v>16.321899499999997</v>
      </c>
      <c r="F28" s="1">
        <f>'DATOS MENSUALES'!F610</f>
        <v>21.299936</v>
      </c>
      <c r="G28" s="1">
        <f>'DATOS MENSUALES'!F611</f>
        <v>71.51901720000001</v>
      </c>
      <c r="H28" s="1">
        <f>'DATOS MENSUALES'!F612</f>
        <v>54.236151</v>
      </c>
      <c r="I28" s="1">
        <f>'DATOS MENSUALES'!F613</f>
        <v>28.3936292</v>
      </c>
      <c r="J28" s="1">
        <f>'DATOS MENSUALES'!F614</f>
        <v>9.9964356</v>
      </c>
      <c r="K28" s="1">
        <f>'DATOS MENSUALES'!F615</f>
        <v>4.318433</v>
      </c>
      <c r="L28" s="1">
        <f>'DATOS MENSUALES'!F616</f>
        <v>2.7797680000000007</v>
      </c>
      <c r="M28" s="1">
        <f>'DATOS MENSUALES'!F617</f>
        <v>7.689355999999999</v>
      </c>
      <c r="N28" s="1">
        <f t="shared" si="11"/>
        <v>243.21551190000002</v>
      </c>
      <c r="O28" s="10"/>
      <c r="P28" s="60">
        <f t="shared" si="13"/>
        <v>-138.73568735287566</v>
      </c>
      <c r="Q28" s="60">
        <f t="shared" si="14"/>
        <v>-2906.8546775460777</v>
      </c>
      <c r="R28" s="60">
        <f t="shared" si="15"/>
        <v>-30209.83488188139</v>
      </c>
      <c r="S28" s="60">
        <f t="shared" si="16"/>
        <v>-9689.762992732529</v>
      </c>
      <c r="T28" s="60">
        <f t="shared" si="17"/>
        <v>-1113.7846013538378</v>
      </c>
      <c r="U28" s="60">
        <f t="shared" si="18"/>
        <v>58683.86656576785</v>
      </c>
      <c r="V28" s="60">
        <f t="shared" si="19"/>
        <v>2753.9057626545273</v>
      </c>
      <c r="W28" s="60">
        <f t="shared" si="20"/>
        <v>-41.03965661073086</v>
      </c>
      <c r="X28" s="60">
        <f t="shared" si="21"/>
        <v>-409.2245588368034</v>
      </c>
      <c r="Y28" s="60">
        <f t="shared" si="22"/>
        <v>-17.099759210621304</v>
      </c>
      <c r="Z28" s="60">
        <f t="shared" si="23"/>
        <v>-22.63521619226978</v>
      </c>
      <c r="AA28" s="60">
        <f t="shared" si="24"/>
        <v>12.819388562049948</v>
      </c>
      <c r="AB28" s="60">
        <f t="shared" si="25"/>
        <v>-81403.1473225899</v>
      </c>
    </row>
    <row r="29" spans="1:28" ht="12.75">
      <c r="A29" s="12" t="s">
        <v>77</v>
      </c>
      <c r="B29" s="1">
        <f>'DATOS MENSUALES'!F618</f>
        <v>10.742294</v>
      </c>
      <c r="C29" s="1">
        <f>'DATOS MENSUALES'!F619</f>
        <v>21.4482714</v>
      </c>
      <c r="D29" s="1">
        <f>'DATOS MENSUALES'!F620</f>
        <v>6.4900075</v>
      </c>
      <c r="E29" s="1">
        <f>'DATOS MENSUALES'!F621</f>
        <v>3.3672766</v>
      </c>
      <c r="F29" s="1">
        <f>'DATOS MENSUALES'!F622</f>
        <v>9.72565</v>
      </c>
      <c r="G29" s="1">
        <f>'DATOS MENSUALES'!F623</f>
        <v>37.69911900000001</v>
      </c>
      <c r="H29" s="1">
        <f>'DATOS MENSUALES'!F624</f>
        <v>33.6177418</v>
      </c>
      <c r="I29" s="1">
        <f>'DATOS MENSUALES'!F625</f>
        <v>29.229968799999998</v>
      </c>
      <c r="J29" s="1">
        <f>'DATOS MENSUALES'!F626</f>
        <v>83.9248474</v>
      </c>
      <c r="K29" s="1">
        <f>'DATOS MENSUALES'!F627</f>
        <v>13.263562999999998</v>
      </c>
      <c r="L29" s="1">
        <f>'DATOS MENSUALES'!F628</f>
        <v>9.7985429</v>
      </c>
      <c r="M29" s="1">
        <f>'DATOS MENSUALES'!F629</f>
        <v>5.6731508</v>
      </c>
      <c r="N29" s="1">
        <f t="shared" si="11"/>
        <v>264.9804332</v>
      </c>
      <c r="O29" s="10"/>
      <c r="P29" s="60">
        <f t="shared" si="13"/>
        <v>-46.84977385485283</v>
      </c>
      <c r="Q29" s="60">
        <f t="shared" si="14"/>
        <v>-26.11661378254696</v>
      </c>
      <c r="R29" s="60">
        <f t="shared" si="15"/>
        <v>-32772.590373103194</v>
      </c>
      <c r="S29" s="60">
        <f t="shared" si="16"/>
        <v>-40261.31175379974</v>
      </c>
      <c r="T29" s="60">
        <f t="shared" si="17"/>
        <v>-10561.158090750276</v>
      </c>
      <c r="U29" s="60">
        <f t="shared" si="18"/>
        <v>128.05530816459768</v>
      </c>
      <c r="V29" s="60">
        <f t="shared" si="19"/>
        <v>-287.70290248344287</v>
      </c>
      <c r="W29" s="60">
        <f t="shared" si="20"/>
        <v>-17.84073563304055</v>
      </c>
      <c r="X29" s="60">
        <f t="shared" si="21"/>
        <v>294134.54516060627</v>
      </c>
      <c r="Y29" s="60">
        <f t="shared" si="22"/>
        <v>258.3322871548929</v>
      </c>
      <c r="Z29" s="60">
        <f t="shared" si="23"/>
        <v>73.56126227464547</v>
      </c>
      <c r="AA29" s="60">
        <f t="shared" si="24"/>
        <v>0.03407193412953217</v>
      </c>
      <c r="AB29" s="60">
        <f t="shared" si="25"/>
        <v>-10041.668768415966</v>
      </c>
    </row>
    <row r="30" spans="1:28" ht="12.75">
      <c r="A30" s="12" t="s">
        <v>78</v>
      </c>
      <c r="B30" s="1">
        <f>'DATOS MENSUALES'!F630</f>
        <v>46.2563279</v>
      </c>
      <c r="C30" s="1">
        <f>'DATOS MENSUALES'!F631</f>
        <v>12.738202800000002</v>
      </c>
      <c r="D30" s="1">
        <f>'DATOS MENSUALES'!F632</f>
        <v>42.5710362</v>
      </c>
      <c r="E30" s="1">
        <f>'DATOS MENSUALES'!F633</f>
        <v>10.326729799999999</v>
      </c>
      <c r="F30" s="1">
        <f>'DATOS MENSUALES'!F634</f>
        <v>20.4168468</v>
      </c>
      <c r="G30" s="1">
        <f>'DATOS MENSUALES'!F635</f>
        <v>28.609949</v>
      </c>
      <c r="H30" s="1">
        <f>'DATOS MENSUALES'!F636</f>
        <v>45.33928759999999</v>
      </c>
      <c r="I30" s="1">
        <f>'DATOS MENSUALES'!F637</f>
        <v>71.8236772</v>
      </c>
      <c r="J30" s="1">
        <f>'DATOS MENSUALES'!F638</f>
        <v>44.439769000000005</v>
      </c>
      <c r="K30" s="1">
        <f>'DATOS MENSUALES'!F639</f>
        <v>8.548041</v>
      </c>
      <c r="L30" s="1">
        <f>'DATOS MENSUALES'!F640</f>
        <v>4.6042308</v>
      </c>
      <c r="M30" s="1">
        <f>'DATOS MENSUALES'!F641</f>
        <v>9.8670968</v>
      </c>
      <c r="N30" s="1">
        <f t="shared" si="11"/>
        <v>345.54119490000005</v>
      </c>
      <c r="O30" s="10"/>
      <c r="P30" s="60">
        <f t="shared" si="13"/>
        <v>32489.415991550737</v>
      </c>
      <c r="Q30" s="60">
        <f t="shared" si="14"/>
        <v>-1592.180884636624</v>
      </c>
      <c r="R30" s="60">
        <f t="shared" si="15"/>
        <v>67.89406833864787</v>
      </c>
      <c r="S30" s="60">
        <f t="shared" si="16"/>
        <v>-20378.578922627185</v>
      </c>
      <c r="T30" s="60">
        <f t="shared" si="17"/>
        <v>-1423.3844638956825</v>
      </c>
      <c r="U30" s="60">
        <f t="shared" si="18"/>
        <v>-66.36912789308295</v>
      </c>
      <c r="V30" s="60">
        <f t="shared" si="19"/>
        <v>134.21481066089083</v>
      </c>
      <c r="W30" s="60">
        <f t="shared" si="20"/>
        <v>63907.49759271078</v>
      </c>
      <c r="X30" s="60">
        <f t="shared" si="21"/>
        <v>19724.715901948624</v>
      </c>
      <c r="Y30" s="60">
        <f t="shared" si="22"/>
        <v>4.519186033767127</v>
      </c>
      <c r="Z30" s="60">
        <f t="shared" si="23"/>
        <v>-1.0129230335465311</v>
      </c>
      <c r="AA30" s="60">
        <f t="shared" si="24"/>
        <v>92.23117698394063</v>
      </c>
      <c r="AB30" s="60">
        <f t="shared" si="25"/>
        <v>205238.3863411194</v>
      </c>
    </row>
    <row r="31" spans="1:28" ht="12.75">
      <c r="A31" s="12" t="s">
        <v>79</v>
      </c>
      <c r="B31" s="1">
        <f>'DATOS MENSUALES'!F642</f>
        <v>46.9972799</v>
      </c>
      <c r="C31" s="1">
        <f>'DATOS MENSUALES'!F643</f>
        <v>25.634082399999997</v>
      </c>
      <c r="D31" s="1">
        <f>'DATOS MENSUALES'!F644</f>
        <v>29.3759272</v>
      </c>
      <c r="E31" s="1">
        <f>'DATOS MENSUALES'!F645</f>
        <v>57.96696800000001</v>
      </c>
      <c r="F31" s="1">
        <f>'DATOS MENSUALES'!F646</f>
        <v>80.409952</v>
      </c>
      <c r="G31" s="1">
        <f>'DATOS MENSUALES'!F647</f>
        <v>24.0176982</v>
      </c>
      <c r="H31" s="1">
        <f>'DATOS MENSUALES'!F648</f>
        <v>16.2270522</v>
      </c>
      <c r="I31" s="1">
        <f>'DATOS MENSUALES'!F649</f>
        <v>55.877602700000004</v>
      </c>
      <c r="J31" s="1">
        <f>'DATOS MENSUALES'!F650</f>
        <v>19.817201999999995</v>
      </c>
      <c r="K31" s="1">
        <f>'DATOS MENSUALES'!F651</f>
        <v>5.93563</v>
      </c>
      <c r="L31" s="1">
        <f>'DATOS MENSUALES'!F652</f>
        <v>5.089072700000001</v>
      </c>
      <c r="M31" s="1">
        <f>'DATOS MENSUALES'!F653</f>
        <v>5.8380887999999995</v>
      </c>
      <c r="N31" s="1">
        <f t="shared" si="11"/>
        <v>373.1865561</v>
      </c>
      <c r="O31" s="10"/>
      <c r="P31" s="60">
        <f t="shared" si="13"/>
        <v>34805.66305090772</v>
      </c>
      <c r="Q31" s="60">
        <f t="shared" si="14"/>
        <v>1.8109071074106444</v>
      </c>
      <c r="R31" s="60">
        <f t="shared" si="15"/>
        <v>-757.4467969211547</v>
      </c>
      <c r="S31" s="60">
        <f t="shared" si="16"/>
        <v>8397.439235012545</v>
      </c>
      <c r="T31" s="60">
        <f t="shared" si="17"/>
        <v>115816.6007359409</v>
      </c>
      <c r="U31" s="60">
        <f t="shared" si="18"/>
        <v>-645.1989448233107</v>
      </c>
      <c r="V31" s="60">
        <f t="shared" si="19"/>
        <v>-13810.651172323125</v>
      </c>
      <c r="W31" s="60">
        <f t="shared" si="20"/>
        <v>13883.952801500634</v>
      </c>
      <c r="X31" s="60">
        <f t="shared" si="21"/>
        <v>13.76350524343576</v>
      </c>
      <c r="Y31" s="60">
        <f t="shared" si="22"/>
        <v>-0.8822620801496978</v>
      </c>
      <c r="Z31" s="60">
        <f t="shared" si="23"/>
        <v>-0.14016016972293455</v>
      </c>
      <c r="AA31" s="60">
        <f t="shared" si="24"/>
        <v>0.11702164835091007</v>
      </c>
      <c r="AB31" s="60">
        <f t="shared" si="25"/>
        <v>650179.7164081554</v>
      </c>
    </row>
    <row r="32" spans="1:28" ht="12.75">
      <c r="A32" s="12" t="s">
        <v>80</v>
      </c>
      <c r="B32" s="1">
        <f>'DATOS MENSUALES'!F654</f>
        <v>15.7368447</v>
      </c>
      <c r="C32" s="1">
        <f>'DATOS MENSUALES'!F655</f>
        <v>32.63516489999999</v>
      </c>
      <c r="D32" s="1">
        <f>'DATOS MENSUALES'!F656</f>
        <v>43.4469055</v>
      </c>
      <c r="E32" s="1">
        <f>'DATOS MENSUALES'!F657</f>
        <v>36.449830500000004</v>
      </c>
      <c r="F32" s="1">
        <f>'DATOS MENSUALES'!F658</f>
        <v>60.05349519999999</v>
      </c>
      <c r="G32" s="1">
        <f>'DATOS MENSUALES'!F659</f>
        <v>21.6091239</v>
      </c>
      <c r="H32" s="1">
        <f>'DATOS MENSUALES'!F660</f>
        <v>9.3677964</v>
      </c>
      <c r="I32" s="1">
        <f>'DATOS MENSUALES'!F661</f>
        <v>17.774022399999996</v>
      </c>
      <c r="J32" s="1">
        <f>'DATOS MENSUALES'!F662</f>
        <v>13.140137000000001</v>
      </c>
      <c r="K32" s="1">
        <f>'DATOS MENSUALES'!F663</f>
        <v>3.8033544000000004</v>
      </c>
      <c r="L32" s="1">
        <f>'DATOS MENSUALES'!F664</f>
        <v>3.938626599999999</v>
      </c>
      <c r="M32" s="1">
        <f>'DATOS MENSUALES'!F665</f>
        <v>4.4123244</v>
      </c>
      <c r="N32" s="1">
        <f t="shared" si="11"/>
        <v>262.36762589999995</v>
      </c>
      <c r="O32" s="10"/>
      <c r="P32" s="60">
        <f t="shared" si="13"/>
        <v>2.6831487282143103</v>
      </c>
      <c r="Q32" s="60">
        <f t="shared" si="14"/>
        <v>555.407172589104</v>
      </c>
      <c r="R32" s="60">
        <f t="shared" si="15"/>
        <v>121.68502918863254</v>
      </c>
      <c r="S32" s="60">
        <f t="shared" si="16"/>
        <v>-1.6905867098199527</v>
      </c>
      <c r="T32" s="60">
        <f t="shared" si="17"/>
        <v>22876.83771049881</v>
      </c>
      <c r="U32" s="60">
        <f t="shared" si="18"/>
        <v>-1349.0806609948372</v>
      </c>
      <c r="V32" s="60">
        <f t="shared" si="19"/>
        <v>-29365.00288268042</v>
      </c>
      <c r="W32" s="60">
        <f t="shared" si="20"/>
        <v>-2784.733946527909</v>
      </c>
      <c r="X32" s="60">
        <f t="shared" si="21"/>
        <v>-78.43413412579463</v>
      </c>
      <c r="Y32" s="60">
        <f t="shared" si="22"/>
        <v>-29.543175018534384</v>
      </c>
      <c r="Z32" s="60">
        <f t="shared" si="23"/>
        <v>-4.656571617167346</v>
      </c>
      <c r="AA32" s="60">
        <f t="shared" si="24"/>
        <v>-0.8217009822948751</v>
      </c>
      <c r="AB32" s="60">
        <f t="shared" si="25"/>
        <v>-14149.725149017946</v>
      </c>
    </row>
    <row r="33" spans="1:28" ht="12.75">
      <c r="A33" s="12" t="s">
        <v>81</v>
      </c>
      <c r="B33" s="1">
        <f>'DATOS MENSUALES'!F666</f>
        <v>2.5319925999999997</v>
      </c>
      <c r="C33" s="1">
        <f>'DATOS MENSUALES'!F667</f>
        <v>25.6759584</v>
      </c>
      <c r="D33" s="1">
        <f>'DATOS MENSUALES'!F668</f>
        <v>124.22357260000001</v>
      </c>
      <c r="E33" s="1">
        <f>'DATOS MENSUALES'!F669</f>
        <v>77.11381889999998</v>
      </c>
      <c r="F33" s="1">
        <f>'DATOS MENSUALES'!F670</f>
        <v>47.502416</v>
      </c>
      <c r="G33" s="1">
        <f>'DATOS MENSUALES'!F671</f>
        <v>54.3811033</v>
      </c>
      <c r="H33" s="1">
        <f>'DATOS MENSUALES'!F672</f>
        <v>36.8872761</v>
      </c>
      <c r="I33" s="1">
        <f>'DATOS MENSUALES'!F673</f>
        <v>26.268691199999996</v>
      </c>
      <c r="J33" s="1">
        <f>'DATOS MENSUALES'!F674</f>
        <v>11.404213</v>
      </c>
      <c r="K33" s="1">
        <f>'DATOS MENSUALES'!F675</f>
        <v>5.6311895</v>
      </c>
      <c r="L33" s="1">
        <f>'DATOS MENSUALES'!F676</f>
        <v>4.155759</v>
      </c>
      <c r="M33" s="1">
        <f>'DATOS MENSUALES'!F677</f>
        <v>4.3992746</v>
      </c>
      <c r="N33" s="1">
        <f t="shared" si="11"/>
        <v>420.1752652</v>
      </c>
      <c r="O33" s="10"/>
      <c r="P33" s="60">
        <f t="shared" si="13"/>
        <v>-1649.4223650512972</v>
      </c>
      <c r="Q33" s="60">
        <f t="shared" si="14"/>
        <v>2.0040382612844234</v>
      </c>
      <c r="R33" s="60">
        <f t="shared" si="15"/>
        <v>630129.690853934</v>
      </c>
      <c r="S33" s="60">
        <f t="shared" si="16"/>
        <v>61502.235614063946</v>
      </c>
      <c r="T33" s="60">
        <f t="shared" si="17"/>
        <v>3971.889705607345</v>
      </c>
      <c r="U33" s="60">
        <f t="shared" si="18"/>
        <v>10249.981371409503</v>
      </c>
      <c r="V33" s="60">
        <f t="shared" si="19"/>
        <v>-36.99422896776292</v>
      </c>
      <c r="W33" s="60">
        <f t="shared" si="20"/>
        <v>-173.2061122891473</v>
      </c>
      <c r="X33" s="60">
        <f t="shared" si="21"/>
        <v>-217.78635909479064</v>
      </c>
      <c r="Y33" s="60">
        <f t="shared" si="22"/>
        <v>-2.0173070659890855</v>
      </c>
      <c r="Z33" s="60">
        <f t="shared" si="23"/>
        <v>-3.0660735300530693</v>
      </c>
      <c r="AA33" s="60">
        <f t="shared" si="24"/>
        <v>-0.8565270511861626</v>
      </c>
      <c r="AB33" s="60">
        <f t="shared" si="25"/>
        <v>2385724.4179002214</v>
      </c>
    </row>
    <row r="34" spans="1:28" s="24" customFormat="1" ht="12.75">
      <c r="A34" s="21" t="s">
        <v>82</v>
      </c>
      <c r="B34" s="22">
        <f>'DATOS MENSUALES'!F678</f>
        <v>3.4286139</v>
      </c>
      <c r="C34" s="22">
        <f>'DATOS MENSUALES'!F679</f>
        <v>23.00239</v>
      </c>
      <c r="D34" s="22">
        <f>'DATOS MENSUALES'!F680</f>
        <v>81.7454172</v>
      </c>
      <c r="E34" s="22">
        <f>'DATOS MENSUALES'!F681</f>
        <v>79.079878</v>
      </c>
      <c r="F34" s="22">
        <f>'DATOS MENSUALES'!F682</f>
        <v>27.8696714</v>
      </c>
      <c r="G34" s="22">
        <f>'DATOS MENSUALES'!F683</f>
        <v>10.9979312</v>
      </c>
      <c r="H34" s="22">
        <f>'DATOS MENSUALES'!F684</f>
        <v>11.277255400000001</v>
      </c>
      <c r="I34" s="22">
        <f>'DATOS MENSUALES'!F685</f>
        <v>64.8702582</v>
      </c>
      <c r="J34" s="22">
        <f>'DATOS MENSUALES'!F686</f>
        <v>28.971037599999995</v>
      </c>
      <c r="K34" s="22">
        <f>'DATOS MENSUALES'!F687</f>
        <v>21.404109599999998</v>
      </c>
      <c r="L34" s="22">
        <f>'DATOS MENSUALES'!F688</f>
        <v>21.0180148</v>
      </c>
      <c r="M34" s="22">
        <f>'DATOS MENSUALES'!F689</f>
        <v>6.448702000000001</v>
      </c>
      <c r="N34" s="22">
        <f t="shared" si="11"/>
        <v>380.1132793</v>
      </c>
      <c r="O34" s="23"/>
      <c r="P34" s="60">
        <f t="shared" si="13"/>
        <v>-1301.6903432313854</v>
      </c>
      <c r="Q34" s="60">
        <f t="shared" si="14"/>
        <v>-2.8199538566590254</v>
      </c>
      <c r="R34" s="60">
        <f t="shared" si="15"/>
        <v>80923.8027198564</v>
      </c>
      <c r="S34" s="60">
        <f t="shared" si="16"/>
        <v>71157.48787189176</v>
      </c>
      <c r="T34" s="60">
        <f t="shared" si="17"/>
        <v>-54.699195793896855</v>
      </c>
      <c r="U34" s="60">
        <f t="shared" si="18"/>
        <v>-10163.005106298417</v>
      </c>
      <c r="V34" s="60">
        <f t="shared" si="19"/>
        <v>-24243.132608863623</v>
      </c>
      <c r="W34" s="60">
        <f t="shared" si="20"/>
        <v>36026.26412491619</v>
      </c>
      <c r="X34" s="60">
        <f t="shared" si="21"/>
        <v>1540.9307979317093</v>
      </c>
      <c r="Y34" s="60">
        <f t="shared" si="22"/>
        <v>3054.5422486330385</v>
      </c>
      <c r="Z34" s="60">
        <f t="shared" si="23"/>
        <v>3659.023487788941</v>
      </c>
      <c r="AA34" s="60">
        <f t="shared" si="24"/>
        <v>1.3300589209981206</v>
      </c>
      <c r="AB34" s="60">
        <f t="shared" si="25"/>
        <v>818938.658049078</v>
      </c>
    </row>
    <row r="35" spans="1:28" s="24" customFormat="1" ht="12.75">
      <c r="A35" s="21" t="s">
        <v>83</v>
      </c>
      <c r="B35" s="22">
        <f>'DATOS MENSUALES'!F690</f>
        <v>11.4904906</v>
      </c>
      <c r="C35" s="22">
        <f>'DATOS MENSUALES'!F691</f>
        <v>94.66481699999999</v>
      </c>
      <c r="D35" s="22">
        <f>'DATOS MENSUALES'!F692</f>
        <v>123.4940125</v>
      </c>
      <c r="E35" s="22">
        <f>'DATOS MENSUALES'!F693</f>
        <v>49.31312319999999</v>
      </c>
      <c r="F35" s="22">
        <f>'DATOS MENSUALES'!F694</f>
        <v>28.033707199999995</v>
      </c>
      <c r="G35" s="22">
        <f>'DATOS MENSUALES'!F695</f>
        <v>21.990029699999997</v>
      </c>
      <c r="H35" s="22">
        <f>'DATOS MENSUALES'!F696</f>
        <v>71.313579</v>
      </c>
      <c r="I35" s="22">
        <f>'DATOS MENSUALES'!F697</f>
        <v>59.5389516</v>
      </c>
      <c r="J35" s="22">
        <f>'DATOS MENSUALES'!F698</f>
        <v>23.6468009</v>
      </c>
      <c r="K35" s="22">
        <f>'DATOS MENSUALES'!F699</f>
        <v>8.008600000000001</v>
      </c>
      <c r="L35" s="22">
        <f>'DATOS MENSUALES'!F700</f>
        <v>5.859234099999998</v>
      </c>
      <c r="M35" s="22">
        <f>'DATOS MENSUALES'!F701</f>
        <v>13.111392200000001</v>
      </c>
      <c r="N35" s="22">
        <f t="shared" si="11"/>
        <v>510.46473799999995</v>
      </c>
      <c r="O35" s="23"/>
      <c r="P35" s="60">
        <f t="shared" si="13"/>
        <v>-23.314740067420388</v>
      </c>
      <c r="Q35" s="60">
        <f t="shared" si="14"/>
        <v>346682.6192304625</v>
      </c>
      <c r="R35" s="60">
        <f t="shared" si="15"/>
        <v>614179.4233643061</v>
      </c>
      <c r="S35" s="60">
        <f t="shared" si="16"/>
        <v>1590.1484596835433</v>
      </c>
      <c r="T35" s="60">
        <f t="shared" si="17"/>
        <v>-47.9101038666569</v>
      </c>
      <c r="U35" s="60">
        <f t="shared" si="18"/>
        <v>-1214.3167486109269</v>
      </c>
      <c r="V35" s="60">
        <f t="shared" si="19"/>
        <v>30063.56219559463</v>
      </c>
      <c r="W35" s="60">
        <f t="shared" si="20"/>
        <v>21244.712520111156</v>
      </c>
      <c r="X35" s="60">
        <f t="shared" si="21"/>
        <v>241.34971773743803</v>
      </c>
      <c r="Y35" s="60">
        <f t="shared" si="22"/>
        <v>1.3819693349882376</v>
      </c>
      <c r="Z35" s="60">
        <f t="shared" si="23"/>
        <v>0.01575926641434317</v>
      </c>
      <c r="AA35" s="60">
        <f t="shared" si="24"/>
        <v>467.72786038804134</v>
      </c>
      <c r="AB35" s="60">
        <f t="shared" si="25"/>
        <v>11225893.226144155</v>
      </c>
    </row>
    <row r="36" spans="1:28" s="24" customFormat="1" ht="12.75">
      <c r="A36" s="21" t="s">
        <v>84</v>
      </c>
      <c r="B36" s="22">
        <f>'DATOS MENSUALES'!F702</f>
        <v>8.8056911</v>
      </c>
      <c r="C36" s="22">
        <f>'DATOS MENSUALES'!F703</f>
        <v>12.604819</v>
      </c>
      <c r="D36" s="22">
        <f>'DATOS MENSUALES'!F704</f>
        <v>12.609552</v>
      </c>
      <c r="E36" s="22">
        <f>'DATOS MENSUALES'!F705</f>
        <v>13.750842</v>
      </c>
      <c r="F36" s="22">
        <f>'DATOS MENSUALES'!F706</f>
        <v>11.435044600000001</v>
      </c>
      <c r="G36" s="22">
        <f>'DATOS MENSUALES'!F707</f>
        <v>12.786339400000001</v>
      </c>
      <c r="H36" s="22">
        <f>'DATOS MENSUALES'!F708</f>
        <v>14.654576000000002</v>
      </c>
      <c r="I36" s="22">
        <f>'DATOS MENSUALES'!F709</f>
        <v>15.513284</v>
      </c>
      <c r="J36" s="22">
        <f>'DATOS MENSUALES'!F710</f>
        <v>4.571014999999999</v>
      </c>
      <c r="K36" s="22">
        <f>'DATOS MENSUALES'!F711</f>
        <v>7.6983732</v>
      </c>
      <c r="L36" s="22">
        <f>'DATOS MENSUALES'!F712</f>
        <v>2.7590515999999994</v>
      </c>
      <c r="M36" s="22">
        <f>'DATOS MENSUALES'!F713</f>
        <v>7.3923557</v>
      </c>
      <c r="N36" s="22">
        <f t="shared" si="11"/>
        <v>124.58094360000001</v>
      </c>
      <c r="O36" s="23"/>
      <c r="P36" s="60">
        <f t="shared" si="13"/>
        <v>-170.17697552838735</v>
      </c>
      <c r="Q36" s="60">
        <f t="shared" si="14"/>
        <v>-1647.367957024921</v>
      </c>
      <c r="R36" s="60">
        <f t="shared" si="15"/>
        <v>-17337.67932912706</v>
      </c>
      <c r="S36" s="60">
        <f t="shared" si="16"/>
        <v>-13635.243177993976</v>
      </c>
      <c r="T36" s="60">
        <f t="shared" si="17"/>
        <v>-8279.96408510918</v>
      </c>
      <c r="U36" s="60">
        <f t="shared" si="18"/>
        <v>-7847.818848555741</v>
      </c>
      <c r="V36" s="60">
        <f t="shared" si="19"/>
        <v>-16708.004508588627</v>
      </c>
      <c r="W36" s="60">
        <f t="shared" si="20"/>
        <v>-4354.442201565059</v>
      </c>
      <c r="X36" s="60">
        <f t="shared" si="21"/>
        <v>-2121.67203747459</v>
      </c>
      <c r="Y36" s="60">
        <f t="shared" si="22"/>
        <v>0.5190183744215411</v>
      </c>
      <c r="Z36" s="60">
        <f t="shared" si="23"/>
        <v>-23.13617496467421</v>
      </c>
      <c r="AA36" s="60">
        <f t="shared" si="24"/>
        <v>8.532112814037283</v>
      </c>
      <c r="AB36" s="60">
        <f t="shared" si="25"/>
        <v>-4249459.199339553</v>
      </c>
    </row>
    <row r="37" spans="1:28" s="24" customFormat="1" ht="12.75">
      <c r="A37" s="21" t="s">
        <v>85</v>
      </c>
      <c r="B37" s="22">
        <f>'DATOS MENSUALES'!F714</f>
        <v>21.609817000000003</v>
      </c>
      <c r="C37" s="22">
        <f>'DATOS MENSUALES'!F715</f>
        <v>16.668485</v>
      </c>
      <c r="D37" s="22">
        <f>'DATOS MENSUALES'!F716</f>
        <v>28.727752799999994</v>
      </c>
      <c r="E37" s="22">
        <f>'DATOS MENSUALES'!F717</f>
        <v>5.6168134</v>
      </c>
      <c r="F37" s="22">
        <f>'DATOS MENSUALES'!F718</f>
        <v>8.611261200000001</v>
      </c>
      <c r="G37" s="22">
        <f>'DATOS MENSUALES'!F719</f>
        <v>8.837125400000001</v>
      </c>
      <c r="H37" s="22">
        <f>'DATOS MENSUALES'!F720</f>
        <v>61.162761599999996</v>
      </c>
      <c r="I37" s="22">
        <f>'DATOS MENSUALES'!F721</f>
        <v>20.526626000000004</v>
      </c>
      <c r="J37" s="22">
        <f>'DATOS MENSUALES'!F722</f>
        <v>7.549425900000001</v>
      </c>
      <c r="K37" s="22">
        <f>'DATOS MENSUALES'!F723</f>
        <v>4.4465775999999995</v>
      </c>
      <c r="L37" s="22">
        <f>'DATOS MENSUALES'!F724</f>
        <v>1.9633606999999997</v>
      </c>
      <c r="M37" s="22">
        <f>'DATOS MENSUALES'!F725</f>
        <v>1.7628318000000003</v>
      </c>
      <c r="N37" s="22">
        <f t="shared" si="11"/>
        <v>187.4828384</v>
      </c>
      <c r="O37" s="23"/>
      <c r="P37" s="60">
        <f t="shared" si="13"/>
        <v>383.0598960200167</v>
      </c>
      <c r="Q37" s="60">
        <f t="shared" si="14"/>
        <v>-464.8908984985231</v>
      </c>
      <c r="R37" s="60">
        <f t="shared" si="15"/>
        <v>-930.7859190111441</v>
      </c>
      <c r="S37" s="60">
        <f t="shared" si="16"/>
        <v>-32842.68584155514</v>
      </c>
      <c r="T37" s="60">
        <f t="shared" si="17"/>
        <v>-12253.564245224214</v>
      </c>
      <c r="U37" s="60">
        <f t="shared" si="18"/>
        <v>-13517.982767406123</v>
      </c>
      <c r="V37" s="60">
        <f t="shared" si="19"/>
        <v>9186.368404003737</v>
      </c>
      <c r="W37" s="60">
        <f t="shared" si="20"/>
        <v>-1449.1622793941308</v>
      </c>
      <c r="X37" s="60">
        <f t="shared" si="21"/>
        <v>-961.8795384265826</v>
      </c>
      <c r="Y37" s="60">
        <f t="shared" si="22"/>
        <v>-14.672958056438711</v>
      </c>
      <c r="Z37" s="60">
        <f t="shared" si="23"/>
        <v>-48.433912940235125</v>
      </c>
      <c r="AA37" s="60">
        <f t="shared" si="24"/>
        <v>-46.11879055692754</v>
      </c>
      <c r="AB37" s="60">
        <f t="shared" si="25"/>
        <v>-972412.3867098531</v>
      </c>
    </row>
    <row r="38" spans="1:28" s="24" customFormat="1" ht="12.75">
      <c r="A38" s="21" t="s">
        <v>86</v>
      </c>
      <c r="B38" s="22">
        <f>'DATOS MENSUALES'!F726</f>
        <v>5.3816351</v>
      </c>
      <c r="C38" s="22">
        <f>'DATOS MENSUALES'!F727</f>
        <v>36.47701000000001</v>
      </c>
      <c r="D38" s="22">
        <f>'DATOS MENSUALES'!F728</f>
        <v>53.79867919999999</v>
      </c>
      <c r="E38" s="22">
        <f>'DATOS MENSUALES'!F729</f>
        <v>162.77401799999998</v>
      </c>
      <c r="F38" s="22">
        <f>'DATOS MENSUALES'!F730</f>
        <v>53.3861961</v>
      </c>
      <c r="G38" s="22">
        <f>'DATOS MENSUALES'!F731</f>
        <v>157.29377820000002</v>
      </c>
      <c r="H38" s="22">
        <f>'DATOS MENSUALES'!F732</f>
        <v>30.8378014</v>
      </c>
      <c r="I38" s="22">
        <f>'DATOS MENSUALES'!F733</f>
        <v>17.539692</v>
      </c>
      <c r="J38" s="22">
        <f>'DATOS MENSUALES'!F734</f>
        <v>8.0926528</v>
      </c>
      <c r="K38" s="22">
        <f>'DATOS MENSUALES'!F735</f>
        <v>6.3104632</v>
      </c>
      <c r="L38" s="22">
        <f>'DATOS MENSUALES'!F736</f>
        <v>4.2195129</v>
      </c>
      <c r="M38" s="22">
        <f>'DATOS MENSUALES'!F737</f>
        <v>3.0052362</v>
      </c>
      <c r="N38" s="22">
        <f t="shared" si="11"/>
        <v>539.1166751</v>
      </c>
      <c r="O38" s="23"/>
      <c r="P38" s="60">
        <f t="shared" si="13"/>
        <v>-720.6813699691647</v>
      </c>
      <c r="Q38" s="60">
        <f t="shared" si="14"/>
        <v>1754.8440847638938</v>
      </c>
      <c r="R38" s="60">
        <f t="shared" si="15"/>
        <v>3586.6199133095342</v>
      </c>
      <c r="S38" s="60">
        <f t="shared" si="16"/>
        <v>1959361.8417168206</v>
      </c>
      <c r="T38" s="60">
        <f t="shared" si="17"/>
        <v>10247.325452834333</v>
      </c>
      <c r="U38" s="60">
        <f t="shared" si="18"/>
        <v>1936068.759149926</v>
      </c>
      <c r="V38" s="60">
        <f t="shared" si="19"/>
        <v>-825.6958161948219</v>
      </c>
      <c r="W38" s="60">
        <f t="shared" si="20"/>
        <v>-2926.210944432666</v>
      </c>
      <c r="X38" s="60">
        <f t="shared" si="21"/>
        <v>-811.6584577276369</v>
      </c>
      <c r="Y38" s="60">
        <f t="shared" si="22"/>
        <v>-0.19945428846774516</v>
      </c>
      <c r="Z38" s="60">
        <f t="shared" si="23"/>
        <v>-2.6798682754101035</v>
      </c>
      <c r="AA38" s="60">
        <f t="shared" si="24"/>
        <v>-12.874193126632255</v>
      </c>
      <c r="AB38" s="60">
        <f t="shared" si="25"/>
        <v>16110317.044497412</v>
      </c>
    </row>
    <row r="39" spans="1:28" s="24" customFormat="1" ht="12.75">
      <c r="A39" s="21" t="s">
        <v>87</v>
      </c>
      <c r="B39" s="22">
        <f>'DATOS MENSUALES'!F738</f>
        <v>10.115322800000001</v>
      </c>
      <c r="C39" s="22">
        <f>'DATOS MENSUALES'!F739</f>
        <v>9.249810999999998</v>
      </c>
      <c r="D39" s="22">
        <f>'DATOS MENSUALES'!F740</f>
        <v>2.615209</v>
      </c>
      <c r="E39" s="22">
        <f>'DATOS MENSUALES'!F741</f>
        <v>8.3423351</v>
      </c>
      <c r="F39" s="22">
        <f>'DATOS MENSUALES'!F742</f>
        <v>8.146276799999999</v>
      </c>
      <c r="G39" s="22">
        <f>'DATOS MENSUALES'!F743</f>
        <v>9.750278400000001</v>
      </c>
      <c r="H39" s="22">
        <f>'DATOS MENSUALES'!F744</f>
        <v>11.7562654</v>
      </c>
      <c r="I39" s="22">
        <f>'DATOS MENSUALES'!F745</f>
        <v>12.7942486</v>
      </c>
      <c r="J39" s="22">
        <f>'DATOS MENSUALES'!F746</f>
        <v>7.5717072000000005</v>
      </c>
      <c r="K39" s="22">
        <f>'DATOS MENSUALES'!F747</f>
        <v>1.8927969999999998</v>
      </c>
      <c r="L39" s="22">
        <f>'DATOS MENSUALES'!F748</f>
        <v>2.4177238000000005</v>
      </c>
      <c r="M39" s="22">
        <f>'DATOS MENSUALES'!F749</f>
        <v>2.7127072</v>
      </c>
      <c r="N39" s="22">
        <f t="shared" si="11"/>
        <v>87.36468230000001</v>
      </c>
      <c r="O39" s="23"/>
      <c r="P39" s="60">
        <f t="shared" si="13"/>
        <v>-75.79159263535689</v>
      </c>
      <c r="Q39" s="60">
        <f t="shared" si="14"/>
        <v>-3487.866065305375</v>
      </c>
      <c r="R39" s="60">
        <f t="shared" si="15"/>
        <v>-46176.676872319236</v>
      </c>
      <c r="S39" s="60">
        <f t="shared" si="16"/>
        <v>-25150.593554051007</v>
      </c>
      <c r="T39" s="60">
        <f t="shared" si="17"/>
        <v>-13010.044794814745</v>
      </c>
      <c r="U39" s="60">
        <f t="shared" si="18"/>
        <v>-12022.257204733543</v>
      </c>
      <c r="V39" s="60">
        <f t="shared" si="19"/>
        <v>-23059.226364126866</v>
      </c>
      <c r="W39" s="60">
        <f t="shared" si="20"/>
        <v>-6911.887445885542</v>
      </c>
      <c r="X39" s="60">
        <f t="shared" si="21"/>
        <v>-955.380812020898</v>
      </c>
      <c r="Y39" s="60">
        <f t="shared" si="22"/>
        <v>-125.14535928925757</v>
      </c>
      <c r="Z39" s="60">
        <f t="shared" si="23"/>
        <v>-32.48607334436955</v>
      </c>
      <c r="AA39" s="60">
        <f t="shared" si="24"/>
        <v>-18.32153304568274</v>
      </c>
      <c r="AB39" s="60">
        <f t="shared" si="25"/>
        <v>-7903190.8129685335</v>
      </c>
    </row>
    <row r="40" spans="1:28" s="24" customFormat="1" ht="12.75">
      <c r="A40" s="21" t="s">
        <v>88</v>
      </c>
      <c r="B40" s="22">
        <f>'DATOS MENSUALES'!F750</f>
        <v>18.5781951</v>
      </c>
      <c r="C40" s="22">
        <f>'DATOS MENSUALES'!F751</f>
        <v>27.063896200000002</v>
      </c>
      <c r="D40" s="22">
        <f>'DATOS MENSUALES'!F752</f>
        <v>40.610995</v>
      </c>
      <c r="E40" s="22">
        <f>'DATOS MENSUALES'!F753</f>
        <v>100.14560230000001</v>
      </c>
      <c r="F40" s="22">
        <f>'DATOS MENSUALES'!F754</f>
        <v>48.572279</v>
      </c>
      <c r="G40" s="22">
        <f>'DATOS MENSUALES'!F755</f>
        <v>32.329514200000006</v>
      </c>
      <c r="H40" s="22">
        <f>'DATOS MENSUALES'!F756</f>
        <v>48.3516916</v>
      </c>
      <c r="I40" s="22">
        <f>'DATOS MENSUALES'!F757</f>
        <v>35.493634400000005</v>
      </c>
      <c r="J40" s="22">
        <f>'DATOS MENSUALES'!F758</f>
        <v>7.335372000000001</v>
      </c>
      <c r="K40" s="22">
        <f>'DATOS MENSUALES'!F759</f>
        <v>3.5868902</v>
      </c>
      <c r="L40" s="22">
        <f>'DATOS MENSUALES'!F760</f>
        <v>3.5104184000000003</v>
      </c>
      <c r="M40" s="22">
        <f>'DATOS MENSUALES'!F761</f>
        <v>4.4434935</v>
      </c>
      <c r="N40" s="22">
        <f t="shared" si="11"/>
        <v>370.02198190000007</v>
      </c>
      <c r="O40" s="23"/>
      <c r="P40" s="60">
        <f t="shared" si="13"/>
        <v>75.73658170458147</v>
      </c>
      <c r="Q40" s="60">
        <f t="shared" si="14"/>
        <v>18.582382469181812</v>
      </c>
      <c r="R40" s="60">
        <f t="shared" si="15"/>
        <v>9.521297798994778</v>
      </c>
      <c r="S40" s="60">
        <f t="shared" si="16"/>
        <v>244193.31101602278</v>
      </c>
      <c r="T40" s="60">
        <f t="shared" si="17"/>
        <v>4832.466982673248</v>
      </c>
      <c r="U40" s="60">
        <f t="shared" si="18"/>
        <v>-0.03567459250482965</v>
      </c>
      <c r="V40" s="60">
        <f t="shared" si="19"/>
        <v>537.8372686722308</v>
      </c>
      <c r="W40" s="60">
        <f t="shared" si="20"/>
        <v>48.65417094713671</v>
      </c>
      <c r="X40" s="60">
        <f t="shared" si="21"/>
        <v>-1025.819880208144</v>
      </c>
      <c r="Y40" s="60">
        <f t="shared" si="22"/>
        <v>-36.19387877449077</v>
      </c>
      <c r="Z40" s="60">
        <f t="shared" si="23"/>
        <v>-9.23590757696766</v>
      </c>
      <c r="AA40" s="60">
        <f t="shared" si="24"/>
        <v>-0.742367667309572</v>
      </c>
      <c r="AB40" s="60">
        <f t="shared" si="25"/>
        <v>581499.5633297155</v>
      </c>
    </row>
    <row r="41" spans="1:28" s="24" customFormat="1" ht="12.75">
      <c r="A41" s="21" t="s">
        <v>89</v>
      </c>
      <c r="B41" s="22">
        <f>'DATOS MENSUALES'!F762</f>
        <v>32.7057542</v>
      </c>
      <c r="C41" s="22">
        <f>'DATOS MENSUALES'!F763</f>
        <v>26.814243600000005</v>
      </c>
      <c r="D41" s="22">
        <f>'DATOS MENSUALES'!F764</f>
        <v>19.204040900000003</v>
      </c>
      <c r="E41" s="22">
        <f>'DATOS MENSUALES'!F765</f>
        <v>40.39419110000001</v>
      </c>
      <c r="F41" s="22">
        <f>'DATOS MENSUALES'!F766</f>
        <v>29.528534500000003</v>
      </c>
      <c r="G41" s="22">
        <f>'DATOS MENSUALES'!F767</f>
        <v>44.568600999999994</v>
      </c>
      <c r="H41" s="22">
        <f>'DATOS MENSUALES'!F768</f>
        <v>35.828854</v>
      </c>
      <c r="I41" s="22">
        <f>'DATOS MENSUALES'!F769</f>
        <v>29.110600000000005</v>
      </c>
      <c r="J41" s="22">
        <f>'DATOS MENSUALES'!F770</f>
        <v>11.015980399999998</v>
      </c>
      <c r="K41" s="22">
        <f>'DATOS MENSUALES'!F771</f>
        <v>3.7157652000000003</v>
      </c>
      <c r="L41" s="22">
        <f>'DATOS MENSUALES'!F772</f>
        <v>7.318624</v>
      </c>
      <c r="M41" s="22">
        <f>'DATOS MENSUALES'!F773</f>
        <v>2.876439</v>
      </c>
      <c r="N41" s="22">
        <f t="shared" si="11"/>
        <v>283.08162790000006</v>
      </c>
      <c r="O41" s="23"/>
      <c r="P41" s="60">
        <f t="shared" si="13"/>
        <v>6187.431278535692</v>
      </c>
      <c r="Q41" s="60">
        <f t="shared" si="14"/>
        <v>13.807653718543833</v>
      </c>
      <c r="R41" s="60">
        <f t="shared" si="15"/>
        <v>-7175.053913325655</v>
      </c>
      <c r="S41" s="60">
        <f t="shared" si="16"/>
        <v>20.866929703990397</v>
      </c>
      <c r="T41" s="60">
        <f t="shared" si="17"/>
        <v>-9.761154061402305</v>
      </c>
      <c r="U41" s="60">
        <f t="shared" si="18"/>
        <v>1689.3648995389208</v>
      </c>
      <c r="V41" s="60">
        <f t="shared" si="19"/>
        <v>-84.63173582802123</v>
      </c>
      <c r="W41" s="60">
        <f t="shared" si="20"/>
        <v>-20.39918048899132</v>
      </c>
      <c r="X41" s="60">
        <f t="shared" si="21"/>
        <v>-262.7253534043396</v>
      </c>
      <c r="Y41" s="60">
        <f t="shared" si="22"/>
        <v>-32.1261697336174</v>
      </c>
      <c r="Z41" s="60">
        <f t="shared" si="23"/>
        <v>5.001122902275146</v>
      </c>
      <c r="AA41" s="60">
        <f t="shared" si="24"/>
        <v>-15.115435270273293</v>
      </c>
      <c r="AB41" s="60">
        <f t="shared" si="25"/>
        <v>-41.89164936283435</v>
      </c>
    </row>
    <row r="42" spans="1:28" s="24" customFormat="1" ht="12.75">
      <c r="A42" s="21" t="s">
        <v>90</v>
      </c>
      <c r="B42" s="22">
        <f>'DATOS MENSUALES'!F774</f>
        <v>12.978560399999997</v>
      </c>
      <c r="C42" s="22">
        <f>'DATOS MENSUALES'!F775</f>
        <v>11.916272</v>
      </c>
      <c r="D42" s="22">
        <f>'DATOS MENSUALES'!F776</f>
        <v>24.9974845</v>
      </c>
      <c r="E42" s="22">
        <f>'DATOS MENSUALES'!F777</f>
        <v>10.644705299999998</v>
      </c>
      <c r="F42" s="22">
        <f>'DATOS MENSUALES'!F778</f>
        <v>2.9061867000000006</v>
      </c>
      <c r="G42" s="22">
        <f>'DATOS MENSUALES'!F779</f>
        <v>14.312941799999999</v>
      </c>
      <c r="H42" s="22">
        <f>'DATOS MENSUALES'!F780</f>
        <v>17.7585766</v>
      </c>
      <c r="I42" s="22">
        <f>'DATOS MENSUALES'!F781</f>
        <v>9.615171599999998</v>
      </c>
      <c r="J42" s="22">
        <f>'DATOS MENSUALES'!F782</f>
        <v>2.7337795999999996</v>
      </c>
      <c r="K42" s="22">
        <f>'DATOS MENSUALES'!F783</f>
        <v>1.3963036000000002</v>
      </c>
      <c r="L42" s="22">
        <f>'DATOS MENSUALES'!F784</f>
        <v>1.7357281999999998</v>
      </c>
      <c r="M42" s="22">
        <f>'DATOS MENSUALES'!F785</f>
        <v>1.2254080000000003</v>
      </c>
      <c r="N42" s="22">
        <f>SUM(B42:M42)</f>
        <v>112.22111829999999</v>
      </c>
      <c r="O42" s="23"/>
      <c r="P42" s="60">
        <f t="shared" si="13"/>
        <v>-2.5640996712138997</v>
      </c>
      <c r="Q42" s="60">
        <f t="shared" si="14"/>
        <v>-1952.6178275597247</v>
      </c>
      <c r="R42" s="60">
        <f t="shared" si="15"/>
        <v>-2457.1053493365926</v>
      </c>
      <c r="S42" s="60">
        <f t="shared" si="16"/>
        <v>-19675.13102001793</v>
      </c>
      <c r="T42" s="60">
        <f t="shared" si="17"/>
        <v>-23787.21557127002</v>
      </c>
      <c r="U42" s="60">
        <f t="shared" si="18"/>
        <v>-6174.583055306498</v>
      </c>
      <c r="V42" s="60">
        <f t="shared" si="19"/>
        <v>-11331.115108614766</v>
      </c>
      <c r="W42" s="60">
        <f t="shared" si="20"/>
        <v>-10982.181933838827</v>
      </c>
      <c r="X42" s="60">
        <f t="shared" si="21"/>
        <v>-3168.0565894347424</v>
      </c>
      <c r="Y42" s="60">
        <f t="shared" si="22"/>
        <v>-166.2326332836733</v>
      </c>
      <c r="Z42" s="60">
        <f t="shared" si="23"/>
        <v>-58.08613346290645</v>
      </c>
      <c r="AA42" s="60">
        <f t="shared" si="24"/>
        <v>-70.11563009664242</v>
      </c>
      <c r="AB42" s="60">
        <f t="shared" si="25"/>
        <v>-5298377.294670898</v>
      </c>
    </row>
    <row r="43" spans="1:28" s="24" customFormat="1" ht="12.75">
      <c r="A43" s="21" t="s">
        <v>91</v>
      </c>
      <c r="B43" s="22">
        <f>'DATOS MENSUALES'!F786</f>
        <v>28.891728599999997</v>
      </c>
      <c r="C43" s="22">
        <f>'DATOS MENSUALES'!F787</f>
        <v>28.2706469</v>
      </c>
      <c r="D43" s="22">
        <f>'DATOS MENSUALES'!F788</f>
        <v>21.5281416</v>
      </c>
      <c r="E43" s="22">
        <f>'DATOS MENSUALES'!F789</f>
        <v>7.181093799999999</v>
      </c>
      <c r="F43" s="22">
        <f>'DATOS MENSUALES'!F790</f>
        <v>17.742616499999997</v>
      </c>
      <c r="G43" s="22">
        <f>'DATOS MENSUALES'!F791</f>
        <v>34.200292</v>
      </c>
      <c r="H43" s="22">
        <f>'DATOS MENSUALES'!F792</f>
        <v>27.458946700000002</v>
      </c>
      <c r="I43" s="22">
        <f>'DATOS MENSUALES'!F793</f>
        <v>7.200518399999999</v>
      </c>
      <c r="J43" s="22">
        <f>'DATOS MENSUALES'!F794</f>
        <v>6.2486375</v>
      </c>
      <c r="K43" s="22">
        <f>'DATOS MENSUALES'!F795</f>
        <v>2.7180565000000003</v>
      </c>
      <c r="L43" s="22">
        <f>'DATOS MENSUALES'!F796</f>
        <v>2.7240445</v>
      </c>
      <c r="M43" s="22">
        <f>'DATOS MENSUALES'!F797</f>
        <v>3.2828119</v>
      </c>
      <c r="N43" s="22">
        <f>SUM(B43:M43)</f>
        <v>187.4475349</v>
      </c>
      <c r="O43" s="23"/>
      <c r="P43" s="60">
        <f t="shared" si="13"/>
        <v>3076.752688548496</v>
      </c>
      <c r="Q43" s="60">
        <f t="shared" si="14"/>
        <v>57.30962654056876</v>
      </c>
      <c r="R43" s="60">
        <f t="shared" si="15"/>
        <v>-4881.301617466942</v>
      </c>
      <c r="S43" s="60">
        <f t="shared" si="16"/>
        <v>-28261.17738149598</v>
      </c>
      <c r="T43" s="60">
        <f t="shared" si="17"/>
        <v>-2699.0084365376224</v>
      </c>
      <c r="U43" s="60">
        <f t="shared" si="18"/>
        <v>3.6635380902068264</v>
      </c>
      <c r="V43" s="60">
        <f t="shared" si="19"/>
        <v>-2077.7372147492742</v>
      </c>
      <c r="W43" s="60">
        <f t="shared" si="20"/>
        <v>-14964.116928774036</v>
      </c>
      <c r="X43" s="60">
        <f t="shared" si="21"/>
        <v>-1394.4437486063741</v>
      </c>
      <c r="Y43" s="60">
        <f t="shared" si="22"/>
        <v>-72.86063377003518</v>
      </c>
      <c r="Z43" s="60">
        <f t="shared" si="23"/>
        <v>-23.99941125534302</v>
      </c>
      <c r="AA43" s="60">
        <f t="shared" si="24"/>
        <v>-8.82033685927626</v>
      </c>
      <c r="AB43" s="60">
        <f t="shared" si="25"/>
        <v>-973452.2927200686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65904.76592559379</v>
      </c>
      <c r="Q44" s="61">
        <f aca="true" t="shared" si="26" ref="Q44:AB44">SUM(Q18:Q43)</f>
        <v>539062.813064361</v>
      </c>
      <c r="R44" s="61">
        <f t="shared" si="26"/>
        <v>1175551.2634826628</v>
      </c>
      <c r="S44" s="61">
        <f t="shared" si="26"/>
        <v>2403347.899925685</v>
      </c>
      <c r="T44" s="61">
        <f t="shared" si="26"/>
        <v>180032.04793412136</v>
      </c>
      <c r="U44" s="61">
        <f t="shared" si="26"/>
        <v>1915666.5479713269</v>
      </c>
      <c r="V44" s="61">
        <f t="shared" si="26"/>
        <v>2751428.8076153663</v>
      </c>
      <c r="W44" s="61">
        <f t="shared" si="26"/>
        <v>154789.7085966708</v>
      </c>
      <c r="X44" s="61">
        <f t="shared" si="26"/>
        <v>336857.93067829</v>
      </c>
      <c r="Y44" s="61">
        <f t="shared" si="26"/>
        <v>5702.514944654549</v>
      </c>
      <c r="Z44" s="61">
        <f t="shared" si="26"/>
        <v>15676.514683901964</v>
      </c>
      <c r="AA44" s="61">
        <f t="shared" si="26"/>
        <v>688.9618938202561</v>
      </c>
      <c r="AB44" s="61">
        <f t="shared" si="26"/>
        <v>33313575.01774441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117 - Río Arlanzón desde confluencia con arroyo Hortal hasta confluencia con río Hormazuela, y arroyo Hortal.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14.280011815151516</v>
      </c>
      <c r="C5" s="43">
        <f>'ANUAL (Acum. S.LARGA)'!C6</f>
        <v>25.150604571212117</v>
      </c>
      <c r="D5" s="43">
        <f>'ANUAL (Acum. S.LARGA)'!D6</f>
        <v>37.081645895454535</v>
      </c>
      <c r="E5" s="43">
        <f>'ANUAL (Acum. S.LARGA)'!E6</f>
        <v>40.88796925000001</v>
      </c>
      <c r="F5" s="43">
        <f>'ANUAL (Acum. S.LARGA)'!F6</f>
        <v>40.84422150151513</v>
      </c>
      <c r="G5" s="43">
        <f>'ANUAL (Acum. S.LARGA)'!G6</f>
        <v>44.99296609090909</v>
      </c>
      <c r="H5" s="43">
        <f>'ANUAL (Acum. S.LARGA)'!H6</f>
        <v>39.50262421969695</v>
      </c>
      <c r="I5" s="43">
        <f>'ANUAL (Acum. S.LARGA)'!I6</f>
        <v>36.01603695909092</v>
      </c>
      <c r="J5" s="43">
        <f>'ANUAL (Acum. S.LARGA)'!J6</f>
        <v>19.511848727272728</v>
      </c>
      <c r="K5" s="43">
        <f>'ANUAL (Acum. S.LARGA)'!K6</f>
        <v>7.796493327272728</v>
      </c>
      <c r="L5" s="43">
        <f>'ANUAL (Acum. S.LARGA)'!L6</f>
        <v>5.7466369530303005</v>
      </c>
      <c r="M5" s="43">
        <f>'ANUAL (Acum. S.LARGA)'!M6</f>
        <v>6.443533765151515</v>
      </c>
      <c r="N5" s="43">
        <f>'ANUAL (Acum. S.LARGA)'!N6</f>
        <v>318.25459307575755</v>
      </c>
    </row>
    <row r="6" spans="1:14" ht="12.75">
      <c r="A6" s="13" t="s">
        <v>109</v>
      </c>
      <c r="B6" s="43">
        <f>'ANUAL (Acum. S.CORTA)'!B6</f>
        <v>14.347271011538462</v>
      </c>
      <c r="C6" s="43">
        <f>'ANUAL (Acum. S.CORTA)'!C6</f>
        <v>24.41518993846154</v>
      </c>
      <c r="D6" s="43">
        <f>'ANUAL (Acum. S.CORTA)'!D6</f>
        <v>38.49150169230769</v>
      </c>
      <c r="E6" s="43">
        <f>'ANUAL (Acum. S.CORTA)'!E6</f>
        <v>37.64110675</v>
      </c>
      <c r="F6" s="43">
        <f>'ANUAL (Acum. S.CORTA)'!F6</f>
        <v>31.66567818846154</v>
      </c>
      <c r="G6" s="43">
        <f>'ANUAL (Acum. S.CORTA)'!G6</f>
        <v>32.658709030769224</v>
      </c>
      <c r="H6" s="43">
        <f>'ANUAL (Acum. S.CORTA)'!H6</f>
        <v>40.21932469615384</v>
      </c>
      <c r="I6" s="43">
        <f>'ANUAL (Acum. S.CORTA)'!I6</f>
        <v>31.842957826923076</v>
      </c>
      <c r="J6" s="43">
        <f>'ANUAL (Acum. S.CORTA)'!J6</f>
        <v>17.420707973076922</v>
      </c>
      <c r="K6" s="43">
        <f>'ANUAL (Acum. S.CORTA)'!K6</f>
        <v>6.894734373076923</v>
      </c>
      <c r="L6" s="43">
        <f>'ANUAL (Acum. S.CORTA)'!L6</f>
        <v>5.608520053846154</v>
      </c>
      <c r="M6" s="43">
        <f>'ANUAL (Acum. S.CORTA)'!M6</f>
        <v>5.34896131153846</v>
      </c>
      <c r="N6" s="43">
        <f>'ANUAL (Acum. S.CORTA)'!N6</f>
        <v>286.55466284615386</v>
      </c>
    </row>
    <row r="7" spans="1:14" ht="12.75">
      <c r="A7" s="13" t="s">
        <v>114</v>
      </c>
      <c r="B7" s="44">
        <f>(B5-B6)/B5*100</f>
        <v>-0.4710023861155477</v>
      </c>
      <c r="C7" s="44">
        <f aca="true" t="shared" si="0" ref="C7:N7">(C5-C6)/C5*100</f>
        <v>2.924043557952266</v>
      </c>
      <c r="D7" s="44">
        <f t="shared" si="0"/>
        <v>-3.802031336009219</v>
      </c>
      <c r="E7" s="44">
        <f t="shared" si="0"/>
        <v>7.940874931077708</v>
      </c>
      <c r="F7" s="44">
        <f t="shared" si="0"/>
        <v>22.47207310026244</v>
      </c>
      <c r="G7" s="44">
        <f t="shared" si="0"/>
        <v>27.413745151227154</v>
      </c>
      <c r="H7" s="44">
        <f t="shared" si="0"/>
        <v>-1.81431105050365</v>
      </c>
      <c r="I7" s="44">
        <f t="shared" si="0"/>
        <v>11.58672492730909</v>
      </c>
      <c r="J7" s="44">
        <f t="shared" si="0"/>
        <v>10.717286626320083</v>
      </c>
      <c r="K7" s="44">
        <f t="shared" si="0"/>
        <v>11.566212094883523</v>
      </c>
      <c r="L7" s="44">
        <f t="shared" si="0"/>
        <v>2.4034387470973853</v>
      </c>
      <c r="M7" s="44">
        <f t="shared" si="0"/>
        <v>16.987145462522722</v>
      </c>
      <c r="N7" s="44">
        <f t="shared" si="0"/>
        <v>9.96055702550625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13.423211106242425</v>
      </c>
      <c r="C10" s="43">
        <f aca="true" t="shared" si="1" ref="C10:M10">0.94*C5</f>
        <v>23.64156829693939</v>
      </c>
      <c r="D10" s="43">
        <f t="shared" si="1"/>
        <v>34.85674714172726</v>
      </c>
      <c r="E10" s="43">
        <f t="shared" si="1"/>
        <v>38.43469109500001</v>
      </c>
      <c r="F10" s="43">
        <f t="shared" si="1"/>
        <v>38.39356821142422</v>
      </c>
      <c r="G10" s="43">
        <f t="shared" si="1"/>
        <v>42.29338812545455</v>
      </c>
      <c r="H10" s="43">
        <f t="shared" si="1"/>
        <v>37.13246676651513</v>
      </c>
      <c r="I10" s="43">
        <f t="shared" si="1"/>
        <v>33.85507474154546</v>
      </c>
      <c r="J10" s="43">
        <f t="shared" si="1"/>
        <v>18.341137803636364</v>
      </c>
      <c r="K10" s="43">
        <f t="shared" si="1"/>
        <v>7.328703727636364</v>
      </c>
      <c r="L10" s="43">
        <f t="shared" si="1"/>
        <v>5.401838735848482</v>
      </c>
      <c r="M10" s="43">
        <f t="shared" si="1"/>
        <v>6.056921739242424</v>
      </c>
      <c r="N10" s="43">
        <f>SUM(B10:M10)</f>
        <v>299.15931749121205</v>
      </c>
    </row>
    <row r="11" spans="1:14" ht="12.75">
      <c r="A11" s="13" t="s">
        <v>109</v>
      </c>
      <c r="B11" s="43">
        <f>0.94*B6</f>
        <v>13.486434750846154</v>
      </c>
      <c r="C11" s="43">
        <f aca="true" t="shared" si="2" ref="C11:M11">0.94*C6</f>
        <v>22.950278542153846</v>
      </c>
      <c r="D11" s="43">
        <f t="shared" si="2"/>
        <v>36.18201159076923</v>
      </c>
      <c r="E11" s="43">
        <f t="shared" si="2"/>
        <v>35.382640345</v>
      </c>
      <c r="F11" s="43">
        <f t="shared" si="2"/>
        <v>29.765737497153847</v>
      </c>
      <c r="G11" s="43">
        <f t="shared" si="2"/>
        <v>30.69918648892307</v>
      </c>
      <c r="H11" s="43">
        <f t="shared" si="2"/>
        <v>37.806165214384606</v>
      </c>
      <c r="I11" s="43">
        <f t="shared" si="2"/>
        <v>29.93238035730769</v>
      </c>
      <c r="J11" s="43">
        <f t="shared" si="2"/>
        <v>16.375465494692307</v>
      </c>
      <c r="K11" s="43">
        <f t="shared" si="2"/>
        <v>6.481050310692307</v>
      </c>
      <c r="L11" s="43">
        <f t="shared" si="2"/>
        <v>5.272008850615384</v>
      </c>
      <c r="M11" s="43">
        <f t="shared" si="2"/>
        <v>5.0280236328461525</v>
      </c>
      <c r="N11" s="43">
        <f>SUM(B11:M11)</f>
        <v>269.3613830753846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1.5959069</v>
      </c>
      <c r="C14" s="43">
        <f>'ANUAL (Acum. S.LARGA)'!C4</f>
        <v>1.627001</v>
      </c>
      <c r="D14" s="43">
        <f>'ANUAL (Acum. S.LARGA)'!D4</f>
        <v>2.615209</v>
      </c>
      <c r="E14" s="43">
        <f>'ANUAL (Acum. S.LARGA)'!E4</f>
        <v>2.934469</v>
      </c>
      <c r="F14" s="43">
        <f>'ANUAL (Acum. S.LARGA)'!F4</f>
        <v>2.9061867000000006</v>
      </c>
      <c r="G14" s="43">
        <f>'ANUAL (Acum. S.LARGA)'!G4</f>
        <v>5.6324935</v>
      </c>
      <c r="H14" s="43">
        <f>'ANUAL (Acum. S.LARGA)'!H4</f>
        <v>8.6015677</v>
      </c>
      <c r="I14" s="43">
        <f>'ANUAL (Acum. S.LARGA)'!I4</f>
        <v>7.200518399999999</v>
      </c>
      <c r="J14" s="43">
        <f>'ANUAL (Acum. S.LARGA)'!J4</f>
        <v>2.7337795999999996</v>
      </c>
      <c r="K14" s="43">
        <f>'ANUAL (Acum. S.LARGA)'!K4</f>
        <v>1.3963036000000002</v>
      </c>
      <c r="L14" s="43">
        <f>'ANUAL (Acum. S.LARGA)'!L4</f>
        <v>1.7357281999999998</v>
      </c>
      <c r="M14" s="43">
        <f>'ANUAL (Acum. S.LARGA)'!M4</f>
        <v>1.2254080000000003</v>
      </c>
      <c r="N14" s="43">
        <f>'ANUAL (Acum. S.LARGA)'!N4</f>
        <v>87.36468230000001</v>
      </c>
    </row>
    <row r="15" spans="1:14" ht="12.75">
      <c r="A15" s="13" t="s">
        <v>109</v>
      </c>
      <c r="B15" s="43">
        <f>'ANUAL (Acum. S.CORTA)'!B4</f>
        <v>1.5959069</v>
      </c>
      <c r="C15" s="43">
        <f>'ANUAL (Acum. S.CORTA)'!C4</f>
        <v>1.627001</v>
      </c>
      <c r="D15" s="43">
        <f>'ANUAL (Acum. S.CORTA)'!D4</f>
        <v>2.615209</v>
      </c>
      <c r="E15" s="43">
        <f>'ANUAL (Acum. S.CORTA)'!E4</f>
        <v>3.3672766</v>
      </c>
      <c r="F15" s="43">
        <f>'ANUAL (Acum. S.CORTA)'!F4</f>
        <v>2.9061867000000006</v>
      </c>
      <c r="G15" s="43">
        <f>'ANUAL (Acum. S.CORTA)'!G4</f>
        <v>5.6324935</v>
      </c>
      <c r="H15" s="43">
        <f>'ANUAL (Acum. S.CORTA)'!H4</f>
        <v>8.6015677</v>
      </c>
      <c r="I15" s="43">
        <f>'ANUAL (Acum. S.CORTA)'!I4</f>
        <v>7.200518399999999</v>
      </c>
      <c r="J15" s="43">
        <f>'ANUAL (Acum. S.CORTA)'!J4</f>
        <v>2.7337795999999996</v>
      </c>
      <c r="K15" s="43">
        <f>'ANUAL (Acum. S.CORTA)'!K4</f>
        <v>1.3963036000000002</v>
      </c>
      <c r="L15" s="43">
        <f>'ANUAL (Acum. S.CORTA)'!L4</f>
        <v>1.7357281999999998</v>
      </c>
      <c r="M15" s="43">
        <f>'ANUAL (Acum. S.CORTA)'!M4</f>
        <v>1.2254080000000003</v>
      </c>
      <c r="N15" s="43">
        <f>'ANUAL (Acum. S.CORTA)'!N4</f>
        <v>87.36468230000001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92.61003340000002</v>
      </c>
      <c r="C18" s="43">
        <f>'ANUAL (Acum. S.LARGA)'!C5</f>
        <v>94.66481699999999</v>
      </c>
      <c r="D18" s="43">
        <f>'ANUAL (Acum. S.LARGA)'!D5</f>
        <v>180.63583770000002</v>
      </c>
      <c r="E18" s="43">
        <f>'ANUAL (Acum. S.LARGA)'!E5</f>
        <v>194.1648448</v>
      </c>
      <c r="F18" s="43">
        <f>'ANUAL (Acum. S.LARGA)'!F5</f>
        <v>194.52735000000004</v>
      </c>
      <c r="G18" s="43">
        <f>'ANUAL (Acum. S.LARGA)'!G5</f>
        <v>159.555839</v>
      </c>
      <c r="H18" s="43">
        <f>'ANUAL (Acum. S.LARGA)'!H5</f>
        <v>180.88487790000002</v>
      </c>
      <c r="I18" s="43">
        <f>'ANUAL (Acum. S.LARGA)'!I5</f>
        <v>149.3878252</v>
      </c>
      <c r="J18" s="43">
        <f>'ANUAL (Acum. S.LARGA)'!J5</f>
        <v>83.9248474</v>
      </c>
      <c r="K18" s="43">
        <f>'ANUAL (Acum. S.LARGA)'!K5</f>
        <v>32.5391107</v>
      </c>
      <c r="L18" s="43">
        <f>'ANUAL (Acum. S.LARGA)'!L5</f>
        <v>28.70755</v>
      </c>
      <c r="M18" s="43">
        <f>'ANUAL (Acum. S.LARGA)'!M5</f>
        <v>24.788345799999995</v>
      </c>
      <c r="N18" s="43">
        <f>'ANUAL (Acum. S.LARGA)'!N5</f>
        <v>740.1952134</v>
      </c>
    </row>
    <row r="19" spans="1:14" ht="12.75">
      <c r="A19" s="13" t="s">
        <v>109</v>
      </c>
      <c r="B19" s="43">
        <f>'ANUAL (Acum. S.CORTA)'!B5</f>
        <v>46.9972799</v>
      </c>
      <c r="C19" s="43">
        <f>'ANUAL (Acum. S.CORTA)'!C5</f>
        <v>94.66481699999999</v>
      </c>
      <c r="D19" s="43">
        <f>'ANUAL (Acum. S.CORTA)'!D5</f>
        <v>124.22357260000001</v>
      </c>
      <c r="E19" s="43">
        <f>'ANUAL (Acum. S.CORTA)'!E5</f>
        <v>162.77401799999998</v>
      </c>
      <c r="F19" s="43">
        <f>'ANUAL (Acum. S.CORTA)'!F5</f>
        <v>80.409952</v>
      </c>
      <c r="G19" s="43">
        <f>'ANUAL (Acum. S.CORTA)'!G5</f>
        <v>157.29377820000002</v>
      </c>
      <c r="H19" s="43">
        <f>'ANUAL (Acum. S.CORTA)'!H5</f>
        <v>180.88487790000002</v>
      </c>
      <c r="I19" s="43">
        <f>'ANUAL (Acum. S.CORTA)'!I5</f>
        <v>72.0057168</v>
      </c>
      <c r="J19" s="43">
        <f>'ANUAL (Acum. S.CORTA)'!J5</f>
        <v>83.9248474</v>
      </c>
      <c r="K19" s="43">
        <f>'ANUAL (Acum. S.CORTA)'!K5</f>
        <v>21.404109599999998</v>
      </c>
      <c r="L19" s="43">
        <f>'ANUAL (Acum. S.CORTA)'!L5</f>
        <v>28.70755</v>
      </c>
      <c r="M19" s="43">
        <f>'ANUAL (Acum. S.CORTA)'!M5</f>
        <v>13.111392200000001</v>
      </c>
      <c r="N19" s="43">
        <f>'ANUAL (Acum. S.CORTA)'!N5</f>
        <v>591.4459702999999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9.040140350000001</v>
      </c>
      <c r="C22" s="43">
        <f>'ANUAL (Acum. S.LARGA)'!C9</f>
        <v>17.2458165</v>
      </c>
      <c r="D22" s="43">
        <f>'ANUAL (Acum. S.LARGA)'!D9</f>
        <v>27.275010549999998</v>
      </c>
      <c r="E22" s="43">
        <f>'ANUAL (Acum. S.LARGA)'!E9</f>
        <v>26.33171965</v>
      </c>
      <c r="F22" s="43">
        <f>'ANUAL (Acum. S.LARGA)'!F9</f>
        <v>27.22724025</v>
      </c>
      <c r="G22" s="43">
        <f>'ANUAL (Acum. S.LARGA)'!G9</f>
        <v>33.647005899999996</v>
      </c>
      <c r="H22" s="43">
        <f>'ANUAL (Acum. S.LARGA)'!H9</f>
        <v>34.7232979</v>
      </c>
      <c r="I22" s="43">
        <f>'ANUAL (Acum. S.LARGA)'!I9</f>
        <v>30.4295263</v>
      </c>
      <c r="J22" s="43">
        <f>'ANUAL (Acum. S.LARGA)'!J9</f>
        <v>15.360214249999999</v>
      </c>
      <c r="K22" s="43">
        <f>'ANUAL (Acum. S.LARGA)'!K9</f>
        <v>6.735907</v>
      </c>
      <c r="L22" s="43">
        <f>'ANUAL (Acum. S.LARGA)'!L9</f>
        <v>5.1198385</v>
      </c>
      <c r="M22" s="43">
        <f>'ANUAL (Acum. S.LARGA)'!M9</f>
        <v>5.1149159</v>
      </c>
      <c r="N22" s="43">
        <f>'ANUAL (Acum. S.LARGA)'!N9</f>
        <v>303.45743329999993</v>
      </c>
    </row>
    <row r="23" spans="1:14" ht="12.75">
      <c r="A23" s="13" t="s">
        <v>109</v>
      </c>
      <c r="B23" s="43">
        <f>'ANUAL (Acum. S.CORTA)'!B9</f>
        <v>10.810002</v>
      </c>
      <c r="C23" s="43">
        <f>'ANUAL (Acum. S.CORTA)'!C9</f>
        <v>19.0583782</v>
      </c>
      <c r="D23" s="43">
        <f>'ANUAL (Acum. S.CORTA)'!D9</f>
        <v>29.05184</v>
      </c>
      <c r="E23" s="43">
        <f>'ANUAL (Acum. S.CORTA)'!E9</f>
        <v>26.02351685</v>
      </c>
      <c r="F23" s="43">
        <f>'ANUAL (Acum. S.CORTA)'!F9</f>
        <v>27.4532452</v>
      </c>
      <c r="G23" s="43">
        <f>'ANUAL (Acum. S.CORTA)'!G9</f>
        <v>27.175224800000002</v>
      </c>
      <c r="H23" s="43">
        <f>'ANUAL (Acum. S.CORTA)'!H9</f>
        <v>32.4960689</v>
      </c>
      <c r="I23" s="43">
        <f>'ANUAL (Acum. S.CORTA)'!I9</f>
        <v>24.822007349999996</v>
      </c>
      <c r="J23" s="43">
        <f>'ANUAL (Acum. S.CORTA)'!J9</f>
        <v>10.4961318</v>
      </c>
      <c r="K23" s="43">
        <f>'ANUAL (Acum. S.CORTA)'!K9</f>
        <v>5.1186504</v>
      </c>
      <c r="L23" s="43">
        <f>'ANUAL (Acum. S.CORTA)'!L9</f>
        <v>3.8119543</v>
      </c>
      <c r="M23" s="43">
        <f>'ANUAL (Acum. S.CORTA)'!M9</f>
        <v>4.42790895</v>
      </c>
      <c r="N23" s="43">
        <f>'ANUAL (Acum. S.CORTA)'!N9</f>
        <v>268.6133213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15.019769561503043</v>
      </c>
      <c r="C26" s="43">
        <f>'ANUAL (Acum. S.LARGA)'!C12</f>
        <v>23.378099897199785</v>
      </c>
      <c r="D26" s="43">
        <f>'ANUAL (Acum. S.LARGA)'!D12</f>
        <v>34.863212399455925</v>
      </c>
      <c r="E26" s="43">
        <f>'ANUAL (Acum. S.LARGA)'!E12</f>
        <v>41.517761668584455</v>
      </c>
      <c r="F26" s="43">
        <f>'ANUAL (Acum. S.LARGA)'!F12</f>
        <v>38.17018683109933</v>
      </c>
      <c r="G26" s="43">
        <f>'ANUAL (Acum. S.LARGA)'!G12</f>
        <v>36.80163463707111</v>
      </c>
      <c r="H26" s="43">
        <f>'ANUAL (Acum. S.LARGA)'!H12</f>
        <v>27.497420269547693</v>
      </c>
      <c r="I26" s="43">
        <f>'ANUAL (Acum. S.LARGA)'!I12</f>
        <v>25.734017735844507</v>
      </c>
      <c r="J26" s="43">
        <f>'ANUAL (Acum. S.LARGA)'!J12</f>
        <v>15.071534177605512</v>
      </c>
      <c r="K26" s="43">
        <f>'ANUAL (Acum. S.LARGA)'!K12</f>
        <v>5.3110868426103295</v>
      </c>
      <c r="L26" s="43">
        <f>'ANUAL (Acum. S.LARGA)'!L12</f>
        <v>4.101284110145866</v>
      </c>
      <c r="M26" s="43">
        <f>'ANUAL (Acum. S.LARGA)'!M12</f>
        <v>4.6068902297836845</v>
      </c>
      <c r="N26" s="43">
        <f>'ANUAL (Acum. S.LARGA)'!N12</f>
        <v>152.49808272097397</v>
      </c>
    </row>
    <row r="27" spans="1:14" ht="12.75">
      <c r="A27" s="13" t="s">
        <v>109</v>
      </c>
      <c r="B27" s="43">
        <f>'ANUAL (Acum. S.CORTA)'!B12</f>
        <v>12.447524055297489</v>
      </c>
      <c r="C27" s="43">
        <f>'ANUAL (Acum. S.CORTA)'!C12</f>
        <v>21.683710317362408</v>
      </c>
      <c r="D27" s="43">
        <f>'ANUAL (Acum. S.CORTA)'!D12</f>
        <v>32.110144223858136</v>
      </c>
      <c r="E27" s="43">
        <f>'ANUAL (Acum. S.CORTA)'!E12</f>
        <v>38.75597304462586</v>
      </c>
      <c r="F27" s="43">
        <f>'ANUAL (Acum. S.CORTA)'!F12</f>
        <v>21.643751526538267</v>
      </c>
      <c r="G27" s="43">
        <f>'ANUAL (Acum. S.CORTA)'!G12</f>
        <v>30.175168928590104</v>
      </c>
      <c r="H27" s="43">
        <f>'ANUAL (Acum. S.CORTA)'!H12</f>
        <v>34.794966367582</v>
      </c>
      <c r="I27" s="43">
        <f>'ANUAL (Acum. S.CORTA)'!I12</f>
        <v>19.926642230683427</v>
      </c>
      <c r="J27" s="43">
        <f>'ANUAL (Acum. S.CORTA)'!J12</f>
        <v>18.216338396519717</v>
      </c>
      <c r="K27" s="43">
        <f>'ANUAL (Acum. S.CORTA)'!K12</f>
        <v>5.1094149777155975</v>
      </c>
      <c r="L27" s="43">
        <f>'ANUAL (Acum. S.CORTA)'!L12</f>
        <v>6.118400405722364</v>
      </c>
      <c r="M27" s="43">
        <f>'ANUAL (Acum. S.CORTA)'!M12</f>
        <v>3.1008093606995675</v>
      </c>
      <c r="N27" s="43">
        <f>'ANUAL (Acum. S.CORTA)'!N12</f>
        <v>135.96365584977187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1.05</v>
      </c>
      <c r="C30" s="43">
        <f>'ANUAL (Acum. S.LARGA)'!C13</f>
        <v>0.93</v>
      </c>
      <c r="D30" s="43">
        <f>'ANUAL (Acum. S.LARGA)'!D13</f>
        <v>0.94</v>
      </c>
      <c r="E30" s="43">
        <f>'ANUAL (Acum. S.LARGA)'!E13</f>
        <v>1.02</v>
      </c>
      <c r="F30" s="43">
        <f>'ANUAL (Acum. S.LARGA)'!F13</f>
        <v>0.93</v>
      </c>
      <c r="G30" s="43">
        <f>'ANUAL (Acum. S.LARGA)'!G13</f>
        <v>0.82</v>
      </c>
      <c r="H30" s="43">
        <f>'ANUAL (Acum. S.LARGA)'!H13</f>
        <v>0.7</v>
      </c>
      <c r="I30" s="43">
        <f>'ANUAL (Acum. S.LARGA)'!I13</f>
        <v>0.71</v>
      </c>
      <c r="J30" s="43">
        <f>'ANUAL (Acum. S.LARGA)'!J13</f>
        <v>0.77</v>
      </c>
      <c r="K30" s="43">
        <f>'ANUAL (Acum. S.LARGA)'!K13</f>
        <v>0.68</v>
      </c>
      <c r="L30" s="43">
        <f>'ANUAL (Acum. S.LARGA)'!L13</f>
        <v>0.71</v>
      </c>
      <c r="M30" s="43">
        <f>'ANUAL (Acum. S.LARGA)'!M13</f>
        <v>0.71</v>
      </c>
      <c r="N30" s="43">
        <f>'ANUAL (Acum. S.LARGA)'!N13</f>
        <v>0.48</v>
      </c>
    </row>
    <row r="31" spans="1:14" ht="12.75">
      <c r="A31" s="13" t="s">
        <v>109</v>
      </c>
      <c r="B31" s="43">
        <f>'ANUAL (Acum. S.CORTA)'!B13</f>
        <v>0.87</v>
      </c>
      <c r="C31" s="43">
        <f>'ANUAL (Acum. S.CORTA)'!C13</f>
        <v>0.89</v>
      </c>
      <c r="D31" s="43">
        <f>'ANUAL (Acum. S.CORTA)'!D13</f>
        <v>0.83</v>
      </c>
      <c r="E31" s="43">
        <f>'ANUAL (Acum. S.CORTA)'!E13</f>
        <v>1.03</v>
      </c>
      <c r="F31" s="43">
        <f>'ANUAL (Acum. S.CORTA)'!F13</f>
        <v>0.68</v>
      </c>
      <c r="G31" s="43">
        <f>'ANUAL (Acum. S.CORTA)'!G13</f>
        <v>0.92</v>
      </c>
      <c r="H31" s="43">
        <f>'ANUAL (Acum. S.CORTA)'!H13</f>
        <v>0.87</v>
      </c>
      <c r="I31" s="43">
        <f>'ANUAL (Acum. S.CORTA)'!I13</f>
        <v>0.63</v>
      </c>
      <c r="J31" s="43">
        <f>'ANUAL (Acum. S.CORTA)'!J13</f>
        <v>1.05</v>
      </c>
      <c r="K31" s="43">
        <f>'ANUAL (Acum. S.CORTA)'!K13</f>
        <v>0.74</v>
      </c>
      <c r="L31" s="43">
        <f>'ANUAL (Acum. S.CORTA)'!L13</f>
        <v>1.09</v>
      </c>
      <c r="M31" s="43">
        <f>'ANUAL (Acum. S.CORTA)'!M13</f>
        <v>0.58</v>
      </c>
      <c r="N31" s="43">
        <f>'ANUAL (Acum. S.CORTA)'!N13</f>
        <v>0.47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2.942151546413751</v>
      </c>
      <c r="C34" s="43">
        <f>'ANUAL (Acum. S.LARGA)'!C14</f>
        <v>1.7115139494792275</v>
      </c>
      <c r="D34" s="43">
        <f>'ANUAL (Acum. S.LARGA)'!D14</f>
        <v>1.9525844630238216</v>
      </c>
      <c r="E34" s="43">
        <f>'ANUAL (Acum. S.LARGA)'!E14</f>
        <v>1.715779113502974</v>
      </c>
      <c r="F34" s="43">
        <f>'ANUAL (Acum. S.LARGA)'!F14</f>
        <v>1.899992790048535</v>
      </c>
      <c r="G34" s="43">
        <f>'ANUAL (Acum. S.LARGA)'!G14</f>
        <v>1.5083662098390875</v>
      </c>
      <c r="H34" s="43">
        <f>'ANUAL (Acum. S.LARGA)'!H14</f>
        <v>2.3235655426519766</v>
      </c>
      <c r="I34" s="43">
        <f>'ANUAL (Acum. S.LARGA)'!I14</f>
        <v>1.9429665633389568</v>
      </c>
      <c r="J34" s="43">
        <f>'ANUAL (Acum. S.LARGA)'!J14</f>
        <v>2.0097835459028097</v>
      </c>
      <c r="K34" s="43">
        <f>'ANUAL (Acum. S.LARGA)'!K14</f>
        <v>2.4288191036051177</v>
      </c>
      <c r="L34" s="43">
        <f>'ANUAL (Acum. S.LARGA)'!L14</f>
        <v>3.5735829640940637</v>
      </c>
      <c r="M34" s="43">
        <f>'ANUAL (Acum. S.LARGA)'!M14</f>
        <v>2.14930997086852</v>
      </c>
      <c r="N34" s="43">
        <f>'ANUAL (Acum. S.LARGA)'!N14</f>
        <v>0.7196636333350179</v>
      </c>
    </row>
    <row r="35" spans="1:14" ht="12.75">
      <c r="A35" s="13" t="s">
        <v>109</v>
      </c>
      <c r="B35" s="43">
        <f>'ANUAL (Acum. S.CORTA)'!B14</f>
        <v>1.4807781476340844</v>
      </c>
      <c r="C35" s="43">
        <f>'ANUAL (Acum. S.CORTA)'!C14</f>
        <v>2.2911877612093714</v>
      </c>
      <c r="D35" s="43">
        <f>'ANUAL (Acum. S.CORTA)'!D14</f>
        <v>1.5386395852575854</v>
      </c>
      <c r="E35" s="43">
        <f>'ANUAL (Acum. S.CORTA)'!E14</f>
        <v>1.7890513429362518</v>
      </c>
      <c r="F35" s="43">
        <f>'ANUAL (Acum. S.CORTA)'!F14</f>
        <v>0.7694391869058984</v>
      </c>
      <c r="G35" s="43">
        <f>'ANUAL (Acum. S.CORTA)'!G14</f>
        <v>3.0212932671434802</v>
      </c>
      <c r="H35" s="43">
        <f>'ANUAL (Acum. S.CORTA)'!H14</f>
        <v>2.830291157295715</v>
      </c>
      <c r="I35" s="43">
        <f>'ANUAL (Acum. S.CORTA)'!I14</f>
        <v>0.8477383105421117</v>
      </c>
      <c r="J35" s="43">
        <f>'ANUAL (Acum. S.CORTA)'!J14</f>
        <v>2.4148247474981135</v>
      </c>
      <c r="K35" s="43">
        <f>'ANUAL (Acum. S.CORTA)'!K14</f>
        <v>1.8525715890543961</v>
      </c>
      <c r="L35" s="43">
        <f>'ANUAL (Acum. S.CORTA)'!L14</f>
        <v>2.965909711096504</v>
      </c>
      <c r="M35" s="43">
        <f>'ANUAL (Acum. S.CORTA)'!M14</f>
        <v>1.0013642910535445</v>
      </c>
      <c r="N35" s="43">
        <f>'ANUAL (Acum. S.CORTA)'!N14</f>
        <v>0.5743476362084594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0.5153677465841763</v>
      </c>
      <c r="C38" s="52">
        <f>'ANUAL (Acum. S.LARGA)'!N15</f>
        <v>0.06893535310271368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0.44673682111466056</v>
      </c>
      <c r="C39" s="52">
        <f>'ANUAL (Acum. S.CORTA)'!N15</f>
        <v>-0.25144920870343335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117 - Río Arlanzón desde confluencia con arroyo Hortal hasta confluencia con río Hormazuela, y arroyo Hortal.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0.0336139</v>
      </c>
      <c r="C4" s="1">
        <f t="shared" si="0"/>
        <v>0.036001</v>
      </c>
      <c r="D4" s="1">
        <f t="shared" si="0"/>
        <v>0.044825</v>
      </c>
      <c r="E4" s="1">
        <f t="shared" si="0"/>
        <v>0.0363182</v>
      </c>
      <c r="F4" s="1">
        <f>MIN(F18:F83)</f>
        <v>0.0502768</v>
      </c>
      <c r="G4" s="1">
        <f t="shared" si="0"/>
        <v>0.0484935</v>
      </c>
      <c r="H4" s="1">
        <f t="shared" si="0"/>
        <v>0.0922554</v>
      </c>
      <c r="I4" s="1">
        <f t="shared" si="0"/>
        <v>0.1008898</v>
      </c>
      <c r="J4" s="1">
        <f t="shared" si="0"/>
        <v>0.0616616</v>
      </c>
      <c r="K4" s="1">
        <f t="shared" si="0"/>
        <v>0.0463036</v>
      </c>
      <c r="L4" s="1">
        <f t="shared" si="0"/>
        <v>0.0303075</v>
      </c>
      <c r="M4" s="1">
        <f t="shared" si="0"/>
        <v>0.0250649</v>
      </c>
      <c r="N4" s="1">
        <f t="shared" si="0"/>
        <v>0.7960113</v>
      </c>
    </row>
    <row r="5" spans="1:14" ht="12.75">
      <c r="A5" s="13" t="s">
        <v>92</v>
      </c>
      <c r="B5" s="1">
        <f aca="true" t="shared" si="1" ref="B5:N5">MAX(B18:B83)</f>
        <v>1.9530524</v>
      </c>
      <c r="C5" s="1">
        <f t="shared" si="1"/>
        <v>1.8720672</v>
      </c>
      <c r="D5" s="1">
        <f t="shared" si="1"/>
        <v>3.1190187</v>
      </c>
      <c r="E5" s="1">
        <f t="shared" si="1"/>
        <v>3.7712948</v>
      </c>
      <c r="F5" s="1">
        <f>MAX(F18:F83)</f>
        <v>4.31935</v>
      </c>
      <c r="G5" s="1">
        <f t="shared" si="1"/>
        <v>3.610332</v>
      </c>
      <c r="H5" s="1">
        <f t="shared" si="1"/>
        <v>4.1351979</v>
      </c>
      <c r="I5" s="1">
        <f t="shared" si="1"/>
        <v>3.7021972</v>
      </c>
      <c r="J5" s="1">
        <f t="shared" si="1"/>
        <v>2.5457796</v>
      </c>
      <c r="K5" s="1">
        <f t="shared" si="1"/>
        <v>0.6857514</v>
      </c>
      <c r="L5" s="1">
        <f t="shared" si="1"/>
        <v>0.444413</v>
      </c>
      <c r="M5" s="1">
        <f t="shared" si="1"/>
        <v>0.5264948</v>
      </c>
      <c r="N5" s="1">
        <f t="shared" si="1"/>
        <v>15.511491399999999</v>
      </c>
    </row>
    <row r="6" spans="1:14" ht="12.75">
      <c r="A6" s="13" t="s">
        <v>14</v>
      </c>
      <c r="B6" s="1">
        <f aca="true" t="shared" si="2" ref="B6:M6">AVERAGE(B18:B83)</f>
        <v>0.18857228484848487</v>
      </c>
      <c r="C6" s="1">
        <f t="shared" si="2"/>
        <v>0.3234863287878788</v>
      </c>
      <c r="D6" s="1">
        <f t="shared" si="2"/>
        <v>0.5163844712121213</v>
      </c>
      <c r="E6" s="1">
        <f t="shared" si="2"/>
        <v>0.7790401742424241</v>
      </c>
      <c r="F6" s="1">
        <f>AVERAGE(F18:F83)</f>
        <v>0.7621978045454544</v>
      </c>
      <c r="G6" s="1">
        <f t="shared" si="2"/>
        <v>0.789698893939394</v>
      </c>
      <c r="H6" s="1">
        <f t="shared" si="2"/>
        <v>0.7279371742424242</v>
      </c>
      <c r="I6" s="1">
        <f t="shared" si="2"/>
        <v>0.6404840500000002</v>
      </c>
      <c r="J6" s="1">
        <f t="shared" si="2"/>
        <v>0.40197119696969696</v>
      </c>
      <c r="K6" s="1">
        <f t="shared" si="2"/>
        <v>0.16676799393939395</v>
      </c>
      <c r="L6" s="1">
        <f t="shared" si="2"/>
        <v>0.10352040757575762</v>
      </c>
      <c r="M6" s="1">
        <f t="shared" si="2"/>
        <v>0.09889376515151514</v>
      </c>
      <c r="N6" s="1">
        <f>SUM(B6:M6)</f>
        <v>5.498954545454546</v>
      </c>
    </row>
    <row r="7" spans="1:14" ht="12.75">
      <c r="A7" s="13" t="s">
        <v>15</v>
      </c>
      <c r="B7" s="1">
        <f aca="true" t="shared" si="3" ref="B7:M7">PERCENTILE(B18:B83,0.1)</f>
        <v>0.050421999999999995</v>
      </c>
      <c r="C7" s="1">
        <f t="shared" si="3"/>
        <v>0.0674748</v>
      </c>
      <c r="D7" s="1">
        <f t="shared" si="3"/>
        <v>0.1097552</v>
      </c>
      <c r="E7" s="1">
        <f t="shared" si="3"/>
        <v>0.1051619</v>
      </c>
      <c r="F7" s="1">
        <f>PERCENTILE(F18:F83,0.1)</f>
        <v>0.1193573</v>
      </c>
      <c r="G7" s="1">
        <f t="shared" si="3"/>
        <v>0.1064004</v>
      </c>
      <c r="H7" s="1">
        <f t="shared" si="3"/>
        <v>0.1417772</v>
      </c>
      <c r="I7" s="1">
        <f t="shared" si="3"/>
        <v>0.1690004</v>
      </c>
      <c r="J7" s="1">
        <f t="shared" si="3"/>
        <v>0.0939078</v>
      </c>
      <c r="K7" s="1">
        <f t="shared" si="3"/>
        <v>0.06300435</v>
      </c>
      <c r="L7" s="1">
        <f t="shared" si="3"/>
        <v>0.0513574</v>
      </c>
      <c r="M7" s="1">
        <f t="shared" si="3"/>
        <v>0.0417931</v>
      </c>
      <c r="N7" s="1">
        <f>PERCENTILE(N18:N83,0.1)</f>
        <v>1.6361609499999998</v>
      </c>
    </row>
    <row r="8" spans="1:14" ht="12.75">
      <c r="A8" s="13" t="s">
        <v>16</v>
      </c>
      <c r="B8" s="1">
        <f aca="true" t="shared" si="4" ref="B8:M8">PERCENTILE(B18:B83,0.25)</f>
        <v>0.06674625000000001</v>
      </c>
      <c r="C8" s="1">
        <f t="shared" si="4"/>
        <v>0.1010745</v>
      </c>
      <c r="D8" s="1">
        <f t="shared" si="4"/>
        <v>0.1540751</v>
      </c>
      <c r="E8" s="1">
        <f t="shared" si="4"/>
        <v>0.19102275</v>
      </c>
      <c r="F8" s="1">
        <f>PERCENTILE(F18:F83,0.25)</f>
        <v>0.2008479</v>
      </c>
      <c r="G8" s="1">
        <f t="shared" si="4"/>
        <v>0.21698005</v>
      </c>
      <c r="H8" s="1">
        <f t="shared" si="4"/>
        <v>0.263211075</v>
      </c>
      <c r="I8" s="1">
        <f t="shared" si="4"/>
        <v>0.254277125</v>
      </c>
      <c r="J8" s="1">
        <f t="shared" si="4"/>
        <v>0.147817125</v>
      </c>
      <c r="K8" s="1">
        <f t="shared" si="4"/>
        <v>0.080948725</v>
      </c>
      <c r="L8" s="1">
        <f t="shared" si="4"/>
        <v>0.07635475</v>
      </c>
      <c r="M8" s="1">
        <f t="shared" si="4"/>
        <v>0.061621550000000004</v>
      </c>
      <c r="N8" s="1">
        <f>PERCENTILE(N18:N83,0.25)</f>
        <v>2.8844350500000004</v>
      </c>
    </row>
    <row r="9" spans="1:14" ht="12.75">
      <c r="A9" s="13" t="s">
        <v>17</v>
      </c>
      <c r="B9" s="1">
        <f aca="true" t="shared" si="5" ref="B9:M9">PERCENTILE(B18:B83,0.5)</f>
        <v>0.09989434999999999</v>
      </c>
      <c r="C9" s="1">
        <f t="shared" si="5"/>
        <v>0.14979304999999998</v>
      </c>
      <c r="D9" s="1">
        <f t="shared" si="5"/>
        <v>0.2691864</v>
      </c>
      <c r="E9" s="1">
        <f t="shared" si="5"/>
        <v>0.4157394</v>
      </c>
      <c r="F9" s="1">
        <f>PERCENTILE(F18:F83,0.5)</f>
        <v>0.4606497</v>
      </c>
      <c r="G9" s="1">
        <f t="shared" si="5"/>
        <v>0.4517969</v>
      </c>
      <c r="H9" s="1">
        <f t="shared" si="5"/>
        <v>0.6095322000000001</v>
      </c>
      <c r="I9" s="1">
        <f t="shared" si="5"/>
        <v>0.47747245</v>
      </c>
      <c r="J9" s="1">
        <f t="shared" si="5"/>
        <v>0.3326864</v>
      </c>
      <c r="K9" s="1">
        <f t="shared" si="5"/>
        <v>0.12600404999999998</v>
      </c>
      <c r="L9" s="1">
        <f t="shared" si="5"/>
        <v>0.09205184999999999</v>
      </c>
      <c r="M9" s="1">
        <f t="shared" si="5"/>
        <v>0.0763599</v>
      </c>
      <c r="N9" s="1">
        <f>PERCENTILE(N18:N83,0.5)</f>
        <v>4.75841845</v>
      </c>
    </row>
    <row r="10" spans="1:14" ht="12.75">
      <c r="A10" s="13" t="s">
        <v>18</v>
      </c>
      <c r="B10" s="1">
        <f aca="true" t="shared" si="6" ref="B10:M10">PERCENTILE(B18:B83,0.75)</f>
        <v>0.186430875</v>
      </c>
      <c r="C10" s="1">
        <f t="shared" si="6"/>
        <v>0.366899775</v>
      </c>
      <c r="D10" s="1">
        <f t="shared" si="6"/>
        <v>0.58010775</v>
      </c>
      <c r="E10" s="1">
        <f t="shared" si="6"/>
        <v>1.063302</v>
      </c>
      <c r="F10" s="1">
        <f>PERCENTILE(F18:F83,0.75)</f>
        <v>1.1362051499999999</v>
      </c>
      <c r="G10" s="1">
        <f t="shared" si="6"/>
        <v>0.989420775</v>
      </c>
      <c r="H10" s="1">
        <f t="shared" si="6"/>
        <v>0.96145725</v>
      </c>
      <c r="I10" s="1">
        <f t="shared" si="6"/>
        <v>0.823295125</v>
      </c>
      <c r="J10" s="1">
        <f t="shared" si="6"/>
        <v>0.445293425</v>
      </c>
      <c r="K10" s="1">
        <f t="shared" si="6"/>
        <v>0.19869959999999998</v>
      </c>
      <c r="L10" s="1">
        <f t="shared" si="6"/>
        <v>0.10934525</v>
      </c>
      <c r="M10" s="1">
        <f t="shared" si="6"/>
        <v>0.100547075</v>
      </c>
      <c r="N10" s="1">
        <f>PERCENTILE(N18:N83,0.75)</f>
        <v>6.978797975000001</v>
      </c>
    </row>
    <row r="11" spans="1:14" ht="12.75">
      <c r="A11" s="13" t="s">
        <v>19</v>
      </c>
      <c r="B11" s="1">
        <f aca="true" t="shared" si="7" ref="B11:M11">PERCENTILE(B18:B83,0.9)</f>
        <v>0.4730225</v>
      </c>
      <c r="C11" s="1">
        <f t="shared" si="7"/>
        <v>0.88456135</v>
      </c>
      <c r="D11" s="1">
        <f t="shared" si="7"/>
        <v>1.2909882000000001</v>
      </c>
      <c r="E11" s="1">
        <f t="shared" si="7"/>
        <v>2.13322245</v>
      </c>
      <c r="F11" s="1">
        <f>PERCENTILE(F18:F83,0.9)</f>
        <v>1.5092929000000002</v>
      </c>
      <c r="G11" s="1">
        <f t="shared" si="7"/>
        <v>1.7450898</v>
      </c>
      <c r="H11" s="1">
        <f t="shared" si="7"/>
        <v>1.2209020000000002</v>
      </c>
      <c r="I11" s="1">
        <f t="shared" si="7"/>
        <v>1.11675635</v>
      </c>
      <c r="J11" s="1">
        <f t="shared" si="7"/>
        <v>0.7815102</v>
      </c>
      <c r="K11" s="1">
        <f t="shared" si="7"/>
        <v>0.3155833</v>
      </c>
      <c r="L11" s="1">
        <f t="shared" si="7"/>
        <v>0.15056945</v>
      </c>
      <c r="M11" s="1">
        <f t="shared" si="7"/>
        <v>0.1567593</v>
      </c>
      <c r="N11" s="1">
        <f>PERCENTILE(N18:N83,0.9)</f>
        <v>10.3622471</v>
      </c>
    </row>
    <row r="12" spans="1:14" ht="12.75">
      <c r="A12" s="13" t="s">
        <v>23</v>
      </c>
      <c r="B12" s="1">
        <f aca="true" t="shared" si="8" ref="B12:M12">STDEV(B18:B83)</f>
        <v>0.27208258814417424</v>
      </c>
      <c r="C12" s="1">
        <f t="shared" si="8"/>
        <v>0.4009348422826131</v>
      </c>
      <c r="D12" s="1">
        <f t="shared" si="8"/>
        <v>0.6223537742437109</v>
      </c>
      <c r="E12" s="1">
        <f t="shared" si="8"/>
        <v>0.9023300617755413</v>
      </c>
      <c r="F12" s="1">
        <f>STDEV(F18:F83)</f>
        <v>0.8195219759328286</v>
      </c>
      <c r="G12" s="1">
        <f t="shared" si="8"/>
        <v>0.8745394799409605</v>
      </c>
      <c r="H12" s="1">
        <f t="shared" si="8"/>
        <v>0.6503132327738118</v>
      </c>
      <c r="I12" s="1">
        <f t="shared" si="8"/>
        <v>0.5889846444259208</v>
      </c>
      <c r="J12" s="1">
        <f t="shared" si="8"/>
        <v>0.40248207585358864</v>
      </c>
      <c r="K12" s="1">
        <f t="shared" si="8"/>
        <v>0.12605106940130598</v>
      </c>
      <c r="L12" s="1">
        <f t="shared" si="8"/>
        <v>0.06250099222407784</v>
      </c>
      <c r="M12" s="1">
        <f t="shared" si="8"/>
        <v>0.08624146128518198</v>
      </c>
      <c r="N12" s="1">
        <f>STDEV(N18:N83)</f>
        <v>3.4827450492106946</v>
      </c>
    </row>
    <row r="13" spans="1:14" ht="12.75">
      <c r="A13" s="13" t="s">
        <v>125</v>
      </c>
      <c r="B13" s="1">
        <f>ROUND(B12/B6,2)</f>
        <v>1.44</v>
      </c>
      <c r="C13" s="1">
        <f aca="true" t="shared" si="9" ref="C13:N13">ROUND(C12/C6,2)</f>
        <v>1.24</v>
      </c>
      <c r="D13" s="1">
        <f t="shared" si="9"/>
        <v>1.21</v>
      </c>
      <c r="E13" s="1">
        <f t="shared" si="9"/>
        <v>1.16</v>
      </c>
      <c r="F13" s="1">
        <f t="shared" si="9"/>
        <v>1.08</v>
      </c>
      <c r="G13" s="1">
        <f t="shared" si="9"/>
        <v>1.11</v>
      </c>
      <c r="H13" s="1">
        <f t="shared" si="9"/>
        <v>0.89</v>
      </c>
      <c r="I13" s="1">
        <f t="shared" si="9"/>
        <v>0.92</v>
      </c>
      <c r="J13" s="1">
        <f t="shared" si="9"/>
        <v>1</v>
      </c>
      <c r="K13" s="1">
        <f t="shared" si="9"/>
        <v>0.76</v>
      </c>
      <c r="L13" s="1">
        <f t="shared" si="9"/>
        <v>0.6</v>
      </c>
      <c r="M13" s="1">
        <f t="shared" si="9"/>
        <v>0.87</v>
      </c>
      <c r="N13" s="1">
        <f t="shared" si="9"/>
        <v>0.63</v>
      </c>
    </row>
    <row r="14" spans="1:14" ht="12.75">
      <c r="A14" s="13" t="s">
        <v>124</v>
      </c>
      <c r="B14" s="53">
        <f aca="true" t="shared" si="10" ref="B14:N14">66*P84/(65*64*B12^3)</f>
        <v>4.612417557131318</v>
      </c>
      <c r="C14" s="53">
        <f t="shared" si="10"/>
        <v>2.3024154790907927</v>
      </c>
      <c r="D14" s="53">
        <f t="shared" si="10"/>
        <v>2.4090679278032328</v>
      </c>
      <c r="E14" s="53">
        <f t="shared" si="10"/>
        <v>1.7674443445683494</v>
      </c>
      <c r="F14" s="53">
        <f t="shared" si="10"/>
        <v>2.126761881151927</v>
      </c>
      <c r="G14" s="53">
        <f t="shared" si="10"/>
        <v>1.9198658849250192</v>
      </c>
      <c r="H14" s="53">
        <f t="shared" si="10"/>
        <v>2.707128507907792</v>
      </c>
      <c r="I14" s="53">
        <f t="shared" si="10"/>
        <v>2.7716215338556296</v>
      </c>
      <c r="J14" s="53">
        <f t="shared" si="10"/>
        <v>2.962197780287063</v>
      </c>
      <c r="K14" s="53">
        <f t="shared" si="10"/>
        <v>1.9831408676478395</v>
      </c>
      <c r="L14" s="53">
        <f t="shared" si="10"/>
        <v>3.290126799488295</v>
      </c>
      <c r="M14" s="53">
        <f t="shared" si="10"/>
        <v>3.62616266628239</v>
      </c>
      <c r="N14" s="53">
        <f t="shared" si="10"/>
        <v>1.0542612815064893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0.011837503847329005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0.3127884</v>
      </c>
      <c r="C18" s="1">
        <f>'DATOS MENSUALES'!E7</f>
        <v>0.3808995</v>
      </c>
      <c r="D18" s="1">
        <f>'DATOS MENSUALES'!E8</f>
        <v>0.2903796</v>
      </c>
      <c r="E18" s="1">
        <f>'DATOS MENSUALES'!E9</f>
        <v>1.4459551</v>
      </c>
      <c r="F18" s="1">
        <f>'DATOS MENSUALES'!E10</f>
        <v>1.3016556</v>
      </c>
      <c r="G18" s="1">
        <f>'DATOS MENSUALES'!E11</f>
        <v>1.3842</v>
      </c>
      <c r="H18" s="1">
        <f>'DATOS MENSUALES'!E12</f>
        <v>1.6473768</v>
      </c>
      <c r="I18" s="1">
        <f>'DATOS MENSUALES'!E13</f>
        <v>3.7021972</v>
      </c>
      <c r="J18" s="1">
        <f>'DATOS MENSUALES'!E14</f>
        <v>2.5457796</v>
      </c>
      <c r="K18" s="1">
        <f>'DATOS MENSUALES'!E15</f>
        <v>0.6857514</v>
      </c>
      <c r="L18" s="1">
        <f>'DATOS MENSUALES'!E16</f>
        <v>0.1543895</v>
      </c>
      <c r="M18" s="1">
        <f>'DATOS MENSUALES'!E17</f>
        <v>0.1188016</v>
      </c>
      <c r="N18" s="1">
        <f aca="true" t="shared" si="11" ref="N18:N49">SUM(B18:M18)</f>
        <v>13.970174299999998</v>
      </c>
      <c r="O18" s="1"/>
      <c r="P18" s="60">
        <f aca="true" t="shared" si="12" ref="P18:P49">(B18-B$6)^3</f>
        <v>0.0019166103443451548</v>
      </c>
      <c r="Q18" s="60">
        <f aca="true" t="shared" si="13" ref="Q18:Q49">(C18-C$6)^3</f>
        <v>0.00018924944182422895</v>
      </c>
      <c r="R18" s="60">
        <f aca="true" t="shared" si="14" ref="R18:AB33">(D18-D$6)^3</f>
        <v>-0.011543922422179097</v>
      </c>
      <c r="S18" s="60">
        <f t="shared" si="14"/>
        <v>0.2966274316979618</v>
      </c>
      <c r="T18" s="60">
        <f t="shared" si="14"/>
        <v>0.15699015556118198</v>
      </c>
      <c r="U18" s="60">
        <f t="shared" si="14"/>
        <v>0.21011545637301152</v>
      </c>
      <c r="V18" s="60">
        <f t="shared" si="14"/>
        <v>0.7772659642409129</v>
      </c>
      <c r="W18" s="60">
        <f t="shared" si="14"/>
        <v>28.70076670127313</v>
      </c>
      <c r="X18" s="60">
        <f t="shared" si="14"/>
        <v>9.852760058043526</v>
      </c>
      <c r="Y18" s="60">
        <f t="shared" si="14"/>
        <v>0.13978495014840178</v>
      </c>
      <c r="Z18" s="60">
        <f t="shared" si="14"/>
        <v>0.0001316321478724161</v>
      </c>
      <c r="AA18" s="60">
        <f t="shared" si="14"/>
        <v>7.88991070020199E-06</v>
      </c>
      <c r="AB18" s="60">
        <f t="shared" si="14"/>
        <v>607.9079796734513</v>
      </c>
    </row>
    <row r="19" spans="1:28" ht="12.75">
      <c r="A19" s="12" t="s">
        <v>27</v>
      </c>
      <c r="B19" s="1">
        <f>'DATOS MENSUALES'!E18</f>
        <v>0.0843465</v>
      </c>
      <c r="C19" s="1">
        <f>'DATOS MENSUALES'!E19</f>
        <v>0.438306</v>
      </c>
      <c r="D19" s="1">
        <f>'DATOS MENSUALES'!E20</f>
        <v>0.242408</v>
      </c>
      <c r="E19" s="1">
        <f>'DATOS MENSUALES'!E21</f>
        <v>0.3651634</v>
      </c>
      <c r="F19" s="1">
        <f>'DATOS MENSUALES'!E22</f>
        <v>0.256953</v>
      </c>
      <c r="G19" s="1">
        <f>'DATOS MENSUALES'!E23</f>
        <v>0.3920059</v>
      </c>
      <c r="H19" s="1">
        <f>'DATOS MENSUALES'!E24</f>
        <v>0.969241</v>
      </c>
      <c r="I19" s="1">
        <f>'DATOS MENSUALES'!E25</f>
        <v>0.525819</v>
      </c>
      <c r="J19" s="1">
        <f>'DATOS MENSUALES'!E26</f>
        <v>0.4603168</v>
      </c>
      <c r="K19" s="1">
        <f>'DATOS MENSUALES'!E27</f>
        <v>0.2182752</v>
      </c>
      <c r="L19" s="1">
        <f>'DATOS MENSUALES'!E28</f>
        <v>0.1566786</v>
      </c>
      <c r="M19" s="1">
        <f>'DATOS MENSUALES'!E29</f>
        <v>0.126272</v>
      </c>
      <c r="N19" s="1">
        <f t="shared" si="11"/>
        <v>4.2357854</v>
      </c>
      <c r="O19" s="10"/>
      <c r="P19" s="60">
        <f t="shared" si="12"/>
        <v>-0.0011322061836587924</v>
      </c>
      <c r="Q19" s="60">
        <f t="shared" si="13"/>
        <v>0.0015137316683496403</v>
      </c>
      <c r="R19" s="60">
        <f t="shared" si="14"/>
        <v>-0.020565525113212992</v>
      </c>
      <c r="S19" s="60">
        <f t="shared" si="14"/>
        <v>-0.07089460165154989</v>
      </c>
      <c r="T19" s="60">
        <f t="shared" si="14"/>
        <v>-0.12897500964512168</v>
      </c>
      <c r="U19" s="60">
        <f t="shared" si="14"/>
        <v>-0.0628990115447403</v>
      </c>
      <c r="V19" s="60">
        <f t="shared" si="14"/>
        <v>0.014050527279719232</v>
      </c>
      <c r="W19" s="60">
        <f t="shared" si="14"/>
        <v>-0.0015076245272398249</v>
      </c>
      <c r="X19" s="60">
        <f t="shared" si="14"/>
        <v>0.00019862064987423965</v>
      </c>
      <c r="Y19" s="60">
        <f t="shared" si="14"/>
        <v>0.00013664821984587066</v>
      </c>
      <c r="Z19" s="60">
        <f t="shared" si="14"/>
        <v>0.00015021407046788212</v>
      </c>
      <c r="AA19" s="60">
        <f t="shared" si="14"/>
        <v>2.052184171416848E-05</v>
      </c>
      <c r="AB19" s="60">
        <f t="shared" si="14"/>
        <v>-2.0155080021655762</v>
      </c>
    </row>
    <row r="20" spans="1:28" ht="12.75">
      <c r="A20" s="12" t="s">
        <v>28</v>
      </c>
      <c r="B20" s="1">
        <f>'DATOS MENSUALES'!E30</f>
        <v>0.133488</v>
      </c>
      <c r="C20" s="1">
        <f>'DATOS MENSUALES'!E31</f>
        <v>0.1213822</v>
      </c>
      <c r="D20" s="1">
        <f>'DATOS MENSUALES'!E32</f>
        <v>0.2395744</v>
      </c>
      <c r="E20" s="1">
        <f>'DATOS MENSUALES'!E33</f>
        <v>0.717315</v>
      </c>
      <c r="F20" s="1">
        <f>'DATOS MENSUALES'!E34</f>
        <v>0.4202847</v>
      </c>
      <c r="G20" s="1">
        <f>'DATOS MENSUALES'!E35</f>
        <v>0.2166004</v>
      </c>
      <c r="H20" s="1">
        <f>'DATOS MENSUALES'!E36</f>
        <v>0.41881</v>
      </c>
      <c r="I20" s="1">
        <f>'DATOS MENSUALES'!E37</f>
        <v>0.218601</v>
      </c>
      <c r="J20" s="1">
        <f>'DATOS MENSUALES'!E38</f>
        <v>0.086765</v>
      </c>
      <c r="K20" s="1">
        <f>'DATOS MENSUALES'!E39</f>
        <v>0.0748818</v>
      </c>
      <c r="L20" s="1">
        <f>'DATOS MENSUALES'!E40</f>
        <v>0.1168608</v>
      </c>
      <c r="M20" s="1">
        <f>'DATOS MENSUALES'!E41</f>
        <v>0.1402485</v>
      </c>
      <c r="N20" s="1">
        <f t="shared" si="11"/>
        <v>2.9048118</v>
      </c>
      <c r="O20" s="10"/>
      <c r="P20" s="60">
        <f t="shared" si="12"/>
        <v>-0.00016714105774814228</v>
      </c>
      <c r="Q20" s="60">
        <f t="shared" si="13"/>
        <v>-0.008255161185050375</v>
      </c>
      <c r="R20" s="60">
        <f t="shared" si="14"/>
        <v>-0.02121024383187013</v>
      </c>
      <c r="S20" s="60">
        <f t="shared" si="14"/>
        <v>-0.0002351727370369127</v>
      </c>
      <c r="T20" s="60">
        <f t="shared" si="14"/>
        <v>-0.03997120482664879</v>
      </c>
      <c r="U20" s="60">
        <f t="shared" si="14"/>
        <v>-0.18822954892695276</v>
      </c>
      <c r="V20" s="60">
        <f t="shared" si="14"/>
        <v>-0.029540072166217457</v>
      </c>
      <c r="W20" s="60">
        <f t="shared" si="14"/>
        <v>-0.07508898454246551</v>
      </c>
      <c r="X20" s="60">
        <f t="shared" si="14"/>
        <v>-0.03131729487046631</v>
      </c>
      <c r="Y20" s="60">
        <f t="shared" si="14"/>
        <v>-0.0007758018097372587</v>
      </c>
      <c r="Z20" s="60">
        <f t="shared" si="14"/>
        <v>2.3741372124375355E-06</v>
      </c>
      <c r="AA20" s="60">
        <f t="shared" si="14"/>
        <v>7.072545040757757E-05</v>
      </c>
      <c r="AB20" s="60">
        <f t="shared" si="14"/>
        <v>-17.457482274831154</v>
      </c>
    </row>
    <row r="21" spans="1:28" ht="12.75">
      <c r="A21" s="12" t="s">
        <v>29</v>
      </c>
      <c r="B21" s="1">
        <f>'DATOS MENSUALES'!E42</f>
        <v>0.1705612</v>
      </c>
      <c r="C21" s="1">
        <f>'DATOS MENSUALES'!E43</f>
        <v>0.146957</v>
      </c>
      <c r="D21" s="1">
        <f>'DATOS MENSUALES'!E44</f>
        <v>0.2459031</v>
      </c>
      <c r="E21" s="1">
        <f>'DATOS MENSUALES'!E45</f>
        <v>0.1537694</v>
      </c>
      <c r="F21" s="1">
        <f>'DATOS MENSUALES'!E46</f>
        <v>0.133463</v>
      </c>
      <c r="G21" s="1">
        <f>'DATOS MENSUALES'!E47</f>
        <v>0.1854705</v>
      </c>
      <c r="H21" s="1">
        <f>'DATOS MENSUALES'!E48</f>
        <v>0.3061554</v>
      </c>
      <c r="I21" s="1">
        <f>'DATOS MENSUALES'!E49</f>
        <v>0.2646878</v>
      </c>
      <c r="J21" s="1">
        <f>'DATOS MENSUALES'!E50</f>
        <v>0.1542832</v>
      </c>
      <c r="K21" s="1">
        <f>'DATOS MENSUALES'!E51</f>
        <v>0.0886875</v>
      </c>
      <c r="L21" s="1">
        <f>'DATOS MENSUALES'!E52</f>
        <v>0.1076032</v>
      </c>
      <c r="M21" s="1">
        <f>'DATOS MENSUALES'!E53</f>
        <v>0.114589</v>
      </c>
      <c r="N21" s="1">
        <f t="shared" si="11"/>
        <v>2.0721303</v>
      </c>
      <c r="O21" s="10"/>
      <c r="P21" s="60">
        <f t="shared" si="12"/>
        <v>-5.842781109278098E-06</v>
      </c>
      <c r="Q21" s="60">
        <f t="shared" si="13"/>
        <v>-0.0055011135536859644</v>
      </c>
      <c r="R21" s="60">
        <f t="shared" si="14"/>
        <v>-0.01978846368741093</v>
      </c>
      <c r="S21" s="60">
        <f t="shared" si="14"/>
        <v>-0.24445807605773803</v>
      </c>
      <c r="T21" s="60">
        <f t="shared" si="14"/>
        <v>-0.24854355510697665</v>
      </c>
      <c r="U21" s="60">
        <f t="shared" si="14"/>
        <v>-0.22059892382288607</v>
      </c>
      <c r="V21" s="60">
        <f t="shared" si="14"/>
        <v>-0.07503492073223245</v>
      </c>
      <c r="W21" s="60">
        <f t="shared" si="14"/>
        <v>-0.0530710067394041</v>
      </c>
      <c r="X21" s="60">
        <f t="shared" si="14"/>
        <v>-0.015195496091843355</v>
      </c>
      <c r="Y21" s="60">
        <f t="shared" si="14"/>
        <v>-0.00047602269205354207</v>
      </c>
      <c r="Z21" s="60">
        <f t="shared" si="14"/>
        <v>6.805685889752907E-08</v>
      </c>
      <c r="AA21" s="60">
        <f t="shared" si="14"/>
        <v>3.8663703827850025E-06</v>
      </c>
      <c r="AB21" s="60">
        <f t="shared" si="14"/>
        <v>-40.241623442956</v>
      </c>
    </row>
    <row r="22" spans="1:28" ht="12.75">
      <c r="A22" s="12" t="s">
        <v>30</v>
      </c>
      <c r="B22" s="1">
        <f>'DATOS MENSUALES'!E54</f>
        <v>0.108992</v>
      </c>
      <c r="C22" s="1">
        <f>'DATOS MENSUALES'!E55</f>
        <v>0.128731</v>
      </c>
      <c r="D22" s="1">
        <f>'DATOS MENSUALES'!E56</f>
        <v>0.2111895</v>
      </c>
      <c r="E22" s="1">
        <f>'DATOS MENSUALES'!E57</f>
        <v>0.1735146</v>
      </c>
      <c r="F22" s="1">
        <f>'DATOS MENSUALES'!E58</f>
        <v>0.20683</v>
      </c>
      <c r="G22" s="1">
        <f>'DATOS MENSUALES'!E59</f>
        <v>0.2689852</v>
      </c>
      <c r="H22" s="1">
        <f>'DATOS MENSUALES'!E60</f>
        <v>0.1817964</v>
      </c>
      <c r="I22" s="1">
        <f>'DATOS MENSUALES'!E61</f>
        <v>0.1296544</v>
      </c>
      <c r="J22" s="1">
        <f>'DATOS MENSUALES'!E62</f>
        <v>0.1044465</v>
      </c>
      <c r="K22" s="1">
        <f>'DATOS MENSUALES'!E63</f>
        <v>0.0841918</v>
      </c>
      <c r="L22" s="1">
        <f>'DATOS MENSUALES'!E64</f>
        <v>0.087021</v>
      </c>
      <c r="M22" s="1">
        <f>'DATOS MENSUALES'!E65</f>
        <v>0.069597</v>
      </c>
      <c r="N22" s="1">
        <f t="shared" si="11"/>
        <v>1.7549493999999999</v>
      </c>
      <c r="O22" s="10"/>
      <c r="P22" s="60">
        <f t="shared" si="12"/>
        <v>-0.0005039836737475678</v>
      </c>
      <c r="Q22" s="60">
        <f t="shared" si="13"/>
        <v>-0.00738699913727147</v>
      </c>
      <c r="R22" s="60">
        <f t="shared" si="14"/>
        <v>-0.02842707138103713</v>
      </c>
      <c r="S22" s="60">
        <f t="shared" si="14"/>
        <v>-0.22202274643576436</v>
      </c>
      <c r="T22" s="60">
        <f t="shared" si="14"/>
        <v>-0.17129397927660323</v>
      </c>
      <c r="U22" s="60">
        <f t="shared" si="14"/>
        <v>-0.14118774348726387</v>
      </c>
      <c r="V22" s="60">
        <f t="shared" si="14"/>
        <v>-0.16289726962583387</v>
      </c>
      <c r="W22" s="60">
        <f t="shared" si="14"/>
        <v>-0.1332994295943216</v>
      </c>
      <c r="X22" s="60">
        <f t="shared" si="14"/>
        <v>-0.02633716742790952</v>
      </c>
      <c r="Y22" s="60">
        <f t="shared" si="14"/>
        <v>-0.0005630728473076546</v>
      </c>
      <c r="Z22" s="60">
        <f t="shared" si="14"/>
        <v>-4.491641154872666E-06</v>
      </c>
      <c r="AA22" s="60">
        <f t="shared" si="14"/>
        <v>-2.514542666454595E-05</v>
      </c>
      <c r="AB22" s="60">
        <f t="shared" si="14"/>
        <v>-52.48187116408037</v>
      </c>
    </row>
    <row r="23" spans="1:28" ht="12.75">
      <c r="A23" s="12" t="s">
        <v>32</v>
      </c>
      <c r="B23" s="11">
        <f>'DATOS MENSUALES'!E66</f>
        <v>0.0511104</v>
      </c>
      <c r="C23" s="1">
        <f>'DATOS MENSUALES'!E67</f>
        <v>0.1477953</v>
      </c>
      <c r="D23" s="1">
        <f>'DATOS MENSUALES'!E68</f>
        <v>0.5892608</v>
      </c>
      <c r="E23" s="1">
        <f>'DATOS MENSUALES'!E69</f>
        <v>0.3591604</v>
      </c>
      <c r="F23" s="1">
        <f>'DATOS MENSUALES'!E70</f>
        <v>0.136422</v>
      </c>
      <c r="G23" s="1">
        <f>'DATOS MENSUALES'!E71</f>
        <v>0.3224844</v>
      </c>
      <c r="H23" s="1">
        <f>'DATOS MENSUALES'!E72</f>
        <v>1.6780345</v>
      </c>
      <c r="I23" s="1">
        <f>'DATOS MENSUALES'!E73</f>
        <v>1.906092</v>
      </c>
      <c r="J23" s="1">
        <f>'DATOS MENSUALES'!E74</f>
        <v>0.6248301</v>
      </c>
      <c r="K23" s="1">
        <f>'DATOS MENSUALES'!E75</f>
        <v>0.1282158</v>
      </c>
      <c r="L23" s="1">
        <f>'DATOS MENSUALES'!E76</f>
        <v>0.1075814</v>
      </c>
      <c r="M23" s="1">
        <f>'DATOS MENSUALES'!E77</f>
        <v>0.0671832</v>
      </c>
      <c r="N23" s="1">
        <f t="shared" si="11"/>
        <v>6.118170299999999</v>
      </c>
      <c r="O23" s="10"/>
      <c r="P23" s="60">
        <f t="shared" si="12"/>
        <v>-0.0025974481304600985</v>
      </c>
      <c r="Q23" s="60">
        <f t="shared" si="13"/>
        <v>-0.005423114298279456</v>
      </c>
      <c r="R23" s="60">
        <f t="shared" si="14"/>
        <v>0.0003870432159508667</v>
      </c>
      <c r="S23" s="60">
        <f t="shared" si="14"/>
        <v>-0.07402439473968639</v>
      </c>
      <c r="T23" s="60">
        <f t="shared" si="14"/>
        <v>-0.2450508999299389</v>
      </c>
      <c r="U23" s="60">
        <f t="shared" si="14"/>
        <v>-0.10198796377283154</v>
      </c>
      <c r="V23" s="60">
        <f t="shared" si="14"/>
        <v>0.8576385364856224</v>
      </c>
      <c r="W23" s="60">
        <f t="shared" si="14"/>
        <v>2.027204598235102</v>
      </c>
      <c r="X23" s="60">
        <f t="shared" si="14"/>
        <v>0.011068530482262218</v>
      </c>
      <c r="Y23" s="60">
        <f t="shared" si="14"/>
        <v>-5.7299033188131464E-05</v>
      </c>
      <c r="Z23" s="60">
        <f t="shared" si="14"/>
        <v>6.697250416985595E-08</v>
      </c>
      <c r="AA23" s="60">
        <f t="shared" si="14"/>
        <v>-3.188687406179023E-05</v>
      </c>
      <c r="AB23" s="60">
        <f t="shared" si="14"/>
        <v>0.23742475163560903</v>
      </c>
    </row>
    <row r="24" spans="1:28" ht="12.75">
      <c r="A24" s="12" t="s">
        <v>31</v>
      </c>
      <c r="B24" s="1">
        <f>'DATOS MENSUALES'!E78</f>
        <v>0.0544077</v>
      </c>
      <c r="C24" s="1">
        <f>'DATOS MENSUALES'!E79</f>
        <v>0.0599628</v>
      </c>
      <c r="D24" s="1">
        <f>'DATOS MENSUALES'!E80</f>
        <v>0.15893</v>
      </c>
      <c r="E24" s="1">
        <f>'DATOS MENSUALES'!E81</f>
        <v>0.206661</v>
      </c>
      <c r="F24" s="1">
        <f>'DATOS MENSUALES'!E82</f>
        <v>2.1569328</v>
      </c>
      <c r="G24" s="1">
        <f>'DATOS MENSUALES'!E83</f>
        <v>3.575529</v>
      </c>
      <c r="H24" s="1">
        <f>'DATOS MENSUALES'!E84</f>
        <v>1.0768196</v>
      </c>
      <c r="I24" s="1">
        <f>'DATOS MENSUALES'!E85</f>
        <v>0.5817448</v>
      </c>
      <c r="J24" s="1">
        <f>'DATOS MENSUALES'!E86</f>
        <v>0.377435</v>
      </c>
      <c r="K24" s="1">
        <f>'DATOS MENSUALES'!E87</f>
        <v>0.1380355</v>
      </c>
      <c r="L24" s="1">
        <f>'DATOS MENSUALES'!E88</f>
        <v>0.101386</v>
      </c>
      <c r="M24" s="1">
        <f>'DATOS MENSUALES'!E89</f>
        <v>0.1103892</v>
      </c>
      <c r="N24" s="1">
        <f t="shared" si="11"/>
        <v>8.5982334</v>
      </c>
      <c r="O24" s="10"/>
      <c r="P24" s="60">
        <f t="shared" si="12"/>
        <v>-0.0024149807505217708</v>
      </c>
      <c r="Q24" s="60">
        <f t="shared" si="13"/>
        <v>-0.018300299282683473</v>
      </c>
      <c r="R24" s="60">
        <f t="shared" si="14"/>
        <v>-0.04567328000712178</v>
      </c>
      <c r="S24" s="60">
        <f t="shared" si="14"/>
        <v>-0.18752167400516506</v>
      </c>
      <c r="T24" s="60">
        <f t="shared" si="14"/>
        <v>2.713158052471393</v>
      </c>
      <c r="U24" s="60">
        <f t="shared" si="14"/>
        <v>21.620407850942357</v>
      </c>
      <c r="V24" s="60">
        <f t="shared" si="14"/>
        <v>0.042465601490886684</v>
      </c>
      <c r="W24" s="60">
        <f t="shared" si="14"/>
        <v>-0.00020266800435102584</v>
      </c>
      <c r="X24" s="60">
        <f t="shared" si="14"/>
        <v>-1.4771403041823008E-05</v>
      </c>
      <c r="Y24" s="60">
        <f t="shared" si="14"/>
        <v>-2.372028874233711E-05</v>
      </c>
      <c r="Z24" s="60">
        <f t="shared" si="14"/>
        <v>-9.72371141375564E-09</v>
      </c>
      <c r="AA24" s="60">
        <f t="shared" si="14"/>
        <v>1.5190644950422179E-06</v>
      </c>
      <c r="AB24" s="60">
        <f t="shared" si="14"/>
        <v>29.770214212642536</v>
      </c>
    </row>
    <row r="25" spans="1:28" ht="12.75">
      <c r="A25" s="12" t="s">
        <v>33</v>
      </c>
      <c r="B25" s="1">
        <f>'DATOS MENSUALES'!E90</f>
        <v>0.1064575</v>
      </c>
      <c r="C25" s="1">
        <f>'DATOS MENSUALES'!E91</f>
        <v>0.1190056</v>
      </c>
      <c r="D25" s="1">
        <f>'DATOS MENSUALES'!E92</f>
        <v>0.3783567</v>
      </c>
      <c r="E25" s="1">
        <f>'DATOS MENSUALES'!E93</f>
        <v>2.372646</v>
      </c>
      <c r="F25" s="1">
        <f>'DATOS MENSUALES'!E94</f>
        <v>0.9388992</v>
      </c>
      <c r="G25" s="1">
        <f>'DATOS MENSUALES'!E95</f>
        <v>0.335654</v>
      </c>
      <c r="H25" s="1">
        <f>'DATOS MENSUALES'!E96</f>
        <v>0.863736</v>
      </c>
      <c r="I25" s="1">
        <f>'DATOS MENSUALES'!E97</f>
        <v>1.00062</v>
      </c>
      <c r="J25" s="1">
        <f>'DATOS MENSUALES'!E98</f>
        <v>0.3375768</v>
      </c>
      <c r="K25" s="1">
        <f>'DATOS MENSUALES'!E99</f>
        <v>0.0751229</v>
      </c>
      <c r="L25" s="1">
        <f>'DATOS MENSUALES'!E100</f>
        <v>0.0952956</v>
      </c>
      <c r="M25" s="1">
        <f>'DATOS MENSUALES'!E101</f>
        <v>0.0633654</v>
      </c>
      <c r="N25" s="1">
        <f t="shared" si="11"/>
        <v>6.686735700000001</v>
      </c>
      <c r="O25" s="10"/>
      <c r="P25" s="60">
        <f t="shared" si="12"/>
        <v>-0.0005536866826641064</v>
      </c>
      <c r="Q25" s="60">
        <f t="shared" si="13"/>
        <v>-0.008549823572108105</v>
      </c>
      <c r="R25" s="60">
        <f t="shared" si="14"/>
        <v>-0.0026296589442057834</v>
      </c>
      <c r="S25" s="60">
        <f t="shared" si="14"/>
        <v>4.047088730617764</v>
      </c>
      <c r="T25" s="60">
        <f t="shared" si="14"/>
        <v>0.005517215374403601</v>
      </c>
      <c r="U25" s="60">
        <f t="shared" si="14"/>
        <v>-0.09360442682279127</v>
      </c>
      <c r="V25" s="60">
        <f t="shared" si="14"/>
        <v>0.002504309747693557</v>
      </c>
      <c r="W25" s="60">
        <f t="shared" si="14"/>
        <v>0.04670887732350733</v>
      </c>
      <c r="X25" s="60">
        <f t="shared" si="14"/>
        <v>-0.00026702027671386203</v>
      </c>
      <c r="Y25" s="60">
        <f t="shared" si="14"/>
        <v>-0.0007697109450997949</v>
      </c>
      <c r="Z25" s="60">
        <f t="shared" si="14"/>
        <v>-5.563873386778504E-07</v>
      </c>
      <c r="AA25" s="60">
        <f t="shared" si="14"/>
        <v>-4.484620225737683E-05</v>
      </c>
      <c r="AB25" s="60">
        <f t="shared" si="14"/>
        <v>1.6757502440237588</v>
      </c>
    </row>
    <row r="26" spans="1:28" ht="12.75">
      <c r="A26" s="12" t="s">
        <v>34</v>
      </c>
      <c r="B26" s="1">
        <f>'DATOS MENSUALES'!E102</f>
        <v>0.070312</v>
      </c>
      <c r="C26" s="1">
        <f>'DATOS MENSUALES'!E103</f>
        <v>0.0659124</v>
      </c>
      <c r="D26" s="1">
        <f>'DATOS MENSUALES'!E104</f>
        <v>0.1423744</v>
      </c>
      <c r="E26" s="1">
        <f>'DATOS MENSUALES'!E105</f>
        <v>0.1225196</v>
      </c>
      <c r="F26" s="1">
        <f>'DATOS MENSUALES'!E106</f>
        <v>0.0943256</v>
      </c>
      <c r="G26" s="1">
        <f>'DATOS MENSUALES'!E107</f>
        <v>0.1511948</v>
      </c>
      <c r="H26" s="1">
        <f>'DATOS MENSUALES'!E108</f>
        <v>0.1208232</v>
      </c>
      <c r="I26" s="1">
        <f>'DATOS MENSUALES'!E109</f>
        <v>0.1008898</v>
      </c>
      <c r="J26" s="1">
        <f>'DATOS MENSUALES'!E110</f>
        <v>0.090111</v>
      </c>
      <c r="K26" s="1">
        <f>'DATOS MENSUALES'!E111</f>
        <v>0.0951039</v>
      </c>
      <c r="L26" s="1">
        <f>'DATOS MENSUALES'!E112</f>
        <v>0.0881108</v>
      </c>
      <c r="M26" s="1">
        <f>'DATOS MENSUALES'!E113</f>
        <v>0.5264948</v>
      </c>
      <c r="N26" s="1">
        <f t="shared" si="11"/>
        <v>1.6681723000000002</v>
      </c>
      <c r="O26" s="10"/>
      <c r="P26" s="60">
        <f t="shared" si="12"/>
        <v>-0.001653928619188373</v>
      </c>
      <c r="Q26" s="60">
        <f t="shared" si="13"/>
        <v>-0.017088569419550163</v>
      </c>
      <c r="R26" s="60">
        <f t="shared" si="14"/>
        <v>-0.05231785027640474</v>
      </c>
      <c r="S26" s="60">
        <f t="shared" si="14"/>
        <v>-0.28297301497580013</v>
      </c>
      <c r="T26" s="60">
        <f t="shared" si="14"/>
        <v>-0.2979065885298685</v>
      </c>
      <c r="U26" s="60">
        <f t="shared" si="14"/>
        <v>-0.260310123736375</v>
      </c>
      <c r="V26" s="60">
        <f t="shared" si="14"/>
        <v>-0.22377454774344438</v>
      </c>
      <c r="W26" s="60">
        <f t="shared" si="14"/>
        <v>-0.1571093165387615</v>
      </c>
      <c r="X26" s="60">
        <f t="shared" si="14"/>
        <v>-0.030330519332736606</v>
      </c>
      <c r="Y26" s="60">
        <f t="shared" si="14"/>
        <v>-0.0003680483229466212</v>
      </c>
      <c r="Z26" s="60">
        <f t="shared" si="14"/>
        <v>-3.659103863401511E-06</v>
      </c>
      <c r="AA26" s="60">
        <f t="shared" si="14"/>
        <v>0.0781837042179287</v>
      </c>
      <c r="AB26" s="60">
        <f t="shared" si="14"/>
        <v>-56.21631807234557</v>
      </c>
    </row>
    <row r="27" spans="1:28" ht="12.75">
      <c r="A27" s="12" t="s">
        <v>35</v>
      </c>
      <c r="B27" s="1">
        <f>'DATOS MENSUALES'!E114</f>
        <v>0.2304855</v>
      </c>
      <c r="C27" s="1">
        <f>'DATOS MENSUALES'!E115</f>
        <v>0.15606</v>
      </c>
      <c r="D27" s="1">
        <f>'DATOS MENSUALES'!E116</f>
        <v>0.161205</v>
      </c>
      <c r="E27" s="1">
        <f>'DATOS MENSUALES'!E117</f>
        <v>0.1062864</v>
      </c>
      <c r="F27" s="1">
        <f>'DATOS MENSUALES'!E118</f>
        <v>0.2003616</v>
      </c>
      <c r="G27" s="1">
        <f>'DATOS MENSUALES'!E119</f>
        <v>0.197067</v>
      </c>
      <c r="H27" s="1">
        <f>'DATOS MENSUALES'!E120</f>
        <v>0.1694875</v>
      </c>
      <c r="I27" s="1">
        <f>'DATOS MENSUALES'!E121</f>
        <v>0.4114626</v>
      </c>
      <c r="J27" s="1">
        <f>'DATOS MENSUALES'!E122</f>
        <v>0.4858386</v>
      </c>
      <c r="K27" s="1">
        <f>'DATOS MENSUALES'!E123</f>
        <v>0.2008688</v>
      </c>
      <c r="L27" s="1">
        <f>'DATOS MENSUALES'!E124</f>
        <v>0.0802184</v>
      </c>
      <c r="M27" s="1">
        <f>'DATOS MENSUALES'!E125</f>
        <v>0.0506848</v>
      </c>
      <c r="N27" s="1">
        <f t="shared" si="11"/>
        <v>2.4500262</v>
      </c>
      <c r="O27" s="10"/>
      <c r="P27" s="60">
        <f t="shared" si="12"/>
        <v>7.362968291103922E-05</v>
      </c>
      <c r="Q27" s="60">
        <f t="shared" si="13"/>
        <v>-0.004693223788057294</v>
      </c>
      <c r="R27" s="60">
        <f t="shared" si="14"/>
        <v>-0.044806762887864025</v>
      </c>
      <c r="S27" s="60">
        <f t="shared" si="14"/>
        <v>-0.3044867710327755</v>
      </c>
      <c r="T27" s="60">
        <f t="shared" si="14"/>
        <v>-0.17734917179458026</v>
      </c>
      <c r="U27" s="60">
        <f t="shared" si="14"/>
        <v>-0.20813976562398856</v>
      </c>
      <c r="V27" s="60">
        <f t="shared" si="14"/>
        <v>-0.17416148769777304</v>
      </c>
      <c r="W27" s="60">
        <f t="shared" si="14"/>
        <v>-0.012012363894450316</v>
      </c>
      <c r="X27" s="60">
        <f t="shared" si="14"/>
        <v>0.0005899016156671466</v>
      </c>
      <c r="Y27" s="60">
        <f t="shared" si="14"/>
        <v>3.965463295246818E-05</v>
      </c>
      <c r="Z27" s="60">
        <f t="shared" si="14"/>
        <v>-1.2652606960139452E-05</v>
      </c>
      <c r="AA27" s="60">
        <f t="shared" si="14"/>
        <v>-0.00011204266421861064</v>
      </c>
      <c r="AB27" s="60">
        <f t="shared" si="14"/>
        <v>-28.34272830779971</v>
      </c>
    </row>
    <row r="28" spans="1:28" ht="12.75">
      <c r="A28" s="12" t="s">
        <v>36</v>
      </c>
      <c r="B28" s="1">
        <f>'DATOS MENSUALES'!E126</f>
        <v>0.0710167</v>
      </c>
      <c r="C28" s="1">
        <f>'DATOS MENSUALES'!E127</f>
        <v>0.1055628</v>
      </c>
      <c r="D28" s="1">
        <f>'DATOS MENSUALES'!E128</f>
        <v>0.1813713</v>
      </c>
      <c r="E28" s="1">
        <f>'DATOS MENSUALES'!E129</f>
        <v>0.4871777</v>
      </c>
      <c r="F28" s="1">
        <f>'DATOS MENSUALES'!E130</f>
        <v>1.069884</v>
      </c>
      <c r="G28" s="1">
        <f>'DATOS MENSUALES'!E131</f>
        <v>1.560208</v>
      </c>
      <c r="H28" s="1">
        <f>'DATOS MENSUALES'!E132</f>
        <v>0.8470696</v>
      </c>
      <c r="I28" s="1">
        <f>'DATOS MENSUALES'!E133</f>
        <v>0.7470534</v>
      </c>
      <c r="J28" s="1">
        <f>'DATOS MENSUALES'!E134</f>
        <v>0.7294146</v>
      </c>
      <c r="K28" s="1">
        <f>'DATOS MENSUALES'!E135</f>
        <v>0.2859192</v>
      </c>
      <c r="L28" s="1">
        <f>'DATOS MENSUALES'!E136</f>
        <v>0.0775042</v>
      </c>
      <c r="M28" s="1">
        <f>'DATOS MENSUALES'!E137</f>
        <v>0.067752</v>
      </c>
      <c r="N28" s="1">
        <f t="shared" si="11"/>
        <v>6.2299335000000005</v>
      </c>
      <c r="O28" s="10"/>
      <c r="P28" s="60">
        <f t="shared" si="12"/>
        <v>-0.0016245377192254937</v>
      </c>
      <c r="Q28" s="60">
        <f t="shared" si="13"/>
        <v>-0.010349333170389732</v>
      </c>
      <c r="R28" s="60">
        <f t="shared" si="14"/>
        <v>-0.03759980959219145</v>
      </c>
      <c r="S28" s="60">
        <f t="shared" si="14"/>
        <v>-0.02486192657689766</v>
      </c>
      <c r="T28" s="60">
        <f t="shared" si="14"/>
        <v>0.029128896695221194</v>
      </c>
      <c r="U28" s="60">
        <f t="shared" si="14"/>
        <v>0.4574391458085007</v>
      </c>
      <c r="V28" s="60">
        <f t="shared" si="14"/>
        <v>0.0016907911063408995</v>
      </c>
      <c r="W28" s="60">
        <f t="shared" si="14"/>
        <v>0.001210310917056515</v>
      </c>
      <c r="X28" s="60">
        <f t="shared" si="14"/>
        <v>0.035108213885786214</v>
      </c>
      <c r="Y28" s="60">
        <f t="shared" si="14"/>
        <v>0.001691590852718168</v>
      </c>
      <c r="Z28" s="60">
        <f t="shared" si="14"/>
        <v>-1.7608889457363883E-05</v>
      </c>
      <c r="AA28" s="60">
        <f t="shared" si="14"/>
        <v>-3.0201580835234287E-05</v>
      </c>
      <c r="AB28" s="60">
        <f t="shared" si="14"/>
        <v>0.3905841543608858</v>
      </c>
    </row>
    <row r="29" spans="1:28" ht="12.75">
      <c r="A29" s="12" t="s">
        <v>37</v>
      </c>
      <c r="B29" s="1">
        <f>'DATOS MENSUALES'!E138</f>
        <v>0.0773766</v>
      </c>
      <c r="C29" s="1">
        <f>'DATOS MENSUALES'!E139</f>
        <v>0.5209512</v>
      </c>
      <c r="D29" s="1">
        <f>'DATOS MENSUALES'!E140</f>
        <v>0.3808755</v>
      </c>
      <c r="E29" s="1">
        <f>'DATOS MENSUALES'!E141</f>
        <v>0.302208</v>
      </c>
      <c r="F29" s="1">
        <f>'DATOS MENSUALES'!E142</f>
        <v>0.2539072</v>
      </c>
      <c r="G29" s="1">
        <f>'DATOS MENSUALES'!E143</f>
        <v>1.2043191</v>
      </c>
      <c r="H29" s="1">
        <f>'DATOS MENSUALES'!E144</f>
        <v>0.92064</v>
      </c>
      <c r="I29" s="1">
        <f>'DATOS MENSUALES'!E145</f>
        <v>0.6730512</v>
      </c>
      <c r="J29" s="1">
        <f>'DATOS MENSUALES'!E146</f>
        <v>0.374509</v>
      </c>
      <c r="K29" s="1">
        <f>'DATOS MENSUALES'!E147</f>
        <v>0.4840557</v>
      </c>
      <c r="L29" s="1">
        <f>'DATOS MENSUALES'!E148</f>
        <v>0.2706165</v>
      </c>
      <c r="M29" s="1">
        <f>'DATOS MENSUALES'!E149</f>
        <v>0.086184</v>
      </c>
      <c r="N29" s="1">
        <f t="shared" si="11"/>
        <v>5.548694</v>
      </c>
      <c r="O29" s="10"/>
      <c r="P29" s="60">
        <f t="shared" si="12"/>
        <v>-0.0013748768579702755</v>
      </c>
      <c r="Q29" s="60">
        <f t="shared" si="13"/>
        <v>0.007699624379273856</v>
      </c>
      <c r="R29" s="60">
        <f t="shared" si="14"/>
        <v>-0.002488308048808968</v>
      </c>
      <c r="S29" s="60">
        <f t="shared" si="14"/>
        <v>-0.10841681761969557</v>
      </c>
      <c r="T29" s="60">
        <f t="shared" si="14"/>
        <v>-0.13132162444212306</v>
      </c>
      <c r="U29" s="60">
        <f t="shared" si="14"/>
        <v>0.07127732449465915</v>
      </c>
      <c r="V29" s="60">
        <f t="shared" si="14"/>
        <v>0.007155899776642692</v>
      </c>
      <c r="W29" s="60">
        <f t="shared" si="14"/>
        <v>3.454134650473058E-05</v>
      </c>
      <c r="X29" s="60">
        <f t="shared" si="14"/>
        <v>-2.0711227219177645E-05</v>
      </c>
      <c r="Y29" s="60">
        <f t="shared" si="14"/>
        <v>0.031941825625600745</v>
      </c>
      <c r="Z29" s="60">
        <f t="shared" si="14"/>
        <v>0.004665507391857132</v>
      </c>
      <c r="AA29" s="60">
        <f t="shared" si="14"/>
        <v>-2.0531116979416354E-06</v>
      </c>
      <c r="AB29" s="60">
        <f t="shared" si="14"/>
        <v>0.00012305607399413997</v>
      </c>
    </row>
    <row r="30" spans="1:28" ht="12.75">
      <c r="A30" s="12" t="s">
        <v>38</v>
      </c>
      <c r="B30" s="1">
        <f>'DATOS MENSUALES'!E150</f>
        <v>0.1319535</v>
      </c>
      <c r="C30" s="1">
        <f>'DATOS MENSUALES'!E151</f>
        <v>0.19608</v>
      </c>
      <c r="D30" s="1">
        <f>'DATOS MENSUALES'!E152</f>
        <v>0.3355402</v>
      </c>
      <c r="E30" s="1">
        <f>'DATOS MENSUALES'!E153</f>
        <v>0.2749692</v>
      </c>
      <c r="F30" s="1">
        <f>'DATOS MENSUALES'!E154</f>
        <v>0.3417368</v>
      </c>
      <c r="G30" s="1">
        <f>'DATOS MENSUALES'!E155</f>
        <v>0.2291088</v>
      </c>
      <c r="H30" s="1">
        <f>'DATOS MENSUALES'!E156</f>
        <v>0.3578432</v>
      </c>
      <c r="I30" s="1">
        <f>'DATOS MENSUALES'!E157</f>
        <v>0.2109666</v>
      </c>
      <c r="J30" s="1">
        <f>'DATOS MENSUALES'!E158</f>
        <v>0.3989339</v>
      </c>
      <c r="K30" s="1">
        <f>'DATOS MENSUALES'!E159</f>
        <v>0.2241976</v>
      </c>
      <c r="L30" s="1">
        <f>'DATOS MENSUALES'!E160</f>
        <v>0.100686</v>
      </c>
      <c r="M30" s="1">
        <f>'DATOS MENSUALES'!E161</f>
        <v>0.0746059</v>
      </c>
      <c r="N30" s="1">
        <f t="shared" si="11"/>
        <v>2.8766217</v>
      </c>
      <c r="O30" s="10"/>
      <c r="P30" s="60">
        <f t="shared" si="12"/>
        <v>-0.00018150209109168164</v>
      </c>
      <c r="Q30" s="60">
        <f t="shared" si="13"/>
        <v>-0.0020681070024201782</v>
      </c>
      <c r="R30" s="60">
        <f t="shared" si="14"/>
        <v>-0.005914448672304533</v>
      </c>
      <c r="S30" s="60">
        <f t="shared" si="14"/>
        <v>-0.12807815739631107</v>
      </c>
      <c r="T30" s="60">
        <f t="shared" si="14"/>
        <v>-0.07433223148517011</v>
      </c>
      <c r="U30" s="60">
        <f t="shared" si="14"/>
        <v>-0.17617174557789925</v>
      </c>
      <c r="V30" s="60">
        <f t="shared" si="14"/>
        <v>-0.05069160502477918</v>
      </c>
      <c r="W30" s="60">
        <f t="shared" si="14"/>
        <v>-0.0792396297849444</v>
      </c>
      <c r="X30" s="60">
        <f t="shared" si="14"/>
        <v>-2.8019589639824942E-08</v>
      </c>
      <c r="Y30" s="60">
        <f t="shared" si="14"/>
        <v>0.00018941200955521897</v>
      </c>
      <c r="Z30" s="60">
        <f t="shared" si="14"/>
        <v>-2.2771251518967607E-08</v>
      </c>
      <c r="AA30" s="60">
        <f t="shared" si="14"/>
        <v>-1.4327421213024143E-05</v>
      </c>
      <c r="AB30" s="60">
        <f t="shared" si="14"/>
        <v>-18.032811541150103</v>
      </c>
    </row>
    <row r="31" spans="1:28" ht="12.75">
      <c r="A31" s="12" t="s">
        <v>39</v>
      </c>
      <c r="B31" s="1">
        <f>'DATOS MENSUALES'!E162</f>
        <v>0.325704</v>
      </c>
      <c r="C31" s="1">
        <f>'DATOS MENSUALES'!E163</f>
        <v>0.179168</v>
      </c>
      <c r="D31" s="1">
        <f>'DATOS MENSUALES'!E164</f>
        <v>0.1489488</v>
      </c>
      <c r="E31" s="1">
        <f>'DATOS MENSUALES'!E165</f>
        <v>0.451485</v>
      </c>
      <c r="F31" s="1">
        <f>'DATOS MENSUALES'!E166</f>
        <v>0.5991106</v>
      </c>
      <c r="G31" s="1">
        <f>'DATOS MENSUALES'!E167</f>
        <v>0.637315</v>
      </c>
      <c r="H31" s="1">
        <f>'DATOS MENSUALES'!E168</f>
        <v>0.3909136</v>
      </c>
      <c r="I31" s="1">
        <f>'DATOS MENSUALES'!E169</f>
        <v>0.4756247</v>
      </c>
      <c r="J31" s="1">
        <f>'DATOS MENSUALES'!E170</f>
        <v>0.3240978</v>
      </c>
      <c r="K31" s="1">
        <f>'DATOS MENSUALES'!E171</f>
        <v>0.1157932</v>
      </c>
      <c r="L31" s="1">
        <f>'DATOS MENSUALES'!E172</f>
        <v>0.0701925</v>
      </c>
      <c r="M31" s="1">
        <f>'DATOS MENSUALES'!E173</f>
        <v>0.0555181</v>
      </c>
      <c r="N31" s="1">
        <f t="shared" si="11"/>
        <v>3.7738713000000006</v>
      </c>
      <c r="O31" s="10"/>
      <c r="P31" s="60">
        <f t="shared" si="12"/>
        <v>0.0025787766177116206</v>
      </c>
      <c r="Q31" s="60">
        <f t="shared" si="13"/>
        <v>-0.0030058304054434728</v>
      </c>
      <c r="R31" s="60">
        <f t="shared" si="14"/>
        <v>-0.04960711242251769</v>
      </c>
      <c r="S31" s="60">
        <f t="shared" si="14"/>
        <v>-0.035144178213108536</v>
      </c>
      <c r="T31" s="60">
        <f t="shared" si="14"/>
        <v>-0.004337701532033101</v>
      </c>
      <c r="U31" s="60">
        <f t="shared" si="14"/>
        <v>-0.003538483716101333</v>
      </c>
      <c r="V31" s="60">
        <f t="shared" si="14"/>
        <v>-0.03828078547128482</v>
      </c>
      <c r="W31" s="60">
        <f t="shared" si="14"/>
        <v>-0.004480647200766755</v>
      </c>
      <c r="X31" s="60">
        <f t="shared" si="14"/>
        <v>-0.00047224499009025834</v>
      </c>
      <c r="Y31" s="60">
        <f t="shared" si="14"/>
        <v>-0.00013245441430093666</v>
      </c>
      <c r="Z31" s="60">
        <f t="shared" si="14"/>
        <v>-3.70189541221761E-05</v>
      </c>
      <c r="AA31" s="60">
        <f t="shared" si="14"/>
        <v>-8.160907264642043E-05</v>
      </c>
      <c r="AB31" s="60">
        <f t="shared" si="14"/>
        <v>-5.133696282629366</v>
      </c>
    </row>
    <row r="32" spans="1:28" ht="12.75">
      <c r="A32" s="12" t="s">
        <v>40</v>
      </c>
      <c r="B32" s="1">
        <f>'DATOS MENSUALES'!E174</f>
        <v>0.0690552</v>
      </c>
      <c r="C32" s="1">
        <f>'DATOS MENSUALES'!E175</f>
        <v>0.2537392</v>
      </c>
      <c r="D32" s="1">
        <f>'DATOS MENSUALES'!E176</f>
        <v>0.164496</v>
      </c>
      <c r="E32" s="1">
        <f>'DATOS MENSUALES'!E177</f>
        <v>0.6156475</v>
      </c>
      <c r="F32" s="1">
        <f>'DATOS MENSUALES'!E178</f>
        <v>1.4516745</v>
      </c>
      <c r="G32" s="1">
        <f>'DATOS MENSUALES'!E179</f>
        <v>0.8318968</v>
      </c>
      <c r="H32" s="1">
        <f>'DATOS MENSUALES'!E180</f>
        <v>0.6072168</v>
      </c>
      <c r="I32" s="1">
        <f>'DATOS MENSUALES'!E181</f>
        <v>0.34854</v>
      </c>
      <c r="J32" s="1">
        <f>'DATOS MENSUALES'!E182</f>
        <v>0.3678272</v>
      </c>
      <c r="K32" s="1">
        <f>'DATOS MENSUALES'!E183</f>
        <v>0.250416</v>
      </c>
      <c r="L32" s="1">
        <f>'DATOS MENSUALES'!E184</f>
        <v>0.1852561</v>
      </c>
      <c r="M32" s="1">
        <f>'DATOS MENSUALES'!E185</f>
        <v>0.0935571</v>
      </c>
      <c r="N32" s="1">
        <f t="shared" si="11"/>
        <v>5.2393224</v>
      </c>
      <c r="O32" s="10"/>
      <c r="P32" s="60">
        <f t="shared" si="12"/>
        <v>-0.0017072219073710146</v>
      </c>
      <c r="Q32" s="60">
        <f t="shared" si="13"/>
        <v>-0.0003392962052207428</v>
      </c>
      <c r="R32" s="60">
        <f t="shared" si="14"/>
        <v>-0.04357276454504884</v>
      </c>
      <c r="S32" s="60">
        <f t="shared" si="14"/>
        <v>-0.0043621213467952055</v>
      </c>
      <c r="T32" s="60">
        <f t="shared" si="14"/>
        <v>0.32776213083905165</v>
      </c>
      <c r="U32" s="60">
        <f t="shared" si="14"/>
        <v>7.514026164198784E-05</v>
      </c>
      <c r="V32" s="60">
        <f t="shared" si="14"/>
        <v>-0.0017593073591607438</v>
      </c>
      <c r="W32" s="60">
        <f t="shared" si="14"/>
        <v>-0.024882779179657488</v>
      </c>
      <c r="X32" s="60">
        <f t="shared" si="14"/>
        <v>-3.9805499459687255E-05</v>
      </c>
      <c r="Y32" s="60">
        <f t="shared" si="14"/>
        <v>0.0005852841714117633</v>
      </c>
      <c r="Z32" s="60">
        <f t="shared" si="14"/>
        <v>0.0005460535543073604</v>
      </c>
      <c r="AA32" s="60">
        <f t="shared" si="14"/>
        <v>-1.5198819650840262E-07</v>
      </c>
      <c r="AB32" s="60">
        <f t="shared" si="14"/>
        <v>-0.017501504595638935</v>
      </c>
    </row>
    <row r="33" spans="1:28" ht="12.75">
      <c r="A33" s="12" t="s">
        <v>41</v>
      </c>
      <c r="B33" s="1">
        <f>'DATOS MENSUALES'!E186</f>
        <v>0.1155728</v>
      </c>
      <c r="C33" s="1">
        <f>'DATOS MENSUALES'!E187</f>
        <v>0.2553284</v>
      </c>
      <c r="D33" s="1">
        <f>'DATOS MENSUALES'!E188</f>
        <v>1.451511</v>
      </c>
      <c r="E33" s="1">
        <f>'DATOS MENSUALES'!E189</f>
        <v>1.355981</v>
      </c>
      <c r="F33" s="1">
        <f>'DATOS MENSUALES'!E190</f>
        <v>0.4040508</v>
      </c>
      <c r="G33" s="1">
        <f>'DATOS MENSUALES'!E191</f>
        <v>2.6228251</v>
      </c>
      <c r="H33" s="1">
        <f>'DATOS MENSUALES'!E192</f>
        <v>2.6623275</v>
      </c>
      <c r="I33" s="1">
        <f>'DATOS MENSUALES'!E193</f>
        <v>1.1937536</v>
      </c>
      <c r="J33" s="1">
        <f>'DATOS MENSUALES'!E194</f>
        <v>0.350278</v>
      </c>
      <c r="K33" s="1">
        <f>'DATOS MENSUALES'!E195</f>
        <v>0.1105212</v>
      </c>
      <c r="L33" s="1">
        <f>'DATOS MENSUALES'!E196</f>
        <v>0.0926464</v>
      </c>
      <c r="M33" s="1">
        <f>'DATOS MENSUALES'!E197</f>
        <v>0.0822342</v>
      </c>
      <c r="N33" s="1">
        <f t="shared" si="11"/>
        <v>10.69703</v>
      </c>
      <c r="O33" s="10"/>
      <c r="P33" s="60">
        <f t="shared" si="12"/>
        <v>-0.00038900876433084594</v>
      </c>
      <c r="Q33" s="60">
        <f t="shared" si="13"/>
        <v>-0.0003166278801508522</v>
      </c>
      <c r="R33" s="60">
        <f t="shared" si="14"/>
        <v>0.8177322637975188</v>
      </c>
      <c r="S33" s="60">
        <f t="shared" si="14"/>
        <v>0.1920409365969788</v>
      </c>
      <c r="T33" s="60">
        <f t="shared" si="14"/>
        <v>-0.04593925728436895</v>
      </c>
      <c r="U33" s="60">
        <f t="shared" si="14"/>
        <v>6.159948739654205</v>
      </c>
      <c r="V33" s="60">
        <f t="shared" si="14"/>
        <v>7.238229259886427</v>
      </c>
      <c r="W33" s="60">
        <f t="shared" si="14"/>
        <v>0.16935979000573348</v>
      </c>
      <c r="X33" s="60">
        <f t="shared" si="14"/>
        <v>-0.0001381338689229027</v>
      </c>
      <c r="Y33" s="60">
        <f t="shared" si="14"/>
        <v>-0.00017794808483110973</v>
      </c>
      <c r="Z33" s="60">
        <f t="shared" si="14"/>
        <v>-1.2857865949867037E-06</v>
      </c>
      <c r="AA33" s="60">
        <f t="shared" si="14"/>
        <v>-4.623714221554431E-06</v>
      </c>
      <c r="AB33" s="60">
        <f t="shared" si="14"/>
        <v>140.45193864605216</v>
      </c>
    </row>
    <row r="34" spans="1:28" ht="12.75">
      <c r="A34" s="12" t="s">
        <v>42</v>
      </c>
      <c r="B34" s="1">
        <f>'DATOS MENSUALES'!E198</f>
        <v>0.066651</v>
      </c>
      <c r="C34" s="1">
        <f>'DATOS MENSUALES'!E199</f>
        <v>0.1055376</v>
      </c>
      <c r="D34" s="1">
        <f>'DATOS MENSUALES'!E200</f>
        <v>0.1043954</v>
      </c>
      <c r="E34" s="1">
        <f>'DATOS MENSUALES'!E201</f>
        <v>0.06624</v>
      </c>
      <c r="F34" s="1">
        <f>'DATOS MENSUALES'!E202</f>
        <v>0.168831</v>
      </c>
      <c r="G34" s="1">
        <f>'DATOS MENSUALES'!E203</f>
        <v>0.2230998</v>
      </c>
      <c r="H34" s="1">
        <f>'DATOS MENSUALES'!E204</f>
        <v>0.1877552</v>
      </c>
      <c r="I34" s="1">
        <f>'DATOS MENSUALES'!E205</f>
        <v>0.1827938</v>
      </c>
      <c r="J34" s="1">
        <f>'DATOS MENSUALES'!E206</f>
        <v>0.3488944</v>
      </c>
      <c r="K34" s="1">
        <f>'DATOS MENSUALES'!E207</f>
        <v>0.192192</v>
      </c>
      <c r="L34" s="1">
        <f>'DATOS MENSUALES'!E208</f>
        <v>0.098448</v>
      </c>
      <c r="M34" s="1">
        <f>'DATOS MENSUALES'!E209</f>
        <v>0.066066</v>
      </c>
      <c r="N34" s="1">
        <f t="shared" si="11"/>
        <v>1.8109042</v>
      </c>
      <c r="O34" s="10"/>
      <c r="P34" s="60">
        <f t="shared" si="12"/>
        <v>-0.0018123354783303</v>
      </c>
      <c r="Q34" s="60">
        <f t="shared" si="13"/>
        <v>-0.010352923879804802</v>
      </c>
      <c r="R34" s="60">
        <f aca="true" t="shared" si="15" ref="R34:R50">(D34-D$6)^3</f>
        <v>-0.0699289628591155</v>
      </c>
      <c r="S34" s="60">
        <f aca="true" t="shared" si="16" ref="S34:S50">(E34-E$6)^3</f>
        <v>-0.3621624267413448</v>
      </c>
      <c r="T34" s="60">
        <f aca="true" t="shared" si="17" ref="T34:T50">(F34-F$6)^3</f>
        <v>-0.20891505576074249</v>
      </c>
      <c r="U34" s="60">
        <f aca="true" t="shared" si="18" ref="U34:U50">(G34-G$6)^3</f>
        <v>-0.18189787566437332</v>
      </c>
      <c r="V34" s="60">
        <f aca="true" t="shared" si="19" ref="V34:V50">(H34-H$6)^3</f>
        <v>-0.15762324471899106</v>
      </c>
      <c r="W34" s="60">
        <f aca="true" t="shared" si="20" ref="W34:W50">(I34-I$6)^3</f>
        <v>-0.09587712060179701</v>
      </c>
      <c r="X34" s="60">
        <f aca="true" t="shared" si="21" ref="X34:X50">(J34-J$6)^3</f>
        <v>-0.00014952510626272178</v>
      </c>
      <c r="Y34" s="60">
        <f aca="true" t="shared" si="22" ref="Y34:Y50">(K34-K$6)^3</f>
        <v>1.643357117738634E-05</v>
      </c>
      <c r="Z34" s="60">
        <f aca="true" t="shared" si="23" ref="Z34:Z50">(L34-L$6)^3</f>
        <v>-1.3050959065979554E-07</v>
      </c>
      <c r="AA34" s="60">
        <f aca="true" t="shared" si="24" ref="AA34:AA50">(M34-M$6)^3</f>
        <v>-3.537724046014046E-05</v>
      </c>
      <c r="AB34" s="60">
        <f aca="true" t="shared" si="25" ref="AB34:AB50">(N34-N$6)^3</f>
        <v>-50.163810997582004</v>
      </c>
    </row>
    <row r="35" spans="1:28" ht="12.75">
      <c r="A35" s="12" t="s">
        <v>43</v>
      </c>
      <c r="B35" s="1">
        <f>'DATOS MENSUALES'!E210</f>
        <v>0.0632778</v>
      </c>
      <c r="C35" s="1">
        <f>'DATOS MENSUALES'!E211</f>
        <v>0.0690372</v>
      </c>
      <c r="D35" s="1">
        <f>'DATOS MENSUALES'!E212</f>
        <v>0.115115</v>
      </c>
      <c r="E35" s="1">
        <f>'DATOS MENSUALES'!E213</f>
        <v>0.2579715</v>
      </c>
      <c r="F35" s="1">
        <f>'DATOS MENSUALES'!E214</f>
        <v>0.2559011</v>
      </c>
      <c r="G35" s="1">
        <f>'DATOS MENSUALES'!E215</f>
        <v>0.7825125</v>
      </c>
      <c r="H35" s="1">
        <f>'DATOS MENSUALES'!E216</f>
        <v>0.4335499</v>
      </c>
      <c r="I35" s="1">
        <f>'DATOS MENSUALES'!E217</f>
        <v>0.2159136</v>
      </c>
      <c r="J35" s="1">
        <f>'DATOS MENSUALES'!E218</f>
        <v>0.3047445</v>
      </c>
      <c r="K35" s="1">
        <f>'DATOS MENSUALES'!E219</f>
        <v>0.160908</v>
      </c>
      <c r="L35" s="1">
        <f>'DATOS MENSUALES'!E220</f>
        <v>0.1180001</v>
      </c>
      <c r="M35" s="1">
        <f>'DATOS MENSUALES'!E221</f>
        <v>0.1007116</v>
      </c>
      <c r="N35" s="1">
        <f t="shared" si="11"/>
        <v>2.8776428000000003</v>
      </c>
      <c r="O35" s="10"/>
      <c r="P35" s="60">
        <f t="shared" si="12"/>
        <v>-0.0019669615233080906</v>
      </c>
      <c r="Q35" s="60">
        <f t="shared" si="13"/>
        <v>-0.016474145777334217</v>
      </c>
      <c r="R35" s="60">
        <f t="shared" si="15"/>
        <v>-0.06461128209623374</v>
      </c>
      <c r="S35" s="60">
        <f t="shared" si="16"/>
        <v>-0.14147669138678232</v>
      </c>
      <c r="T35" s="60">
        <f t="shared" si="17"/>
        <v>-0.12978225079610536</v>
      </c>
      <c r="U35" s="60">
        <f t="shared" si="18"/>
        <v>-3.7113598163324104E-07</v>
      </c>
      <c r="V35" s="60">
        <f t="shared" si="19"/>
        <v>-0.025512739650879312</v>
      </c>
      <c r="W35" s="60">
        <f t="shared" si="20"/>
        <v>-0.07653309776882562</v>
      </c>
      <c r="X35" s="60">
        <f t="shared" si="21"/>
        <v>-0.0009190869419451142</v>
      </c>
      <c r="Y35" s="60">
        <f t="shared" si="22"/>
        <v>-2.0122943164428413E-07</v>
      </c>
      <c r="Z35" s="60">
        <f t="shared" si="23"/>
        <v>3.0358339275131268E-06</v>
      </c>
      <c r="AA35" s="60">
        <f t="shared" si="24"/>
        <v>6.007078042044455E-09</v>
      </c>
      <c r="AB35" s="60">
        <f t="shared" si="25"/>
        <v>-18.01175456326608</v>
      </c>
    </row>
    <row r="36" spans="1:28" ht="12.75">
      <c r="A36" s="12" t="s">
        <v>44</v>
      </c>
      <c r="B36" s="1">
        <f>'DATOS MENSUALES'!E222</f>
        <v>0.1025437</v>
      </c>
      <c r="C36" s="1">
        <f>'DATOS MENSUALES'!E223</f>
        <v>0.1016892</v>
      </c>
      <c r="D36" s="1">
        <f>'DATOS MENSUALES'!E224</f>
        <v>0.581392</v>
      </c>
      <c r="E36" s="1">
        <f>'DATOS MENSUALES'!E225</f>
        <v>0.424214</v>
      </c>
      <c r="F36" s="1">
        <f>'DATOS MENSUALES'!E226</f>
        <v>0.162504</v>
      </c>
      <c r="G36" s="1">
        <f>'DATOS MENSUALES'!E227</f>
        <v>0.5814374</v>
      </c>
      <c r="H36" s="1">
        <f>'DATOS MENSUALES'!E228</f>
        <v>0.6021005</v>
      </c>
      <c r="I36" s="1">
        <f>'DATOS MENSUALES'!E229</f>
        <v>0.7607862</v>
      </c>
      <c r="J36" s="1">
        <f>'DATOS MENSUALES'!E230</f>
        <v>0.487872</v>
      </c>
      <c r="K36" s="1">
        <f>'DATOS MENSUALES'!E231</f>
        <v>0.1886787</v>
      </c>
      <c r="L36" s="1">
        <f>'DATOS MENSUALES'!E232</f>
        <v>0.1125248</v>
      </c>
      <c r="M36" s="1">
        <f>'DATOS MENSUALES'!E233</f>
        <v>0.5005828</v>
      </c>
      <c r="N36" s="1">
        <f t="shared" si="11"/>
        <v>4.6063253</v>
      </c>
      <c r="O36" s="10"/>
      <c r="P36" s="60">
        <f t="shared" si="12"/>
        <v>-0.0006366904514516781</v>
      </c>
      <c r="Q36" s="60">
        <f t="shared" si="13"/>
        <v>-0.010911080487577263</v>
      </c>
      <c r="R36" s="60">
        <f t="shared" si="15"/>
        <v>0.000274720438439906</v>
      </c>
      <c r="S36" s="60">
        <f t="shared" si="16"/>
        <v>-0.044673188000846895</v>
      </c>
      <c r="T36" s="60">
        <f t="shared" si="17"/>
        <v>-0.21566947764056468</v>
      </c>
      <c r="U36" s="60">
        <f t="shared" si="18"/>
        <v>-0.00903289450780867</v>
      </c>
      <c r="V36" s="60">
        <f t="shared" si="19"/>
        <v>-0.001992607199725982</v>
      </c>
      <c r="W36" s="60">
        <f t="shared" si="20"/>
        <v>0.0017410857736487606</v>
      </c>
      <c r="X36" s="60">
        <f t="shared" si="21"/>
        <v>0.0006338575553902707</v>
      </c>
      <c r="Y36" s="60">
        <f t="shared" si="22"/>
        <v>1.0518870732925434E-05</v>
      </c>
      <c r="Z36" s="60">
        <f t="shared" si="23"/>
        <v>7.30067880097192E-07</v>
      </c>
      <c r="AA36" s="60">
        <f t="shared" si="24"/>
        <v>0.06481416495228001</v>
      </c>
      <c r="AB36" s="60">
        <f t="shared" si="25"/>
        <v>-0.7112353516769645</v>
      </c>
    </row>
    <row r="37" spans="1:28" ht="12.75">
      <c r="A37" s="12" t="s">
        <v>45</v>
      </c>
      <c r="B37" s="1">
        <f>'DATOS MENSUALES'!E234</f>
        <v>0.4667339</v>
      </c>
      <c r="C37" s="1">
        <f>'DATOS MENSUALES'!E235</f>
        <v>1.0781595</v>
      </c>
      <c r="D37" s="1">
        <f>'DATOS MENSUALES'!E236</f>
        <v>3.1190187</v>
      </c>
      <c r="E37" s="1">
        <f>'DATOS MENSUALES'!E237</f>
        <v>3.0278248</v>
      </c>
      <c r="F37" s="1">
        <f>'DATOS MENSUALES'!E238</f>
        <v>3.1980564</v>
      </c>
      <c r="G37" s="1">
        <f>'DATOS MENSUALES'!E239</f>
        <v>2.6632188</v>
      </c>
      <c r="H37" s="1">
        <f>'DATOS MENSUALES'!E240</f>
        <v>0.7575337</v>
      </c>
      <c r="I37" s="1">
        <f>'DATOS MENSUALES'!E241</f>
        <v>0.5780841</v>
      </c>
      <c r="J37" s="1">
        <f>'DATOS MENSUALES'!E242</f>
        <v>0.327796</v>
      </c>
      <c r="K37" s="1">
        <f>'DATOS MENSUALES'!E243</f>
        <v>0.1237923</v>
      </c>
      <c r="L37" s="1">
        <f>'DATOS MENSUALES'!E244</f>
        <v>0.087538</v>
      </c>
      <c r="M37" s="1">
        <f>'DATOS MENSUALES'!E245</f>
        <v>0.0837352</v>
      </c>
      <c r="N37" s="1">
        <f t="shared" si="11"/>
        <v>15.511491399999999</v>
      </c>
      <c r="O37" s="10"/>
      <c r="P37" s="60">
        <f t="shared" si="12"/>
        <v>0.021522444583957686</v>
      </c>
      <c r="Q37" s="60">
        <f t="shared" si="13"/>
        <v>0.42981021516629025</v>
      </c>
      <c r="R37" s="60">
        <f t="shared" si="15"/>
        <v>17.62947630355571</v>
      </c>
      <c r="S37" s="60">
        <f t="shared" si="16"/>
        <v>11.372176472556115</v>
      </c>
      <c r="T37" s="60">
        <f t="shared" si="17"/>
        <v>14.45294067767974</v>
      </c>
      <c r="U37" s="60">
        <f t="shared" si="18"/>
        <v>6.576198828554686</v>
      </c>
      <c r="V37" s="60">
        <f t="shared" si="19"/>
        <v>2.5925205095078816E-05</v>
      </c>
      <c r="W37" s="60">
        <f t="shared" si="20"/>
        <v>-0.00024297003993647038</v>
      </c>
      <c r="X37" s="60">
        <f t="shared" si="21"/>
        <v>-0.0004081089552588325</v>
      </c>
      <c r="Y37" s="60">
        <f t="shared" si="22"/>
        <v>-7.937225047866976E-05</v>
      </c>
      <c r="Z37" s="60">
        <f t="shared" si="23"/>
        <v>-4.082503868419862E-06</v>
      </c>
      <c r="AA37" s="60">
        <f t="shared" si="24"/>
        <v>-3.4831668948890012E-06</v>
      </c>
      <c r="AB37" s="60">
        <f t="shared" si="25"/>
        <v>1003.7657735157441</v>
      </c>
    </row>
    <row r="38" spans="1:28" ht="12.75">
      <c r="A38" s="12" t="s">
        <v>46</v>
      </c>
      <c r="B38" s="1">
        <f>'DATOS MENSUALES'!E246</f>
        <v>1.9530524</v>
      </c>
      <c r="C38" s="1">
        <f>'DATOS MENSUALES'!E247</f>
        <v>1.537016</v>
      </c>
      <c r="D38" s="1">
        <f>'DATOS MENSUALES'!E248</f>
        <v>2.0294208</v>
      </c>
      <c r="E38" s="1">
        <f>'DATOS MENSUALES'!E249</f>
        <v>1.4056944</v>
      </c>
      <c r="F38" s="1">
        <f>'DATOS MENSUALES'!E250</f>
        <v>0.5097159</v>
      </c>
      <c r="G38" s="1">
        <f>'DATOS MENSUALES'!E251</f>
        <v>0.1481739</v>
      </c>
      <c r="H38" s="1">
        <f>'DATOS MENSUALES'!E252</f>
        <v>0.2421324</v>
      </c>
      <c r="I38" s="1">
        <f>'DATOS MENSUALES'!E253</f>
        <v>0.7563504</v>
      </c>
      <c r="J38" s="1">
        <f>'DATOS MENSUALES'!E254</f>
        <v>0.3698808</v>
      </c>
      <c r="K38" s="1">
        <f>'DATOS MENSUALES'!E255</f>
        <v>0.1423423</v>
      </c>
      <c r="L38" s="1">
        <f>'DATOS MENSUALES'!E256</f>
        <v>0.1088833</v>
      </c>
      <c r="M38" s="1">
        <f>'DATOS MENSUALES'!E257</f>
        <v>0.1219108</v>
      </c>
      <c r="N38" s="1">
        <f t="shared" si="11"/>
        <v>9.3245734</v>
      </c>
      <c r="O38" s="10"/>
      <c r="P38" s="60">
        <f t="shared" si="12"/>
        <v>5.493514881162076</v>
      </c>
      <c r="Q38" s="60">
        <f t="shared" si="13"/>
        <v>1.7871096434809688</v>
      </c>
      <c r="R38" s="60">
        <f t="shared" si="15"/>
        <v>3.463762191195592</v>
      </c>
      <c r="S38" s="60">
        <f t="shared" si="16"/>
        <v>0.2460843062042435</v>
      </c>
      <c r="T38" s="60">
        <f t="shared" si="17"/>
        <v>-0.0160949922780624</v>
      </c>
      <c r="U38" s="60">
        <f t="shared" si="18"/>
        <v>-0.2640223812637723</v>
      </c>
      <c r="V38" s="60">
        <f t="shared" si="19"/>
        <v>-0.1146529769323448</v>
      </c>
      <c r="W38" s="60">
        <f t="shared" si="20"/>
        <v>0.001555507030500922</v>
      </c>
      <c r="X38" s="60">
        <f t="shared" si="21"/>
        <v>-3.304648470436254E-05</v>
      </c>
      <c r="Y38" s="60">
        <f t="shared" si="22"/>
        <v>-1.4572723773303112E-05</v>
      </c>
      <c r="Z38" s="60">
        <f t="shared" si="23"/>
        <v>1.5424008512591785E-07</v>
      </c>
      <c r="AA38" s="60">
        <f t="shared" si="24"/>
        <v>1.2194054332327085E-05</v>
      </c>
      <c r="AB38" s="60">
        <f t="shared" si="25"/>
        <v>55.989307706295655</v>
      </c>
    </row>
    <row r="39" spans="1:28" ht="12.75">
      <c r="A39" s="12" t="s">
        <v>47</v>
      </c>
      <c r="B39" s="1">
        <f>'DATOS MENSUALES'!E258</f>
        <v>0.2046946</v>
      </c>
      <c r="C39" s="1">
        <f>'DATOS MENSUALES'!E259</f>
        <v>1.352952</v>
      </c>
      <c r="D39" s="1">
        <f>'DATOS MENSUALES'!E260</f>
        <v>2.152494</v>
      </c>
      <c r="E39" s="1">
        <f>'DATOS MENSUALES'!E261</f>
        <v>2.6627148</v>
      </c>
      <c r="F39" s="1">
        <f>'DATOS MENSUALES'!E262</f>
        <v>1.497821</v>
      </c>
      <c r="G39" s="1">
        <f>'DATOS MENSUALES'!E263</f>
        <v>3.610332</v>
      </c>
      <c r="H39" s="1">
        <f>'DATOS MENSUALES'!E264</f>
        <v>1.6232576</v>
      </c>
      <c r="I39" s="1">
        <f>'DATOS MENSUALES'!E265</f>
        <v>0.591903</v>
      </c>
      <c r="J39" s="1">
        <f>'DATOS MENSUALES'!E266</f>
        <v>0.1874675</v>
      </c>
      <c r="K39" s="1">
        <f>'DATOS MENSUALES'!E267</f>
        <v>0.090968</v>
      </c>
      <c r="L39" s="1">
        <f>'DATOS MENSUALES'!E268</f>
        <v>0.1181223</v>
      </c>
      <c r="M39" s="1">
        <f>'DATOS MENSUALES'!E269</f>
        <v>0.0911898</v>
      </c>
      <c r="N39" s="1">
        <f t="shared" si="11"/>
        <v>14.183916600000002</v>
      </c>
      <c r="O39" s="10"/>
      <c r="P39" s="60">
        <f t="shared" si="12"/>
        <v>4.190657994142077E-06</v>
      </c>
      <c r="Q39" s="60">
        <f t="shared" si="13"/>
        <v>1.0910272738316764</v>
      </c>
      <c r="R39" s="60">
        <f t="shared" si="15"/>
        <v>4.379626974968334</v>
      </c>
      <c r="S39" s="60">
        <f t="shared" si="16"/>
        <v>6.683710997662681</v>
      </c>
      <c r="T39" s="60">
        <f t="shared" si="17"/>
        <v>0.39807622889685473</v>
      </c>
      <c r="U39" s="60">
        <f t="shared" si="18"/>
        <v>22.440875529127837</v>
      </c>
      <c r="V39" s="60">
        <f t="shared" si="19"/>
        <v>0.7176876578363941</v>
      </c>
      <c r="W39" s="60">
        <f t="shared" si="20"/>
        <v>-0.00011465703092434118</v>
      </c>
      <c r="X39" s="60">
        <f t="shared" si="21"/>
        <v>-0.00986970892929514</v>
      </c>
      <c r="Y39" s="60">
        <f t="shared" si="22"/>
        <v>-0.00043551940753382693</v>
      </c>
      <c r="Z39" s="60">
        <f t="shared" si="23"/>
        <v>3.1133463243209008E-06</v>
      </c>
      <c r="AA39" s="60">
        <f t="shared" si="24"/>
        <v>-4.5723864475039293E-07</v>
      </c>
      <c r="AB39" s="60">
        <f t="shared" si="25"/>
        <v>655.0942325738296</v>
      </c>
    </row>
    <row r="40" spans="1:28" ht="12.75">
      <c r="A40" s="12" t="s">
        <v>48</v>
      </c>
      <c r="B40" s="1">
        <f>'DATOS MENSUALES'!E270</f>
        <v>0.0735672</v>
      </c>
      <c r="C40" s="1">
        <f>'DATOS MENSUALES'!E271</f>
        <v>0.0840582</v>
      </c>
      <c r="D40" s="1">
        <f>'DATOS MENSUALES'!E272</f>
        <v>0.1424203</v>
      </c>
      <c r="E40" s="1">
        <f>'DATOS MENSUALES'!E273</f>
        <v>0.83148</v>
      </c>
      <c r="F40" s="1">
        <f>'DATOS MENSUALES'!E274</f>
        <v>0.9324973</v>
      </c>
      <c r="G40" s="1">
        <f>'DATOS MENSUALES'!E275</f>
        <v>0.9973691</v>
      </c>
      <c r="H40" s="1">
        <f>'DATOS MENSUALES'!E276</f>
        <v>0.775285</v>
      </c>
      <c r="I40" s="1">
        <f>'DATOS MENSUALES'!E277</f>
        <v>0.2712183</v>
      </c>
      <c r="J40" s="1">
        <f>'DATOS MENSUALES'!E278</f>
        <v>0.3879</v>
      </c>
      <c r="K40" s="1">
        <f>'DATOS MENSUALES'!E279</f>
        <v>0.220704</v>
      </c>
      <c r="L40" s="1">
        <f>'DATOS MENSUALES'!E280</f>
        <v>0.0926196</v>
      </c>
      <c r="M40" s="1">
        <f>'DATOS MENSUALES'!E281</f>
        <v>0.092015</v>
      </c>
      <c r="N40" s="1">
        <f t="shared" si="11"/>
        <v>4.901134</v>
      </c>
      <c r="O40" s="10"/>
      <c r="P40" s="60">
        <f t="shared" si="12"/>
        <v>-0.0015210767502839798</v>
      </c>
      <c r="Q40" s="60">
        <f t="shared" si="13"/>
        <v>-0.013725415933934537</v>
      </c>
      <c r="R40" s="60">
        <f t="shared" si="15"/>
        <v>-0.052298590677667726</v>
      </c>
      <c r="S40" s="60">
        <f t="shared" si="16"/>
        <v>0.0001442061293130319</v>
      </c>
      <c r="T40" s="60">
        <f t="shared" si="17"/>
        <v>0.004939012028512024</v>
      </c>
      <c r="U40" s="60">
        <f t="shared" si="18"/>
        <v>0.008956175217910953</v>
      </c>
      <c r="V40" s="60">
        <f t="shared" si="19"/>
        <v>0.00010614514194520035</v>
      </c>
      <c r="W40" s="60">
        <f t="shared" si="20"/>
        <v>-0.050352041555748336</v>
      </c>
      <c r="X40" s="60">
        <f t="shared" si="21"/>
        <v>-2.786077077436595E-06</v>
      </c>
      <c r="Y40" s="60">
        <f t="shared" si="22"/>
        <v>0.00015690484418244547</v>
      </c>
      <c r="Z40" s="60">
        <f t="shared" si="23"/>
        <v>-1.2953168655540557E-06</v>
      </c>
      <c r="AA40" s="60">
        <f t="shared" si="24"/>
        <v>-3.254853510346723E-07</v>
      </c>
      <c r="AB40" s="60">
        <f t="shared" si="25"/>
        <v>-0.21365472877826064</v>
      </c>
    </row>
    <row r="41" spans="1:28" ht="12.75">
      <c r="A41" s="12" t="s">
        <v>49</v>
      </c>
      <c r="B41" s="1">
        <f>'DATOS MENSUALES'!E282</f>
        <v>0.0724536</v>
      </c>
      <c r="C41" s="1">
        <f>'DATOS MENSUALES'!E283</f>
        <v>0.6512046</v>
      </c>
      <c r="D41" s="1">
        <f>'DATOS MENSUALES'!E284</f>
        <v>0.6281492</v>
      </c>
      <c r="E41" s="1">
        <f>'DATOS MENSUALES'!E285</f>
        <v>0.2157561</v>
      </c>
      <c r="F41" s="1">
        <f>'DATOS MENSUALES'!E286</f>
        <v>1.3928544</v>
      </c>
      <c r="G41" s="1">
        <f>'DATOS MENSUALES'!E287</f>
        <v>1.9258916</v>
      </c>
      <c r="H41" s="1">
        <f>'DATOS MENSUALES'!E288</f>
        <v>1.274235</v>
      </c>
      <c r="I41" s="1">
        <f>'DATOS MENSUALES'!E289</f>
        <v>0.454894</v>
      </c>
      <c r="J41" s="1">
        <f>'DATOS MENSUALES'!E290</f>
        <v>0.1518699</v>
      </c>
      <c r="K41" s="1">
        <f>'DATOS MENSUALES'!E291</f>
        <v>0.1063041</v>
      </c>
      <c r="L41" s="1">
        <f>'DATOS MENSUALES'!E292</f>
        <v>0.086559</v>
      </c>
      <c r="M41" s="1">
        <f>'DATOS MENSUALES'!E293</f>
        <v>0.0763512</v>
      </c>
      <c r="N41" s="1">
        <f t="shared" si="11"/>
        <v>7.036522700000001</v>
      </c>
      <c r="O41" s="10"/>
      <c r="P41" s="60">
        <f t="shared" si="12"/>
        <v>-0.0015656919735958974</v>
      </c>
      <c r="Q41" s="60">
        <f t="shared" si="13"/>
        <v>0.03519670154906558</v>
      </c>
      <c r="R41" s="60">
        <f t="shared" si="15"/>
        <v>0.0013960928591771238</v>
      </c>
      <c r="S41" s="60">
        <f t="shared" si="16"/>
        <v>-0.178723811507783</v>
      </c>
      <c r="T41" s="60">
        <f t="shared" si="17"/>
        <v>0.25082962330304426</v>
      </c>
      <c r="U41" s="60">
        <f t="shared" si="18"/>
        <v>1.466749641766532</v>
      </c>
      <c r="V41" s="60">
        <f t="shared" si="19"/>
        <v>0.1630378411879515</v>
      </c>
      <c r="W41" s="60">
        <f t="shared" si="20"/>
        <v>-0.006392401817427625</v>
      </c>
      <c r="X41" s="60">
        <f t="shared" si="21"/>
        <v>-0.01564400087866465</v>
      </c>
      <c r="Y41" s="60">
        <f t="shared" si="22"/>
        <v>-0.00022104888993997228</v>
      </c>
      <c r="Z41" s="60">
        <f t="shared" si="23"/>
        <v>-4.879616268838911E-06</v>
      </c>
      <c r="AA41" s="60">
        <f t="shared" si="24"/>
        <v>-1.1455393196951176E-05</v>
      </c>
      <c r="AB41" s="60">
        <f t="shared" si="25"/>
        <v>3.634989213668474</v>
      </c>
    </row>
    <row r="42" spans="1:28" ht="12.75">
      <c r="A42" s="12" t="s">
        <v>50</v>
      </c>
      <c r="B42" s="1">
        <f>'DATOS MENSUALES'!E294</f>
        <v>0.0738204</v>
      </c>
      <c r="C42" s="1">
        <f>'DATOS MENSUALES'!E295</f>
        <v>0.0618856</v>
      </c>
      <c r="D42" s="1">
        <f>'DATOS MENSUALES'!E296</f>
        <v>0.0748307</v>
      </c>
      <c r="E42" s="1">
        <f>'DATOS MENSUALES'!E297</f>
        <v>0.1180674</v>
      </c>
      <c r="F42" s="1">
        <f>'DATOS MENSUALES'!E298</f>
        <v>0.137088</v>
      </c>
      <c r="G42" s="1">
        <f>'DATOS MENSUALES'!E299</f>
        <v>0.3689082</v>
      </c>
      <c r="H42" s="1">
        <f>'DATOS MENSUALES'!E300</f>
        <v>0.2447016</v>
      </c>
      <c r="I42" s="1">
        <f>'DATOS MENSUALES'!E301</f>
        <v>0.1072768</v>
      </c>
      <c r="J42" s="1">
        <f>'DATOS MENSUALES'!E302</f>
        <v>0.0704178</v>
      </c>
      <c r="K42" s="1">
        <f>'DATOS MENSUALES'!E303</f>
        <v>0.057075</v>
      </c>
      <c r="L42" s="1">
        <f>'DATOS MENSUALES'!E304</f>
        <v>0.0671517</v>
      </c>
      <c r="M42" s="1">
        <f>'DATOS MENSUALES'!E305</f>
        <v>0.2229264</v>
      </c>
      <c r="N42" s="1">
        <f t="shared" si="11"/>
        <v>1.6041495999999997</v>
      </c>
      <c r="O42" s="10"/>
      <c r="P42" s="60">
        <f t="shared" si="12"/>
        <v>-0.0015110522546786908</v>
      </c>
      <c r="Q42" s="60">
        <f t="shared" si="13"/>
        <v>-0.01790263051925029</v>
      </c>
      <c r="R42" s="60">
        <f t="shared" si="15"/>
        <v>-0.08608962082169531</v>
      </c>
      <c r="S42" s="60">
        <f t="shared" si="16"/>
        <v>-0.28876909595418493</v>
      </c>
      <c r="T42" s="60">
        <f t="shared" si="17"/>
        <v>-0.2442693248099749</v>
      </c>
      <c r="U42" s="60">
        <f t="shared" si="18"/>
        <v>-0.07450722347516797</v>
      </c>
      <c r="V42" s="60">
        <f t="shared" si="19"/>
        <v>-0.11284353806397511</v>
      </c>
      <c r="W42" s="60">
        <f t="shared" si="20"/>
        <v>-0.15159613802579958</v>
      </c>
      <c r="X42" s="60">
        <f t="shared" si="21"/>
        <v>-0.03644688745013638</v>
      </c>
      <c r="Y42" s="60">
        <f t="shared" si="22"/>
        <v>-0.001319886754461856</v>
      </c>
      <c r="Z42" s="60">
        <f t="shared" si="23"/>
        <v>-4.810426726845241E-05</v>
      </c>
      <c r="AA42" s="60">
        <f t="shared" si="24"/>
        <v>0.0019081297765180675</v>
      </c>
      <c r="AB42" s="60">
        <f t="shared" si="25"/>
        <v>-59.08226528740698</v>
      </c>
    </row>
    <row r="43" spans="1:28" ht="12.75">
      <c r="A43" s="12" t="s">
        <v>51</v>
      </c>
      <c r="B43" s="1">
        <f>'DATOS MENSUALES'!E306</f>
        <v>0.2891156</v>
      </c>
      <c r="C43" s="1">
        <f>'DATOS MENSUALES'!E307</f>
        <v>0.6909632</v>
      </c>
      <c r="D43" s="1">
        <f>'DATOS MENSUALES'!E308</f>
        <v>1.156595</v>
      </c>
      <c r="E43" s="1">
        <f>'DATOS MENSUALES'!E309</f>
        <v>2.9558544</v>
      </c>
      <c r="F43" s="1">
        <f>'DATOS MENSUALES'!E310</f>
        <v>4.31935</v>
      </c>
      <c r="G43" s="1">
        <f>'DATOS MENSUALES'!E311</f>
        <v>1.107708</v>
      </c>
      <c r="H43" s="1">
        <f>'DATOS MENSUALES'!E312</f>
        <v>1.6441894</v>
      </c>
      <c r="I43" s="1">
        <f>'DATOS MENSUALES'!E313</f>
        <v>0.803344</v>
      </c>
      <c r="J43" s="1">
        <f>'DATOS MENSUALES'!E314</f>
        <v>0.4133948</v>
      </c>
      <c r="K43" s="1">
        <f>'DATOS MENSUALES'!E315</f>
        <v>0.186706</v>
      </c>
      <c r="L43" s="1">
        <f>'DATOS MENSUALES'!E316</f>
        <v>0.0967715</v>
      </c>
      <c r="M43" s="1">
        <f>'DATOS MENSUALES'!E317</f>
        <v>0.08256</v>
      </c>
      <c r="N43" s="1">
        <f t="shared" si="11"/>
        <v>13.7465519</v>
      </c>
      <c r="O43" s="10"/>
      <c r="P43" s="60">
        <f t="shared" si="12"/>
        <v>0.001016388172333548</v>
      </c>
      <c r="Q43" s="60">
        <f t="shared" si="13"/>
        <v>0.04962380140268601</v>
      </c>
      <c r="R43" s="60">
        <f t="shared" si="15"/>
        <v>0.262402782882828</v>
      </c>
      <c r="S43" s="60">
        <f t="shared" si="16"/>
        <v>10.314878122628192</v>
      </c>
      <c r="T43" s="60">
        <f t="shared" si="17"/>
        <v>45.00982678454351</v>
      </c>
      <c r="U43" s="60">
        <f t="shared" si="18"/>
        <v>0.03216019460292491</v>
      </c>
      <c r="V43" s="60">
        <f t="shared" si="19"/>
        <v>0.7692103654435959</v>
      </c>
      <c r="W43" s="60">
        <f t="shared" si="20"/>
        <v>0.0043195936231502615</v>
      </c>
      <c r="X43" s="60">
        <f t="shared" si="21"/>
        <v>1.4907654155278205E-06</v>
      </c>
      <c r="Y43" s="60">
        <f t="shared" si="22"/>
        <v>7.925837629380446E-06</v>
      </c>
      <c r="Z43" s="60">
        <f t="shared" si="23"/>
        <v>-3.0739757842622826E-07</v>
      </c>
      <c r="AA43" s="60">
        <f t="shared" si="24"/>
        <v>-4.357715977992177E-06</v>
      </c>
      <c r="AB43" s="60">
        <f t="shared" si="25"/>
        <v>561.0251776918336</v>
      </c>
    </row>
    <row r="44" spans="1:28" ht="12.75">
      <c r="A44" s="12" t="s">
        <v>52</v>
      </c>
      <c r="B44" s="1">
        <f>'DATOS MENSUALES'!E318</f>
        <v>0.697202</v>
      </c>
      <c r="C44" s="1">
        <f>'DATOS MENSUALES'!E319</f>
        <v>1.0825038</v>
      </c>
      <c r="D44" s="1">
        <f>'DATOS MENSUALES'!E320</f>
        <v>0.4725</v>
      </c>
      <c r="E44" s="1">
        <f>'DATOS MENSUALES'!E321</f>
        <v>0.5903783</v>
      </c>
      <c r="F44" s="1">
        <f>'DATOS MENSUALES'!E322</f>
        <v>0.6081255</v>
      </c>
      <c r="G44" s="1">
        <f>'DATOS MENSUALES'!E323</f>
        <v>0.6849168</v>
      </c>
      <c r="H44" s="1">
        <f>'DATOS MENSUALES'!E324</f>
        <v>0.6507045</v>
      </c>
      <c r="I44" s="1">
        <f>'DATOS MENSUALES'!E325</f>
        <v>0.7888869</v>
      </c>
      <c r="J44" s="1">
        <f>'DATOS MENSUALES'!E326</f>
        <v>0.3976548</v>
      </c>
      <c r="K44" s="1">
        <f>'DATOS MENSUALES'!E327</f>
        <v>0.1352703</v>
      </c>
      <c r="L44" s="1">
        <f>'DATOS MENSUALES'!E328</f>
        <v>0.0838041</v>
      </c>
      <c r="M44" s="1">
        <f>'DATOS MENSUALES'!E329</f>
        <v>0.0621986</v>
      </c>
      <c r="N44" s="1">
        <f t="shared" si="11"/>
        <v>6.254145599999999</v>
      </c>
      <c r="O44" s="10"/>
      <c r="P44" s="60">
        <f t="shared" si="12"/>
        <v>0.13158463701103598</v>
      </c>
      <c r="Q44" s="60">
        <f t="shared" si="13"/>
        <v>0.4372756741950941</v>
      </c>
      <c r="R44" s="60">
        <f t="shared" si="15"/>
        <v>-8.451476904895863E-05</v>
      </c>
      <c r="S44" s="60">
        <f t="shared" si="16"/>
        <v>-0.006715099215342143</v>
      </c>
      <c r="T44" s="60">
        <f t="shared" si="17"/>
        <v>-0.0036574107394896434</v>
      </c>
      <c r="U44" s="60">
        <f t="shared" si="18"/>
        <v>-0.0011504327038597544</v>
      </c>
      <c r="V44" s="60">
        <f t="shared" si="19"/>
        <v>-0.00046068409506336836</v>
      </c>
      <c r="W44" s="60">
        <f t="shared" si="20"/>
        <v>0.003268336200504144</v>
      </c>
      <c r="X44" s="60">
        <f t="shared" si="21"/>
        <v>-8.042001261952802E-08</v>
      </c>
      <c r="Y44" s="60">
        <f t="shared" si="22"/>
        <v>-3.1249010936621676E-05</v>
      </c>
      <c r="Z44" s="60">
        <f t="shared" si="23"/>
        <v>-7.664375142442402E-06</v>
      </c>
      <c r="AA44" s="60">
        <f t="shared" si="24"/>
        <v>-4.9411329546330835E-05</v>
      </c>
      <c r="AB44" s="60">
        <f t="shared" si="25"/>
        <v>0.4306956752854562</v>
      </c>
    </row>
    <row r="45" spans="1:28" ht="12.75">
      <c r="A45" s="12" t="s">
        <v>53</v>
      </c>
      <c r="B45" s="1">
        <f>'DATOS MENSUALES'!E330</f>
        <v>0.083457</v>
      </c>
      <c r="C45" s="1">
        <f>'DATOS MENSUALES'!E331</f>
        <v>1.51032</v>
      </c>
      <c r="D45" s="1">
        <f>'DATOS MENSUALES'!E332</f>
        <v>0.6600828</v>
      </c>
      <c r="E45" s="1">
        <f>'DATOS MENSUALES'!E333</f>
        <v>0.1979316</v>
      </c>
      <c r="F45" s="1">
        <f>'DATOS MENSUALES'!E334</f>
        <v>0.979032</v>
      </c>
      <c r="G45" s="1">
        <f>'DATOS MENSUALES'!E335</f>
        <v>0.7640955</v>
      </c>
      <c r="H45" s="1">
        <f>'DATOS MENSUALES'!E336</f>
        <v>1.0422</v>
      </c>
      <c r="I45" s="1">
        <f>'DATOS MENSUALES'!E337</f>
        <v>0.8257359</v>
      </c>
      <c r="J45" s="1">
        <f>'DATOS MENSUALES'!E338</f>
        <v>0.2761384</v>
      </c>
      <c r="K45" s="1">
        <f>'DATOS MENSUALES'!E339</f>
        <v>0.0920385</v>
      </c>
      <c r="L45" s="1">
        <f>'DATOS MENSUALES'!E340</f>
        <v>0.0870732</v>
      </c>
      <c r="M45" s="1">
        <f>'DATOS MENSUALES'!E341</f>
        <v>0.0625024</v>
      </c>
      <c r="N45" s="1">
        <f t="shared" si="11"/>
        <v>6.5806073</v>
      </c>
      <c r="O45" s="10"/>
      <c r="P45" s="60">
        <f t="shared" si="12"/>
        <v>-0.0011614422344336727</v>
      </c>
      <c r="Q45" s="60">
        <f t="shared" si="13"/>
        <v>1.6717432451936232</v>
      </c>
      <c r="R45" s="60">
        <f t="shared" si="15"/>
        <v>0.0029672569241673487</v>
      </c>
      <c r="S45" s="60">
        <f t="shared" si="16"/>
        <v>-0.19623291283794284</v>
      </c>
      <c r="T45" s="60">
        <f t="shared" si="17"/>
        <v>0.010194908181456028</v>
      </c>
      <c r="U45" s="60">
        <f t="shared" si="18"/>
        <v>-1.6783889641048433E-05</v>
      </c>
      <c r="V45" s="60">
        <f t="shared" si="19"/>
        <v>0.03103694979422802</v>
      </c>
      <c r="W45" s="60">
        <f t="shared" si="20"/>
        <v>0.006357518917498913</v>
      </c>
      <c r="X45" s="60">
        <f t="shared" si="21"/>
        <v>-0.0019924230170888196</v>
      </c>
      <c r="Y45" s="60">
        <f t="shared" si="22"/>
        <v>-0.0004173266544773756</v>
      </c>
      <c r="Z45" s="60">
        <f t="shared" si="23"/>
        <v>-4.44914459884827E-06</v>
      </c>
      <c r="AA45" s="60">
        <f t="shared" si="24"/>
        <v>-4.819422965482912E-05</v>
      </c>
      <c r="AB45" s="60">
        <f t="shared" si="25"/>
        <v>1.2655041735962955</v>
      </c>
    </row>
    <row r="46" spans="1:28" ht="12.75">
      <c r="A46" s="12" t="s">
        <v>54</v>
      </c>
      <c r="B46" s="1">
        <f>'DATOS MENSUALES'!E342</f>
        <v>0.067032</v>
      </c>
      <c r="C46" s="1">
        <f>'DATOS MENSUALES'!E343</f>
        <v>0.0975201</v>
      </c>
      <c r="D46" s="1">
        <f>'DATOS MENSUALES'!E344</f>
        <v>0.1240732</v>
      </c>
      <c r="E46" s="1">
        <f>'DATOS MENSUALES'!E345</f>
        <v>0.1409085</v>
      </c>
      <c r="F46" s="1">
        <f>'DATOS MENSUALES'!E346</f>
        <v>0.156563</v>
      </c>
      <c r="G46" s="1">
        <f>'DATOS MENSUALES'!E347</f>
        <v>1.564288</v>
      </c>
      <c r="H46" s="1">
        <f>'DATOS MENSUALES'!E348</f>
        <v>0.9263673</v>
      </c>
      <c r="I46" s="1">
        <f>'DATOS MENSUALES'!E349</f>
        <v>0.9723584</v>
      </c>
      <c r="J46" s="1">
        <f>'DATOS MENSUALES'!E350</f>
        <v>0.4348314</v>
      </c>
      <c r="K46" s="1">
        <f>'DATOS MENSUALES'!E351</f>
        <v>0.1363387</v>
      </c>
      <c r="L46" s="1">
        <f>'DATOS MENSUALES'!E352</f>
        <v>0.0883218</v>
      </c>
      <c r="M46" s="1">
        <f>'DATOS MENSUALES'!E353</f>
        <v>0.2101023</v>
      </c>
      <c r="N46" s="1">
        <f t="shared" si="11"/>
        <v>4.918704699999999</v>
      </c>
      <c r="O46" s="10"/>
      <c r="P46" s="60">
        <f t="shared" si="12"/>
        <v>-0.0017953980516147714</v>
      </c>
      <c r="Q46" s="60">
        <f t="shared" si="13"/>
        <v>-0.01153800207792603</v>
      </c>
      <c r="R46" s="60">
        <f t="shared" si="15"/>
        <v>-0.06037989551114378</v>
      </c>
      <c r="S46" s="60">
        <f t="shared" si="16"/>
        <v>-0.25985489681841795</v>
      </c>
      <c r="T46" s="60">
        <f t="shared" si="17"/>
        <v>-0.22214291965997318</v>
      </c>
      <c r="U46" s="60">
        <f t="shared" si="18"/>
        <v>0.46474438795223494</v>
      </c>
      <c r="V46" s="60">
        <f t="shared" si="19"/>
        <v>0.007813089925028176</v>
      </c>
      <c r="W46" s="60">
        <f t="shared" si="20"/>
        <v>0.036552834785986976</v>
      </c>
      <c r="X46" s="60">
        <f t="shared" si="21"/>
        <v>3.5482215344001735E-05</v>
      </c>
      <c r="Y46" s="60">
        <f t="shared" si="22"/>
        <v>-2.8175759148130613E-05</v>
      </c>
      <c r="Z46" s="60">
        <f t="shared" si="23"/>
        <v>-3.5108429713177602E-06</v>
      </c>
      <c r="AA46" s="60">
        <f t="shared" si="24"/>
        <v>0.0013753535637718052</v>
      </c>
      <c r="AB46" s="60">
        <f t="shared" si="25"/>
        <v>-0.1953642526639115</v>
      </c>
    </row>
    <row r="47" spans="1:28" ht="12.75">
      <c r="A47" s="12" t="s">
        <v>55</v>
      </c>
      <c r="B47" s="1">
        <f>'DATOS MENSUALES'!E354</f>
        <v>0.1333986</v>
      </c>
      <c r="C47" s="1">
        <f>'DATOS MENSUALES'!E355</f>
        <v>0.1219869</v>
      </c>
      <c r="D47" s="1">
        <f>'DATOS MENSUALES'!E356</f>
        <v>0.1771929</v>
      </c>
      <c r="E47" s="1">
        <f>'DATOS MENSUALES'!E357</f>
        <v>3.7712948</v>
      </c>
      <c r="F47" s="1">
        <f>'DATOS MENSUALES'!E358</f>
        <v>1.1583122</v>
      </c>
      <c r="G47" s="1">
        <f>'DATOS MENSUALES'!E359</f>
        <v>0.2248225</v>
      </c>
      <c r="H47" s="1">
        <f>'DATOS MENSUALES'!E360</f>
        <v>0.0980889</v>
      </c>
      <c r="I47" s="1">
        <f>'DATOS MENSUALES'!E361</f>
        <v>0.106828</v>
      </c>
      <c r="J47" s="1">
        <f>'DATOS MENSUALES'!E362</f>
        <v>0.1480365</v>
      </c>
      <c r="K47" s="1">
        <f>'DATOS MENSUALES'!E363</f>
        <v>0.1176318</v>
      </c>
      <c r="L47" s="1">
        <f>'DATOS MENSUALES'!E364</f>
        <v>0.0776457</v>
      </c>
      <c r="M47" s="1">
        <f>'DATOS MENSUALES'!E365</f>
        <v>0.0614292</v>
      </c>
      <c r="N47" s="1">
        <f t="shared" si="11"/>
        <v>6.196668</v>
      </c>
      <c r="O47" s="10"/>
      <c r="P47" s="60">
        <f t="shared" si="12"/>
        <v>-0.0001679561726998393</v>
      </c>
      <c r="Q47" s="60">
        <f t="shared" si="13"/>
        <v>-0.008181283797705193</v>
      </c>
      <c r="R47" s="60">
        <f t="shared" si="15"/>
        <v>-0.039024302996256456</v>
      </c>
      <c r="S47" s="60">
        <f t="shared" si="16"/>
        <v>26.791414348202576</v>
      </c>
      <c r="T47" s="60">
        <f t="shared" si="17"/>
        <v>0.062152968660845236</v>
      </c>
      <c r="U47" s="60">
        <f t="shared" si="18"/>
        <v>-0.18024377646100723</v>
      </c>
      <c r="V47" s="60">
        <f t="shared" si="19"/>
        <v>-0.24986638364609504</v>
      </c>
      <c r="W47" s="60">
        <f t="shared" si="20"/>
        <v>-0.1519792552598775</v>
      </c>
      <c r="X47" s="60">
        <f t="shared" si="21"/>
        <v>-0.016374427978350575</v>
      </c>
      <c r="Y47" s="60">
        <f t="shared" si="22"/>
        <v>-0.00011863273414368913</v>
      </c>
      <c r="Z47" s="60">
        <f t="shared" si="23"/>
        <v>-1.732312945571463E-05</v>
      </c>
      <c r="AA47" s="60">
        <f t="shared" si="24"/>
        <v>-5.258502544666629E-05</v>
      </c>
      <c r="AB47" s="60">
        <f t="shared" si="25"/>
        <v>0.3396497456363373</v>
      </c>
    </row>
    <row r="48" spans="1:28" ht="12.75">
      <c r="A48" s="12" t="s">
        <v>56</v>
      </c>
      <c r="B48" s="1">
        <f>'DATOS MENSUALES'!E366</f>
        <v>0.0407712</v>
      </c>
      <c r="C48" s="1">
        <f>'DATOS MENSUALES'!E367</f>
        <v>0.092204</v>
      </c>
      <c r="D48" s="1">
        <f>'DATOS MENSUALES'!E368</f>
        <v>0.0920113</v>
      </c>
      <c r="E48" s="1">
        <f>'DATOS MENSUALES'!E369</f>
        <v>0.42742</v>
      </c>
      <c r="F48" s="1">
        <f>'DATOS MENSUALES'!E370</f>
        <v>0.2152869</v>
      </c>
      <c r="G48" s="1">
        <f>'DATOS MENSUALES'!E371</f>
        <v>0.1589625</v>
      </c>
      <c r="H48" s="1">
        <f>'DATOS MENSUALES'!E372</f>
        <v>1.144104</v>
      </c>
      <c r="I48" s="1">
        <f>'DATOS MENSUALES'!E373</f>
        <v>2.1078792</v>
      </c>
      <c r="J48" s="1">
        <f>'DATOS MENSUALES'!E374</f>
        <v>1.2327378</v>
      </c>
      <c r="K48" s="1">
        <f>'DATOS MENSUALES'!E375</f>
        <v>0.4275222</v>
      </c>
      <c r="L48" s="1">
        <f>'DATOS MENSUALES'!E376</f>
        <v>0.1695424</v>
      </c>
      <c r="M48" s="1">
        <f>'DATOS MENSUALES'!E377</f>
        <v>0.0763686</v>
      </c>
      <c r="N48" s="1">
        <f t="shared" si="11"/>
        <v>6.184810100000001</v>
      </c>
      <c r="O48" s="10"/>
      <c r="P48" s="60">
        <f t="shared" si="12"/>
        <v>-0.0032287384475465654</v>
      </c>
      <c r="Q48" s="60">
        <f t="shared" si="13"/>
        <v>-0.012371642300568616</v>
      </c>
      <c r="R48" s="60">
        <f t="shared" si="15"/>
        <v>-0.07642646287004808</v>
      </c>
      <c r="S48" s="60">
        <f t="shared" si="16"/>
        <v>-0.04347317449979545</v>
      </c>
      <c r="T48" s="60">
        <f t="shared" si="17"/>
        <v>-0.16358736153997333</v>
      </c>
      <c r="U48" s="60">
        <f t="shared" si="18"/>
        <v>-0.25092484956466937</v>
      </c>
      <c r="V48" s="60">
        <f t="shared" si="19"/>
        <v>0.07207794133243209</v>
      </c>
      <c r="W48" s="60">
        <f t="shared" si="20"/>
        <v>3.159666444154393</v>
      </c>
      <c r="X48" s="60">
        <f t="shared" si="21"/>
        <v>0.5733728022569577</v>
      </c>
      <c r="Y48" s="60">
        <f t="shared" si="22"/>
        <v>0.017729397102993365</v>
      </c>
      <c r="Z48" s="60">
        <f t="shared" si="23"/>
        <v>0.000287783492776648</v>
      </c>
      <c r="AA48" s="60">
        <f t="shared" si="24"/>
        <v>-1.1428887336527767E-05</v>
      </c>
      <c r="AB48" s="60">
        <f t="shared" si="25"/>
        <v>0.32262497257672407</v>
      </c>
    </row>
    <row r="49" spans="1:28" ht="12.75">
      <c r="A49" s="12" t="s">
        <v>57</v>
      </c>
      <c r="B49" s="1">
        <f>'DATOS MENSUALES'!E378</f>
        <v>0.0697074</v>
      </c>
      <c r="C49" s="1">
        <f>'DATOS MENSUALES'!E379</f>
        <v>0.1176822</v>
      </c>
      <c r="D49" s="1">
        <f>'DATOS MENSUALES'!E380</f>
        <v>0.11918</v>
      </c>
      <c r="E49" s="1">
        <f>'DATOS MENSUALES'!E381</f>
        <v>0.327143</v>
      </c>
      <c r="F49" s="1">
        <f>'DATOS MENSUALES'!E382</f>
        <v>1.2113748</v>
      </c>
      <c r="G49" s="1">
        <f>'DATOS MENSUALES'!E383</f>
        <v>1.3881864</v>
      </c>
      <c r="H49" s="1">
        <f>'DATOS MENSUALES'!E384</f>
        <v>0.6118476</v>
      </c>
      <c r="I49" s="1">
        <f>'DATOS MENSUALES'!E385</f>
        <v>0.4446208</v>
      </c>
      <c r="J49" s="1">
        <f>'DATOS MENSUALES'!E386</f>
        <v>0.40216</v>
      </c>
      <c r="K49" s="1">
        <f>'DATOS MENSUALES'!E387</f>
        <v>0.1666764</v>
      </c>
      <c r="L49" s="1">
        <f>'DATOS MENSUALES'!E388</f>
        <v>0.0940615</v>
      </c>
      <c r="M49" s="1">
        <f>'DATOS MENSUALES'!E389</f>
        <v>0.08215</v>
      </c>
      <c r="N49" s="1">
        <f t="shared" si="11"/>
        <v>5.0347901</v>
      </c>
      <c r="O49" s="10"/>
      <c r="P49" s="60">
        <f t="shared" si="12"/>
        <v>-0.0016794254179806948</v>
      </c>
      <c r="Q49" s="60">
        <f t="shared" si="13"/>
        <v>-0.008716903730111183</v>
      </c>
      <c r="R49" s="60">
        <f t="shared" si="15"/>
        <v>-0.0626675023122579</v>
      </c>
      <c r="S49" s="60">
        <f t="shared" si="16"/>
        <v>-0.09228239919535842</v>
      </c>
      <c r="T49" s="60">
        <f t="shared" si="17"/>
        <v>0.09062593858543593</v>
      </c>
      <c r="U49" s="60">
        <f t="shared" si="18"/>
        <v>0.21437062083366604</v>
      </c>
      <c r="V49" s="60">
        <f t="shared" si="19"/>
        <v>-0.001564514725930509</v>
      </c>
      <c r="W49" s="60">
        <f t="shared" si="20"/>
        <v>-0.007513786829373473</v>
      </c>
      <c r="X49" s="60">
        <f t="shared" si="21"/>
        <v>6.7301831266581034E-12</v>
      </c>
      <c r="Y49" s="60">
        <f t="shared" si="22"/>
        <v>-7.684227504574061E-13</v>
      </c>
      <c r="Z49" s="60">
        <f t="shared" si="23"/>
        <v>-8.462972814871345E-07</v>
      </c>
      <c r="AA49" s="60">
        <f t="shared" si="24"/>
        <v>-4.694176034108647E-06</v>
      </c>
      <c r="AB49" s="60">
        <f t="shared" si="25"/>
        <v>-0.10000359499308453</v>
      </c>
    </row>
    <row r="50" spans="1:28" ht="12.75">
      <c r="A50" s="12" t="s">
        <v>58</v>
      </c>
      <c r="B50" s="1">
        <f>'DATOS MENSUALES'!E390</f>
        <v>0.1801536</v>
      </c>
      <c r="C50" s="1">
        <f>'DATOS MENSUALES'!E391</f>
        <v>0.2182401</v>
      </c>
      <c r="D50" s="1">
        <f>'DATOS MENSUALES'!E392</f>
        <v>0.5122471</v>
      </c>
      <c r="E50" s="1">
        <f>'DATOS MENSUALES'!E393</f>
        <v>0.683963</v>
      </c>
      <c r="F50" s="1">
        <f>'DATOS MENSUALES'!E394</f>
        <v>0.3930855</v>
      </c>
      <c r="G50" s="1">
        <f>'DATOS MENSUALES'!E395</f>
        <v>0.187816</v>
      </c>
      <c r="H50" s="1">
        <f>'DATOS MENSUALES'!E396</f>
        <v>0.12012</v>
      </c>
      <c r="I50" s="1">
        <f>'DATOS MENSUALES'!E397</f>
        <v>0.8159728</v>
      </c>
      <c r="J50" s="1">
        <f>'DATOS MENSUALES'!E398</f>
        <v>0.4627139</v>
      </c>
      <c r="K50" s="1">
        <f>'DATOS MENSUALES'!E399</f>
        <v>0.1660359</v>
      </c>
      <c r="L50" s="1">
        <f>'DATOS MENSUALES'!E400</f>
        <v>0.1386831</v>
      </c>
      <c r="M50" s="1">
        <f>'DATOS MENSUALES'!E401</f>
        <v>0.0740412</v>
      </c>
      <c r="N50" s="1">
        <f aca="true" t="shared" si="26" ref="N50:N81">SUM(B50:M50)</f>
        <v>3.9530722</v>
      </c>
      <c r="O50" s="10"/>
      <c r="P50" s="60">
        <f aca="true" t="shared" si="27" ref="P50:P83">(B50-B$6)^3</f>
        <v>-5.966680131643845E-07</v>
      </c>
      <c r="Q50" s="60">
        <f aca="true" t="shared" si="28" ref="Q50:Q83">(C50-C$6)^3</f>
        <v>-0.0011657881301016361</v>
      </c>
      <c r="R50" s="60">
        <f t="shared" si="15"/>
        <v>-7.082286069238683E-08</v>
      </c>
      <c r="S50" s="60">
        <f t="shared" si="16"/>
        <v>-0.0008594661904944251</v>
      </c>
      <c r="T50" s="60">
        <f t="shared" si="17"/>
        <v>-0.050289297460885465</v>
      </c>
      <c r="U50" s="60">
        <f t="shared" si="18"/>
        <v>-0.2180399136512064</v>
      </c>
      <c r="V50" s="60">
        <f t="shared" si="19"/>
        <v>-0.22455302065901342</v>
      </c>
      <c r="W50" s="60">
        <f t="shared" si="20"/>
        <v>0.005404404433196219</v>
      </c>
      <c r="X50" s="60">
        <f t="shared" si="21"/>
        <v>0.00022412089181047084</v>
      </c>
      <c r="Y50" s="60">
        <f t="shared" si="22"/>
        <v>-3.923741923251733E-10</v>
      </c>
      <c r="Z50" s="60">
        <f t="shared" si="23"/>
        <v>4.3475678191983176E-05</v>
      </c>
      <c r="AA50" s="60">
        <f t="shared" si="24"/>
        <v>-1.5350186731885573E-05</v>
      </c>
      <c r="AB50" s="60">
        <f t="shared" si="25"/>
        <v>-3.6942757761656266</v>
      </c>
    </row>
    <row r="51" spans="1:28" ht="12.75">
      <c r="A51" s="12" t="s">
        <v>59</v>
      </c>
      <c r="B51" s="1">
        <f>'DATOS MENSUALES'!E402</f>
        <v>0.0597109</v>
      </c>
      <c r="C51" s="1">
        <f>'DATOS MENSUALES'!E403</f>
        <v>0.059385</v>
      </c>
      <c r="D51" s="1">
        <f>'DATOS MENSUALES'!E404</f>
        <v>0.1179486</v>
      </c>
      <c r="E51" s="1">
        <f>'DATOS MENSUALES'!E405</f>
        <v>0.4751064</v>
      </c>
      <c r="F51" s="1">
        <f>'DATOS MENSUALES'!E406</f>
        <v>0.4943475</v>
      </c>
      <c r="G51" s="1">
        <f>'DATOS MENSUALES'!E407</f>
        <v>0.7060338</v>
      </c>
      <c r="H51" s="1">
        <f>'DATOS MENSUALES'!E408</f>
        <v>0.726902</v>
      </c>
      <c r="I51" s="1">
        <f>'DATOS MENSUALES'!E409</f>
        <v>0.5039835</v>
      </c>
      <c r="J51" s="1">
        <f>'DATOS MENSUALES'!E410</f>
        <v>0.7156045</v>
      </c>
      <c r="K51" s="1">
        <f>'DATOS MENSUALES'!E411</f>
        <v>0.3267568</v>
      </c>
      <c r="L51" s="1">
        <f>'DATOS MENSUALES'!E412</f>
        <v>0.105156</v>
      </c>
      <c r="M51" s="1">
        <f>'DATOS MENSUALES'!E413</f>
        <v>0.0670592</v>
      </c>
      <c r="N51" s="1">
        <f t="shared" si="26"/>
        <v>4.357994199999999</v>
      </c>
      <c r="O51" s="10"/>
      <c r="P51" s="60">
        <f t="shared" si="27"/>
        <v>-0.002139776349007545</v>
      </c>
      <c r="Q51" s="60">
        <f t="shared" si="28"/>
        <v>-0.01842093876651881</v>
      </c>
      <c r="R51" s="60">
        <f aca="true" t="shared" si="29" ref="R51:R83">(D51-D$6)^3</f>
        <v>-0.063252150153817</v>
      </c>
      <c r="S51" s="60">
        <f aca="true" t="shared" si="30" ref="S51:S83">(E51-E$6)^3</f>
        <v>-0.02807610704076923</v>
      </c>
      <c r="T51" s="60">
        <f aca="true" t="shared" si="31" ref="T51:AB79">(F51-F$6)^3</f>
        <v>-0.01921659483428187</v>
      </c>
      <c r="U51" s="60">
        <f t="shared" si="31"/>
        <v>-0.0005856429357868302</v>
      </c>
      <c r="V51" s="60">
        <f t="shared" si="31"/>
        <v>-1.1092779277968764E-09</v>
      </c>
      <c r="W51" s="60">
        <f t="shared" si="31"/>
        <v>-0.002543332868336383</v>
      </c>
      <c r="X51" s="60">
        <f t="shared" si="31"/>
        <v>0.030850806055019615</v>
      </c>
      <c r="Y51" s="60">
        <f t="shared" si="31"/>
        <v>0.0040951403655991965</v>
      </c>
      <c r="Z51" s="60">
        <f t="shared" si="31"/>
        <v>4.375475646584549E-09</v>
      </c>
      <c r="AA51" s="60">
        <f t="shared" si="31"/>
        <v>-3.226240701187253E-05</v>
      </c>
      <c r="AB51" s="60">
        <f t="shared" si="31"/>
        <v>-1.485291349884678</v>
      </c>
    </row>
    <row r="52" spans="1:28" ht="12.75">
      <c r="A52" s="12" t="s">
        <v>60</v>
      </c>
      <c r="B52" s="1">
        <f>'DATOS MENSUALES'!E414</f>
        <v>0.070196</v>
      </c>
      <c r="C52" s="1">
        <f>'DATOS MENSUALES'!E415</f>
        <v>0.1955952</v>
      </c>
      <c r="D52" s="1">
        <f>'DATOS MENSUALES'!E416</f>
        <v>0.13213</v>
      </c>
      <c r="E52" s="1">
        <f>'DATOS MENSUALES'!E417</f>
        <v>0.2621145</v>
      </c>
      <c r="F52" s="1">
        <f>'DATOS MENSUALES'!E418</f>
        <v>0.2948472</v>
      </c>
      <c r="G52" s="1">
        <f>'DATOS MENSUALES'!E419</f>
        <v>0.3210792</v>
      </c>
      <c r="H52" s="1">
        <f>'DATOS MENSUALES'!E420</f>
        <v>0.5988645</v>
      </c>
      <c r="I52" s="1">
        <f>'DATOS MENSUALES'!E421</f>
        <v>0.6939072</v>
      </c>
      <c r="J52" s="1">
        <f>'DATOS MENSUALES'!E422</f>
        <v>0.2926478</v>
      </c>
      <c r="K52" s="1">
        <f>'DATOS MENSUALES'!E423</f>
        <v>0.1001434</v>
      </c>
      <c r="L52" s="1">
        <f>'DATOS MENSUALES'!E424</f>
        <v>0.10934</v>
      </c>
      <c r="M52" s="1">
        <f>'DATOS MENSUALES'!E425</f>
        <v>0.0858402</v>
      </c>
      <c r="N52" s="1">
        <f t="shared" si="26"/>
        <v>3.1567051999999998</v>
      </c>
      <c r="O52" s="10"/>
      <c r="P52" s="60">
        <f t="shared" si="27"/>
        <v>-0.0016588003469308586</v>
      </c>
      <c r="Q52" s="60">
        <f t="shared" si="28"/>
        <v>-0.0020918053124206536</v>
      </c>
      <c r="R52" s="60">
        <f t="shared" si="29"/>
        <v>-0.05673574853609077</v>
      </c>
      <c r="S52" s="60">
        <f t="shared" si="30"/>
        <v>-0.13812882219555694</v>
      </c>
      <c r="T52" s="60">
        <f t="shared" si="31"/>
        <v>-0.10207712424312813</v>
      </c>
      <c r="U52" s="60">
        <f t="shared" si="31"/>
        <v>-0.10291095493901294</v>
      </c>
      <c r="V52" s="60">
        <f t="shared" si="31"/>
        <v>-0.0021503191605464884</v>
      </c>
      <c r="W52" s="60">
        <f t="shared" si="31"/>
        <v>0.000152471430709189</v>
      </c>
      <c r="X52" s="60">
        <f t="shared" si="31"/>
        <v>-0.0013065900715047776</v>
      </c>
      <c r="Y52" s="60">
        <f t="shared" si="31"/>
        <v>-0.0002957356805477294</v>
      </c>
      <c r="Z52" s="60">
        <f t="shared" si="31"/>
        <v>1.970959541930763E-07</v>
      </c>
      <c r="AA52" s="60">
        <f t="shared" si="31"/>
        <v>-2.2242695853014875E-06</v>
      </c>
      <c r="AB52" s="60">
        <f t="shared" si="31"/>
        <v>-12.849889077369342</v>
      </c>
    </row>
    <row r="53" spans="1:28" ht="12.75">
      <c r="A53" s="12" t="s">
        <v>61</v>
      </c>
      <c r="B53" s="1">
        <f>'DATOS MENSUALES'!E426</f>
        <v>0.0509634</v>
      </c>
      <c r="C53" s="1">
        <f>'DATOS MENSUALES'!E427</f>
        <v>0.1448154</v>
      </c>
      <c r="D53" s="1">
        <f>'DATOS MENSUALES'!E428</f>
        <v>0.1528002</v>
      </c>
      <c r="E53" s="1">
        <f>'DATOS MENSUALES'!E429</f>
        <v>0.0788724</v>
      </c>
      <c r="F53" s="1">
        <f>'DATOS MENSUALES'!E430</f>
        <v>0.131744</v>
      </c>
      <c r="G53" s="1">
        <f>'DATOS MENSUALES'!E431</f>
        <v>0.0978696</v>
      </c>
      <c r="H53" s="1">
        <f>'DATOS MENSUALES'!E432</f>
        <v>0.2728323</v>
      </c>
      <c r="I53" s="1">
        <f>'DATOS MENSUALES'!E433</f>
        <v>0.1683968</v>
      </c>
      <c r="J53" s="1">
        <f>'DATOS MENSUALES'!E434</f>
        <v>0.1217664</v>
      </c>
      <c r="K53" s="1">
        <f>'DATOS MENSUALES'!E435</f>
        <v>0.1074332</v>
      </c>
      <c r="L53" s="1">
        <f>'DATOS MENSUALES'!E436</f>
        <v>0.109347</v>
      </c>
      <c r="M53" s="1">
        <f>'DATOS MENSUALES'!E437</f>
        <v>0.1406604</v>
      </c>
      <c r="N53" s="1">
        <f t="shared" si="26"/>
        <v>1.5775011</v>
      </c>
      <c r="O53" s="10"/>
      <c r="P53" s="60">
        <f t="shared" si="27"/>
        <v>-0.002605790079353901</v>
      </c>
      <c r="Q53" s="60">
        <f t="shared" si="28"/>
        <v>-0.005703765802825097</v>
      </c>
      <c r="R53" s="60">
        <f t="shared" si="29"/>
        <v>-0.04806348545453726</v>
      </c>
      <c r="S53" s="60">
        <f t="shared" si="30"/>
        <v>-0.3432466872522985</v>
      </c>
      <c r="T53" s="60">
        <f t="shared" si="31"/>
        <v>-0.2505877343896172</v>
      </c>
      <c r="U53" s="60">
        <f t="shared" si="31"/>
        <v>-0.3311287135298081</v>
      </c>
      <c r="V53" s="60">
        <f t="shared" si="31"/>
        <v>-0.09426152478436525</v>
      </c>
      <c r="W53" s="60">
        <f t="shared" si="31"/>
        <v>-0.10521237249205281</v>
      </c>
      <c r="X53" s="60">
        <f t="shared" si="31"/>
        <v>-0.022000203486973267</v>
      </c>
      <c r="Y53" s="60">
        <f t="shared" si="31"/>
        <v>-0.00020889513003092153</v>
      </c>
      <c r="Z53" s="60">
        <f t="shared" si="31"/>
        <v>1.9780803079183226E-07</v>
      </c>
      <c r="AA53" s="60">
        <f t="shared" si="31"/>
        <v>7.285988078031709E-05</v>
      </c>
      <c r="AB53" s="60">
        <f t="shared" si="31"/>
        <v>-60.30331551881199</v>
      </c>
    </row>
    <row r="54" spans="1:28" ht="12.75">
      <c r="A54" s="12" t="s">
        <v>62</v>
      </c>
      <c r="B54" s="1">
        <f>'DATOS MENSUALES'!E438</f>
        <v>0.154874</v>
      </c>
      <c r="C54" s="1">
        <f>'DATOS MENSUALES'!E439</f>
        <v>0.1893369</v>
      </c>
      <c r="D54" s="1">
        <f>'DATOS MENSUALES'!E440</f>
        <v>0.424368</v>
      </c>
      <c r="E54" s="1">
        <f>'DATOS MENSUALES'!E441</f>
        <v>1.1552862</v>
      </c>
      <c r="F54" s="1">
        <f>'DATOS MENSUALES'!E442</f>
        <v>1.5207648</v>
      </c>
      <c r="G54" s="1">
        <f>'DATOS MENSUALES'!E443</f>
        <v>0.8090302</v>
      </c>
      <c r="H54" s="1">
        <f>'DATOS MENSUALES'!E444</f>
        <v>0.40095</v>
      </c>
      <c r="I54" s="1">
        <f>'DATOS MENSUALES'!E445</f>
        <v>0.8498706</v>
      </c>
      <c r="J54" s="1">
        <f>'DATOS MENSUALES'!E446</f>
        <v>0.876591</v>
      </c>
      <c r="K54" s="1">
        <f>'DATOS MENSUALES'!E447</f>
        <v>0.3026035</v>
      </c>
      <c r="L54" s="1">
        <f>'DATOS MENSUALES'!E448</f>
        <v>0.076228</v>
      </c>
      <c r="M54" s="1">
        <f>'DATOS MENSUALES'!E449</f>
        <v>0.0457206</v>
      </c>
      <c r="N54" s="1">
        <f t="shared" si="26"/>
        <v>6.8056238</v>
      </c>
      <c r="O54" s="10"/>
      <c r="P54" s="60">
        <f t="shared" si="27"/>
        <v>-3.8266909656132655E-05</v>
      </c>
      <c r="Q54" s="60">
        <f t="shared" si="28"/>
        <v>-0.0024141624095250294</v>
      </c>
      <c r="R54" s="60">
        <f t="shared" si="29"/>
        <v>-0.0007791063119016802</v>
      </c>
      <c r="S54" s="60">
        <f t="shared" si="30"/>
        <v>0.053261790703744316</v>
      </c>
      <c r="T54" s="60">
        <f t="shared" si="31"/>
        <v>0.43649756876558116</v>
      </c>
      <c r="U54" s="60">
        <f t="shared" si="31"/>
        <v>7.224097360247612E-06</v>
      </c>
      <c r="V54" s="60">
        <f t="shared" si="31"/>
        <v>-0.03496166882507699</v>
      </c>
      <c r="W54" s="60">
        <f t="shared" si="31"/>
        <v>0.009180077416314497</v>
      </c>
      <c r="X54" s="60">
        <f t="shared" si="31"/>
        <v>0.10691473510455246</v>
      </c>
      <c r="Y54" s="60">
        <f t="shared" si="31"/>
        <v>0.002506339595608478</v>
      </c>
      <c r="Z54" s="60">
        <f t="shared" si="31"/>
        <v>-2.03294460470893E-05</v>
      </c>
      <c r="AA54" s="60">
        <f t="shared" si="31"/>
        <v>-0.0001503410357253599</v>
      </c>
      <c r="AB54" s="60">
        <f t="shared" si="31"/>
        <v>2.2309868851160832</v>
      </c>
    </row>
    <row r="55" spans="1:28" ht="12.75">
      <c r="A55" s="12" t="s">
        <v>63</v>
      </c>
      <c r="B55" s="1">
        <f>'DATOS MENSUALES'!E450</f>
        <v>0.1885233</v>
      </c>
      <c r="C55" s="1">
        <f>'DATOS MENSUALES'!E451</f>
        <v>0.0880452</v>
      </c>
      <c r="D55" s="1">
        <f>'DATOS MENSUALES'!E452</f>
        <v>0.3777406</v>
      </c>
      <c r="E55" s="1">
        <f>'DATOS MENSUALES'!E453</f>
        <v>1.140576</v>
      </c>
      <c r="F55" s="1">
        <f>'DATOS MENSUALES'!E454</f>
        <v>2.7219902</v>
      </c>
      <c r="G55" s="1">
        <f>'DATOS MENSUALES'!E455</f>
        <v>1.1438328</v>
      </c>
      <c r="H55" s="1">
        <f>'DATOS MENSUALES'!E456</f>
        <v>1.087488</v>
      </c>
      <c r="I55" s="1">
        <f>'DATOS MENSUALES'!E457</f>
        <v>0.829092</v>
      </c>
      <c r="J55" s="1">
        <f>'DATOS MENSUALES'!E458</f>
        <v>0.4140214</v>
      </c>
      <c r="K55" s="1">
        <f>'DATOS MENSUALES'!E459</f>
        <v>0.1586952</v>
      </c>
      <c r="L55" s="1">
        <f>'DATOS MENSUALES'!E460</f>
        <v>0.076735</v>
      </c>
      <c r="M55" s="1">
        <f>'DATOS MENSUALES'!E461</f>
        <v>0.0691936</v>
      </c>
      <c r="N55" s="1">
        <f t="shared" si="26"/>
        <v>8.295933300000002</v>
      </c>
      <c r="O55" s="10"/>
      <c r="P55" s="60">
        <f t="shared" si="27"/>
        <v>-1.1753989737957953E-13</v>
      </c>
      <c r="Q55" s="60">
        <f t="shared" si="28"/>
        <v>-0.01305109628697139</v>
      </c>
      <c r="R55" s="60">
        <f t="shared" si="29"/>
        <v>-0.0026650295490577396</v>
      </c>
      <c r="S55" s="60">
        <f t="shared" si="30"/>
        <v>0.04725568013880929</v>
      </c>
      <c r="T55" s="60">
        <f t="shared" si="31"/>
        <v>7.527143652551527</v>
      </c>
      <c r="U55" s="60">
        <f t="shared" si="31"/>
        <v>0.04441222476061847</v>
      </c>
      <c r="V55" s="60">
        <f t="shared" si="31"/>
        <v>0.04648157886202126</v>
      </c>
      <c r="W55" s="60">
        <f t="shared" si="31"/>
        <v>0.006709342835306461</v>
      </c>
      <c r="X55" s="60">
        <f t="shared" si="31"/>
        <v>1.749778568012881E-06</v>
      </c>
      <c r="Y55" s="60">
        <f t="shared" si="31"/>
        <v>-5.261039970783367E-07</v>
      </c>
      <c r="Z55" s="60">
        <f t="shared" si="31"/>
        <v>-1.9217406528812325E-05</v>
      </c>
      <c r="AA55" s="60">
        <f t="shared" si="31"/>
        <v>-2.61985100379302E-05</v>
      </c>
      <c r="AB55" s="60">
        <f t="shared" si="31"/>
        <v>21.88101695389383</v>
      </c>
    </row>
    <row r="56" spans="1:28" ht="12.75">
      <c r="A56" s="12" t="s">
        <v>64</v>
      </c>
      <c r="B56" s="1">
        <f>'DATOS MENSUALES'!E462</f>
        <v>0.0568098</v>
      </c>
      <c r="C56" s="1">
        <f>'DATOS MENSUALES'!E463</f>
        <v>0.0558371</v>
      </c>
      <c r="D56" s="1">
        <f>'DATOS MENSUALES'!E464</f>
        <v>0.782946</v>
      </c>
      <c r="E56" s="1">
        <f>'DATOS MENSUALES'!E465</f>
        <v>1.4175586</v>
      </c>
      <c r="F56" s="1">
        <f>'DATOS MENSUALES'!E466</f>
        <v>2.7061328</v>
      </c>
      <c r="G56" s="1">
        <f>'DATOS MENSUALES'!E467</f>
        <v>3.0710148</v>
      </c>
      <c r="H56" s="1">
        <f>'DATOS MENSUALES'!E468</f>
        <v>1.0056814</v>
      </c>
      <c r="I56" s="1">
        <f>'DATOS MENSUALES'!E469</f>
        <v>0.437184</v>
      </c>
      <c r="J56" s="1">
        <f>'DATOS MENSUALES'!E470</f>
        <v>0.20862</v>
      </c>
      <c r="K56" s="1">
        <f>'DATOS MENSUALES'!E471</f>
        <v>0.1303881</v>
      </c>
      <c r="L56" s="1">
        <f>'DATOS MENSUALES'!E472</f>
        <v>0.0817376</v>
      </c>
      <c r="M56" s="1">
        <f>'DATOS MENSUALES'!E473</f>
        <v>0.073554</v>
      </c>
      <c r="N56" s="1">
        <f t="shared" si="26"/>
        <v>10.027464199999999</v>
      </c>
      <c r="O56" s="10"/>
      <c r="P56" s="60">
        <f t="shared" si="27"/>
        <v>-0.002287574934326044</v>
      </c>
      <c r="Q56" s="60">
        <f t="shared" si="28"/>
        <v>-0.019173349506739146</v>
      </c>
      <c r="R56" s="60">
        <f t="shared" si="29"/>
        <v>0.018940542390838193</v>
      </c>
      <c r="S56" s="60">
        <f t="shared" si="30"/>
        <v>0.2603276528382544</v>
      </c>
      <c r="T56" s="60">
        <f t="shared" si="31"/>
        <v>7.345903425589699</v>
      </c>
      <c r="U56" s="60">
        <f t="shared" si="31"/>
        <v>11.872885664678916</v>
      </c>
      <c r="V56" s="60">
        <f t="shared" si="31"/>
        <v>0.021425704774278822</v>
      </c>
      <c r="W56" s="60">
        <f t="shared" si="31"/>
        <v>-0.008402576136635047</v>
      </c>
      <c r="X56" s="60">
        <f t="shared" si="31"/>
        <v>-0.0072283736645504925</v>
      </c>
      <c r="Y56" s="60">
        <f t="shared" si="31"/>
        <v>-4.814866895819137E-05</v>
      </c>
      <c r="Z56" s="60">
        <f t="shared" si="31"/>
        <v>-1.0335739742723549E-05</v>
      </c>
      <c r="AA56" s="60">
        <f t="shared" si="31"/>
        <v>-1.62707569085655E-05</v>
      </c>
      <c r="AB56" s="60">
        <f t="shared" si="31"/>
        <v>92.86795749172602</v>
      </c>
    </row>
    <row r="57" spans="1:28" ht="12.75">
      <c r="A57" s="12" t="s">
        <v>65</v>
      </c>
      <c r="B57" s="1">
        <f>'DATOS MENSUALES'!E474</f>
        <v>0.4793111</v>
      </c>
      <c r="C57" s="1">
        <f>'DATOS MENSUALES'!E475</f>
        <v>0.3389919</v>
      </c>
      <c r="D57" s="1">
        <f>'DATOS MENSUALES'!E476</f>
        <v>0.335634</v>
      </c>
      <c r="E57" s="1">
        <f>'DATOS MENSUALES'!E477</f>
        <v>0.37275</v>
      </c>
      <c r="F57" s="1">
        <f>'DATOS MENSUALES'!E478</f>
        <v>0.3001173</v>
      </c>
      <c r="G57" s="1">
        <f>'DATOS MENSUALES'!E479</f>
        <v>0.9655758</v>
      </c>
      <c r="H57" s="1">
        <f>'DATOS MENSUALES'!E480</f>
        <v>1.1242725</v>
      </c>
      <c r="I57" s="1">
        <f>'DATOS MENSUALES'!E481</f>
        <v>1.5550164</v>
      </c>
      <c r="J57" s="1">
        <f>'DATOS MENSUALES'!E482</f>
        <v>1.066065</v>
      </c>
      <c r="K57" s="1">
        <f>'DATOS MENSUALES'!E483</f>
        <v>0.316597</v>
      </c>
      <c r="L57" s="1">
        <f>'DATOS MENSUALES'!E484</f>
        <v>0.1396958</v>
      </c>
      <c r="M57" s="1">
        <f>'DATOS MENSUALES'!E485</f>
        <v>0.1000535</v>
      </c>
      <c r="N57" s="1">
        <f t="shared" si="26"/>
        <v>7.0940803</v>
      </c>
      <c r="O57" s="10"/>
      <c r="P57" s="60">
        <f t="shared" si="27"/>
        <v>0.024575878353618366</v>
      </c>
      <c r="Q57" s="60">
        <f t="shared" si="28"/>
        <v>3.7278918945950897E-06</v>
      </c>
      <c r="R57" s="60">
        <f t="shared" si="29"/>
        <v>-0.00590525035629058</v>
      </c>
      <c r="S57" s="60">
        <f t="shared" si="30"/>
        <v>-0.06706701206563444</v>
      </c>
      <c r="T57" s="60">
        <f t="shared" si="31"/>
        <v>-0.09866268661976249</v>
      </c>
      <c r="U57" s="60">
        <f t="shared" si="31"/>
        <v>0.005440345124853122</v>
      </c>
      <c r="V57" s="60">
        <f t="shared" si="31"/>
        <v>0.06225702295242125</v>
      </c>
      <c r="W57" s="60">
        <f t="shared" si="31"/>
        <v>0.7648868904059303</v>
      </c>
      <c r="X57" s="60">
        <f t="shared" si="31"/>
        <v>0.2928790336709958</v>
      </c>
      <c r="Y57" s="60">
        <f t="shared" si="31"/>
        <v>0.0033634710616085193</v>
      </c>
      <c r="Z57" s="60">
        <f t="shared" si="31"/>
        <v>4.734125349123232E-05</v>
      </c>
      <c r="AA57" s="60">
        <f t="shared" si="31"/>
        <v>1.5598258810075809E-09</v>
      </c>
      <c r="AB57" s="60">
        <f t="shared" si="31"/>
        <v>4.058679718795458</v>
      </c>
    </row>
    <row r="58" spans="1:28" ht="12.75">
      <c r="A58" s="12" t="s">
        <v>66</v>
      </c>
      <c r="B58" s="1">
        <f>'DATOS MENSUALES'!E486</f>
        <v>0.1010688</v>
      </c>
      <c r="C58" s="1">
        <f>'DATOS MENSUALES'!E487</f>
        <v>0.1517908</v>
      </c>
      <c r="D58" s="1">
        <f>'DATOS MENSUALES'!E488</f>
        <v>0.1626966</v>
      </c>
      <c r="E58" s="1">
        <f>'DATOS MENSUALES'!E489</f>
        <v>0.1241768</v>
      </c>
      <c r="F58" s="1">
        <f>'DATOS MENSUALES'!E490</f>
        <v>0.130863</v>
      </c>
      <c r="G58" s="1">
        <f>'DATOS MENSUALES'!E491</f>
        <v>0.1595006</v>
      </c>
      <c r="H58" s="1">
        <f>'DATOS MENSUALES'!E492</f>
        <v>0.260004</v>
      </c>
      <c r="I58" s="1">
        <f>'DATOS MENSUALES'!E493</f>
        <v>0.2020957</v>
      </c>
      <c r="J58" s="1">
        <f>'DATOS MENSUALES'!E494</f>
        <v>0.0969584</v>
      </c>
      <c r="K58" s="1">
        <f>'DATOS MENSUALES'!E495</f>
        <v>0.0602292</v>
      </c>
      <c r="L58" s="1">
        <f>'DATOS MENSUALES'!E496</f>
        <v>0.0477744</v>
      </c>
      <c r="M58" s="1">
        <f>'DATOS MENSUALES'!E497</f>
        <v>0.0543752</v>
      </c>
      <c r="N58" s="1">
        <f t="shared" si="26"/>
        <v>1.5515335000000001</v>
      </c>
      <c r="O58" s="10"/>
      <c r="P58" s="60">
        <f t="shared" si="27"/>
        <v>-0.0006700019208015236</v>
      </c>
      <c r="Q58" s="60">
        <f t="shared" si="28"/>
        <v>-0.00506147337735952</v>
      </c>
      <c r="R58" s="60">
        <f t="shared" si="29"/>
        <v>-0.04424462324073743</v>
      </c>
      <c r="S58" s="60">
        <f t="shared" si="30"/>
        <v>-0.280835564080382</v>
      </c>
      <c r="T58" s="60">
        <f t="shared" si="31"/>
        <v>-0.2516397215694979</v>
      </c>
      <c r="U58" s="60">
        <f t="shared" si="31"/>
        <v>-0.2502831829171527</v>
      </c>
      <c r="V58" s="60">
        <f t="shared" si="31"/>
        <v>-0.10245932893533709</v>
      </c>
      <c r="W58" s="60">
        <f t="shared" si="31"/>
        <v>-0.08425137808262877</v>
      </c>
      <c r="X58" s="60">
        <f t="shared" si="31"/>
        <v>-0.028376196464162902</v>
      </c>
      <c r="Y58" s="60">
        <f t="shared" si="31"/>
        <v>-0.001209270137573487</v>
      </c>
      <c r="Z58" s="60">
        <f t="shared" si="31"/>
        <v>-0.00017323726092859405</v>
      </c>
      <c r="AA58" s="60">
        <f t="shared" si="31"/>
        <v>-8.823146194301993E-05</v>
      </c>
      <c r="AB58" s="60">
        <f t="shared" si="31"/>
        <v>-61.50923938238859</v>
      </c>
    </row>
    <row r="59" spans="1:28" ht="12.75">
      <c r="A59" s="12" t="s">
        <v>67</v>
      </c>
      <c r="B59" s="1">
        <f>'DATOS MENSUALES'!E498</f>
        <v>0.0411623</v>
      </c>
      <c r="C59" s="1">
        <f>'DATOS MENSUALES'!E499</f>
        <v>0.036001</v>
      </c>
      <c r="D59" s="1">
        <f>'DATOS MENSUALES'!E500</f>
        <v>0.6452476</v>
      </c>
      <c r="E59" s="1">
        <f>'DATOS MENSUALES'!E501</f>
        <v>0.4960319</v>
      </c>
      <c r="F59" s="1">
        <f>'DATOS MENSUALES'!E502</f>
        <v>0.2182221</v>
      </c>
      <c r="G59" s="1">
        <f>'DATOS MENSUALES'!E503</f>
        <v>0.146957</v>
      </c>
      <c r="H59" s="1">
        <f>'DATOS MENSUALES'!E504</f>
        <v>0.1055677</v>
      </c>
      <c r="I59" s="1">
        <f>'DATOS MENSUALES'!E505</f>
        <v>0.3009852</v>
      </c>
      <c r="J59" s="1">
        <f>'DATOS MENSUALES'!E506</f>
        <v>0.1770073</v>
      </c>
      <c r="K59" s="1">
        <f>'DATOS MENSUALES'!E507</f>
        <v>0.0804739</v>
      </c>
      <c r="L59" s="1">
        <f>'DATOS MENSUALES'!E508</f>
        <v>0.0603889</v>
      </c>
      <c r="M59" s="1">
        <f>'DATOS MENSUALES'!E509</f>
        <v>0.134784</v>
      </c>
      <c r="N59" s="1">
        <f t="shared" si="26"/>
        <v>2.4428288999999994</v>
      </c>
      <c r="O59" s="10"/>
      <c r="P59" s="60">
        <f t="shared" si="27"/>
        <v>-0.0032031752833070995</v>
      </c>
      <c r="Q59" s="60">
        <f t="shared" si="28"/>
        <v>-0.023760034058514515</v>
      </c>
      <c r="R59" s="60">
        <f t="shared" si="29"/>
        <v>0.0021398632258661726</v>
      </c>
      <c r="S59" s="60">
        <f t="shared" si="30"/>
        <v>-0.022667175085530233</v>
      </c>
      <c r="T59" s="60">
        <f t="shared" si="31"/>
        <v>-0.16096761526439565</v>
      </c>
      <c r="U59" s="60">
        <f t="shared" si="31"/>
        <v>-0.2655276944123974</v>
      </c>
      <c r="V59" s="60">
        <f t="shared" si="31"/>
        <v>-0.2410709337987842</v>
      </c>
      <c r="W59" s="60">
        <f t="shared" si="31"/>
        <v>-0.03913045722848453</v>
      </c>
      <c r="X59" s="60">
        <f t="shared" si="31"/>
        <v>-0.011385142732040106</v>
      </c>
      <c r="Y59" s="60">
        <f t="shared" si="31"/>
        <v>-0.0006426036965050826</v>
      </c>
      <c r="Z59" s="60">
        <f t="shared" si="31"/>
        <v>-8.023870575433152E-05</v>
      </c>
      <c r="AA59" s="60">
        <f t="shared" si="31"/>
        <v>4.62305329943725E-05</v>
      </c>
      <c r="AB59" s="60">
        <f t="shared" si="31"/>
        <v>-28.543920020698557</v>
      </c>
    </row>
    <row r="60" spans="1:28" ht="12.75">
      <c r="A60" s="12" t="s">
        <v>68</v>
      </c>
      <c r="B60" s="1">
        <f>'DATOS MENSUALES'!E510</f>
        <v>0.1157376</v>
      </c>
      <c r="C60" s="1">
        <f>'DATOS MENSUALES'!E511</f>
        <v>0.3200625</v>
      </c>
      <c r="D60" s="1">
        <f>'DATOS MENSUALES'!E512</f>
        <v>0.520064</v>
      </c>
      <c r="E60" s="1">
        <f>'DATOS MENSUALES'!E513</f>
        <v>0.2602182</v>
      </c>
      <c r="F60" s="1">
        <f>'DATOS MENSUALES'!E514</f>
        <v>0.407124</v>
      </c>
      <c r="G60" s="1">
        <f>'DATOS MENSUALES'!E515</f>
        <v>0.2718669</v>
      </c>
      <c r="H60" s="1">
        <f>'DATOS MENSUALES'!E516</f>
        <v>1.0292604</v>
      </c>
      <c r="I60" s="1">
        <f>'DATOS MENSUALES'!E517</f>
        <v>0.7097872</v>
      </c>
      <c r="J60" s="1">
        <f>'DATOS MENSUALES'!E518</f>
        <v>0.2738656</v>
      </c>
      <c r="K60" s="1">
        <f>'DATOS MENSUALES'!E519</f>
        <v>0.1909845</v>
      </c>
      <c r="L60" s="1">
        <f>'DATOS MENSUALES'!E520</f>
        <v>0.444413</v>
      </c>
      <c r="M60" s="1">
        <f>'DATOS MENSUALES'!E521</f>
        <v>0.2067212</v>
      </c>
      <c r="N60" s="1">
        <f t="shared" si="26"/>
        <v>4.7501051</v>
      </c>
      <c r="O60" s="10"/>
      <c r="P60" s="60">
        <f t="shared" si="27"/>
        <v>-0.00038638008722756466</v>
      </c>
      <c r="Q60" s="60">
        <f t="shared" si="28"/>
        <v>-4.0136187567431176E-08</v>
      </c>
      <c r="R60" s="60">
        <f t="shared" si="29"/>
        <v>4.9816890422131787E-08</v>
      </c>
      <c r="S60" s="60">
        <f t="shared" si="30"/>
        <v>-0.1396545487523648</v>
      </c>
      <c r="T60" s="60">
        <f t="shared" si="31"/>
        <v>-0.04476678445509783</v>
      </c>
      <c r="U60" s="60">
        <f t="shared" si="31"/>
        <v>-0.13885663568390025</v>
      </c>
      <c r="V60" s="60">
        <f t="shared" si="31"/>
        <v>0.027358849105181365</v>
      </c>
      <c r="W60" s="60">
        <f t="shared" si="31"/>
        <v>0.0003328579425934155</v>
      </c>
      <c r="X60" s="60">
        <f t="shared" si="31"/>
        <v>-0.0021023465853085115</v>
      </c>
      <c r="Y60" s="60">
        <f t="shared" si="31"/>
        <v>1.4201507612369718E-05</v>
      </c>
      <c r="Z60" s="60">
        <f t="shared" si="31"/>
        <v>0.03961436441953514</v>
      </c>
      <c r="AA60" s="60">
        <f t="shared" si="31"/>
        <v>0.0012536832433884223</v>
      </c>
      <c r="AB60" s="60">
        <f t="shared" si="31"/>
        <v>-0.4199364161769349</v>
      </c>
    </row>
    <row r="61" spans="1:28" ht="12.75">
      <c r="A61" s="12" t="s">
        <v>69</v>
      </c>
      <c r="B61" s="1">
        <f>'DATOS MENSUALES'!E522</f>
        <v>0.0412775</v>
      </c>
      <c r="C61" s="1">
        <f>'DATOS MENSUALES'!E523</f>
        <v>0.1312476</v>
      </c>
      <c r="D61" s="1">
        <f>'DATOS MENSUALES'!E524</f>
        <v>0.4152309</v>
      </c>
      <c r="E61" s="1">
        <f>'DATOS MENSUALES'!E525</f>
        <v>0.4072648</v>
      </c>
      <c r="F61" s="1">
        <f>'DATOS MENSUALES'!E526</f>
        <v>0.5213628</v>
      </c>
      <c r="G61" s="1">
        <f>'DATOS MENSUALES'!E527</f>
        <v>0.7848121</v>
      </c>
      <c r="H61" s="1">
        <f>'DATOS MENSUALES'!E528</f>
        <v>0.559411</v>
      </c>
      <c r="I61" s="1">
        <f>'DATOS MENSUALES'!E529</f>
        <v>0.833112</v>
      </c>
      <c r="J61" s="1">
        <f>'DATOS MENSUALES'!E530</f>
        <v>0.7442514</v>
      </c>
      <c r="K61" s="1">
        <f>'DATOS MENSUALES'!E531</f>
        <v>0.239636</v>
      </c>
      <c r="L61" s="1">
        <f>'DATOS MENSUALES'!E532</f>
        <v>0.0512582</v>
      </c>
      <c r="M61" s="1">
        <f>'DATOS MENSUALES'!E533</f>
        <v>0.0378675</v>
      </c>
      <c r="N61" s="1">
        <f t="shared" si="26"/>
        <v>4.7667318</v>
      </c>
      <c r="O61" s="10"/>
      <c r="P61" s="60">
        <f t="shared" si="27"/>
        <v>-0.0031956713650541156</v>
      </c>
      <c r="Q61" s="60">
        <f t="shared" si="28"/>
        <v>-0.007104322334780667</v>
      </c>
      <c r="R61" s="60">
        <f t="shared" si="29"/>
        <v>-0.001035007889413898</v>
      </c>
      <c r="S61" s="60">
        <f t="shared" si="30"/>
        <v>-0.051385650465868744</v>
      </c>
      <c r="T61" s="60">
        <f t="shared" si="31"/>
        <v>-0.013968791375112366</v>
      </c>
      <c r="U61" s="60">
        <f t="shared" si="31"/>
        <v>-1.1670032883194884E-07</v>
      </c>
      <c r="V61" s="60">
        <f t="shared" si="31"/>
        <v>-0.004786323908234823</v>
      </c>
      <c r="W61" s="60">
        <f t="shared" si="31"/>
        <v>0.007147561623026613</v>
      </c>
      <c r="X61" s="60">
        <f t="shared" si="31"/>
        <v>0.04010008957880427</v>
      </c>
      <c r="Y61" s="60">
        <f t="shared" si="31"/>
        <v>0.00038691062609686545</v>
      </c>
      <c r="Z61" s="60">
        <f t="shared" si="31"/>
        <v>-0.00014274577132084858</v>
      </c>
      <c r="AA61" s="60">
        <f t="shared" si="31"/>
        <v>-0.0002272743241485305</v>
      </c>
      <c r="AB61" s="60">
        <f t="shared" si="31"/>
        <v>-0.3925813340480824</v>
      </c>
    </row>
    <row r="62" spans="1:28" ht="12.75">
      <c r="A62" s="12" t="s">
        <v>70</v>
      </c>
      <c r="B62" s="1">
        <f>'DATOS MENSUALES'!E534</f>
        <v>0.0990976</v>
      </c>
      <c r="C62" s="1">
        <f>'DATOS MENSUALES'!E535</f>
        <v>1.8720672</v>
      </c>
      <c r="D62" s="1">
        <f>'DATOS MENSUALES'!E536</f>
        <v>0.8023396</v>
      </c>
      <c r="E62" s="1">
        <f>'DATOS MENSUALES'!E537</f>
        <v>0.7103948</v>
      </c>
      <c r="F62" s="1">
        <f>'DATOS MENSUALES'!E538</f>
        <v>1.2957175</v>
      </c>
      <c r="G62" s="1">
        <f>'DATOS MENSUALES'!E539</f>
        <v>0.6405001</v>
      </c>
      <c r="H62" s="1">
        <f>'DATOS MENSUALES'!E540</f>
        <v>1.1165175</v>
      </c>
      <c r="I62" s="1">
        <f>'DATOS MENSUALES'!E541</f>
        <v>1.0645611</v>
      </c>
      <c r="J62" s="1">
        <f>'DATOS MENSUALES'!E542</f>
        <v>0.3996264</v>
      </c>
      <c r="K62" s="1">
        <f>'DATOS MENSUALES'!E543</f>
        <v>0.1480518</v>
      </c>
      <c r="L62" s="1">
        <f>'DATOS MENSUALES'!E544</f>
        <v>0.1055349</v>
      </c>
      <c r="M62" s="1">
        <f>'DATOS MENSUALES'!E545</f>
        <v>0.0672631</v>
      </c>
      <c r="N62" s="1">
        <f t="shared" si="26"/>
        <v>8.321671599999998</v>
      </c>
      <c r="O62" s="10"/>
      <c r="P62" s="60">
        <f t="shared" si="27"/>
        <v>-0.0007163092049765812</v>
      </c>
      <c r="Q62" s="60">
        <f t="shared" si="28"/>
        <v>3.713655991161644</v>
      </c>
      <c r="R62" s="60">
        <f t="shared" si="29"/>
        <v>0.023382646870428882</v>
      </c>
      <c r="S62" s="60">
        <f t="shared" si="30"/>
        <v>-0.0003234698679085941</v>
      </c>
      <c r="T62" s="60">
        <f t="shared" si="31"/>
        <v>0.1518627882896218</v>
      </c>
      <c r="U62" s="60">
        <f t="shared" si="31"/>
        <v>-0.0033212069456081605</v>
      </c>
      <c r="V62" s="60">
        <f t="shared" si="31"/>
        <v>0.058673557887560866</v>
      </c>
      <c r="W62" s="60">
        <f t="shared" si="31"/>
        <v>0.07626658677434285</v>
      </c>
      <c r="X62" s="60">
        <f t="shared" si="31"/>
        <v>-1.2891864508847173E-08</v>
      </c>
      <c r="Y62" s="60">
        <f t="shared" si="31"/>
        <v>-6.556206292116823E-06</v>
      </c>
      <c r="Z62" s="60">
        <f t="shared" si="31"/>
        <v>8.175172316920222E-09</v>
      </c>
      <c r="AA62" s="60">
        <f t="shared" si="31"/>
        <v>-3.164644815525074E-05</v>
      </c>
      <c r="AB62" s="60">
        <f t="shared" si="31"/>
        <v>22.49065178874062</v>
      </c>
    </row>
    <row r="63" spans="1:28" ht="12.75">
      <c r="A63" s="12" t="s">
        <v>71</v>
      </c>
      <c r="B63" s="1">
        <f>'DATOS MENSUALES'!E546</f>
        <v>0.0365062</v>
      </c>
      <c r="C63" s="1">
        <f>'DATOS MENSUALES'!E547</f>
        <v>0.112623</v>
      </c>
      <c r="D63" s="1">
        <f>'DATOS MENSUALES'!E548</f>
        <v>0.1936032</v>
      </c>
      <c r="E63" s="1">
        <f>'DATOS MENSUALES'!E549</f>
        <v>0.287</v>
      </c>
      <c r="F63" s="1">
        <f>'DATOS MENSUALES'!E550</f>
        <v>1.5441387</v>
      </c>
      <c r="G63" s="1">
        <f>'DATOS MENSUALES'!E551</f>
        <v>0.9068936</v>
      </c>
      <c r="H63" s="1">
        <f>'DATOS MENSUALES'!E552</f>
        <v>0.7058854</v>
      </c>
      <c r="I63" s="1">
        <f>'DATOS MENSUALES'!E553</f>
        <v>0.3893235</v>
      </c>
      <c r="J63" s="1">
        <f>'DATOS MENSUALES'!E554</f>
        <v>0.1330901</v>
      </c>
      <c r="K63" s="1">
        <f>'DATOS MENSUALES'!E555</f>
        <v>0.0665364</v>
      </c>
      <c r="L63" s="1">
        <f>'DATOS MENSUALES'!E556</f>
        <v>0.0942489</v>
      </c>
      <c r="M63" s="1">
        <f>'DATOS MENSUALES'!E557</f>
        <v>0.2233374</v>
      </c>
      <c r="N63" s="1">
        <f t="shared" si="26"/>
        <v>4.6931864</v>
      </c>
      <c r="O63" s="10"/>
      <c r="P63" s="60">
        <f t="shared" si="27"/>
        <v>-0.0035163904647532735</v>
      </c>
      <c r="Q63" s="60">
        <f t="shared" si="28"/>
        <v>-0.009375688604162375</v>
      </c>
      <c r="R63" s="60">
        <f t="shared" si="29"/>
        <v>-0.033629854081575615</v>
      </c>
      <c r="S63" s="60">
        <f t="shared" si="30"/>
        <v>-0.11912466459573866</v>
      </c>
      <c r="T63" s="60">
        <f t="shared" si="31"/>
        <v>0.4781033446510229</v>
      </c>
      <c r="U63" s="60">
        <f t="shared" si="31"/>
        <v>0.001609622307740264</v>
      </c>
      <c r="V63" s="60">
        <f t="shared" si="31"/>
        <v>-1.0723353256548342E-05</v>
      </c>
      <c r="W63" s="60">
        <f t="shared" si="31"/>
        <v>-0.015843614845344207</v>
      </c>
      <c r="X63" s="60">
        <f t="shared" si="31"/>
        <v>-0.019439308581101693</v>
      </c>
      <c r="Y63" s="60">
        <f t="shared" si="31"/>
        <v>-0.0010069639213293633</v>
      </c>
      <c r="Z63" s="60">
        <f t="shared" si="31"/>
        <v>-7.96986697280034E-07</v>
      </c>
      <c r="AA63" s="60">
        <f t="shared" si="31"/>
        <v>0.001927161289622427</v>
      </c>
      <c r="AB63" s="60">
        <f t="shared" si="31"/>
        <v>-0.5231548827923543</v>
      </c>
    </row>
    <row r="64" spans="1:28" ht="12.75">
      <c r="A64" s="12" t="s">
        <v>72</v>
      </c>
      <c r="B64" s="1">
        <f>'DATOS MENSUALES'!E558</f>
        <v>0.12623</v>
      </c>
      <c r="C64" s="1">
        <f>'DATOS MENSUALES'!E559</f>
        <v>0.074443</v>
      </c>
      <c r="D64" s="1">
        <f>'DATOS MENSUALES'!E560</f>
        <v>0.131061</v>
      </c>
      <c r="E64" s="1">
        <f>'DATOS MENSUALES'!E561</f>
        <v>0.3711389</v>
      </c>
      <c r="F64" s="1">
        <f>'DATOS MENSUALES'!E562</f>
        <v>0.4915922</v>
      </c>
      <c r="G64" s="1">
        <f>'DATOS MENSUALES'!E563</f>
        <v>0.37692</v>
      </c>
      <c r="H64" s="1">
        <f>'DATOS MENSUALES'!E564</f>
        <v>0.5426504</v>
      </c>
      <c r="I64" s="1">
        <f>'DATOS MENSUALES'!E565</f>
        <v>0.2508069</v>
      </c>
      <c r="J64" s="1">
        <f>'DATOS MENSUALES'!E566</f>
        <v>0.1104626</v>
      </c>
      <c r="K64" s="1">
        <f>'DATOS MENSUALES'!E567</f>
        <v>0.1146132</v>
      </c>
      <c r="L64" s="1">
        <f>'DATOS MENSUALES'!E568</f>
        <v>0.096162</v>
      </c>
      <c r="M64" s="1">
        <f>'DATOS MENSUALES'!E569</f>
        <v>0.0777502</v>
      </c>
      <c r="N64" s="1">
        <f t="shared" si="26"/>
        <v>2.7638304000000002</v>
      </c>
      <c r="O64" s="10"/>
      <c r="P64" s="60">
        <f t="shared" si="27"/>
        <v>-0.0002422970605331052</v>
      </c>
      <c r="Q64" s="60">
        <f t="shared" si="28"/>
        <v>-0.015446309687018912</v>
      </c>
      <c r="R64" s="60">
        <f t="shared" si="29"/>
        <v>-0.05721058544693296</v>
      </c>
      <c r="S64" s="60">
        <f t="shared" si="30"/>
        <v>-0.06786802107556326</v>
      </c>
      <c r="T64" s="60">
        <f t="shared" si="31"/>
        <v>-0.019815743009261536</v>
      </c>
      <c r="U64" s="60">
        <f t="shared" si="31"/>
        <v>-0.07033191604233183</v>
      </c>
      <c r="V64" s="60">
        <f t="shared" si="31"/>
        <v>-0.006361115211828765</v>
      </c>
      <c r="W64" s="60">
        <f t="shared" si="31"/>
        <v>-0.059171805462932076</v>
      </c>
      <c r="X64" s="60">
        <f t="shared" si="31"/>
        <v>-0.024771602451208092</v>
      </c>
      <c r="Y64" s="60">
        <f t="shared" si="31"/>
        <v>-0.0001418674300869397</v>
      </c>
      <c r="Z64" s="60">
        <f t="shared" si="31"/>
        <v>-3.9842952903403626E-07</v>
      </c>
      <c r="AA64" s="60">
        <f t="shared" si="31"/>
        <v>-9.45223814449104E-06</v>
      </c>
      <c r="AB64" s="60">
        <f t="shared" si="31"/>
        <v>-20.46120140925633</v>
      </c>
    </row>
    <row r="65" spans="1:28" ht="12.75">
      <c r="A65" s="12" t="s">
        <v>73</v>
      </c>
      <c r="B65" s="1">
        <f>'DATOS MENSUALES'!E570</f>
        <v>0.322635</v>
      </c>
      <c r="C65" s="1">
        <f>'DATOS MENSUALES'!E571</f>
        <v>0.2491125</v>
      </c>
      <c r="D65" s="1">
        <f>'DATOS MENSUALES'!E572</f>
        <v>0.3153669</v>
      </c>
      <c r="E65" s="1">
        <f>'DATOS MENSUALES'!E573</f>
        <v>1.8609414</v>
      </c>
      <c r="F65" s="1">
        <f>'DATOS MENSUALES'!E574</f>
        <v>1.006474</v>
      </c>
      <c r="G65" s="1">
        <f>'DATOS MENSUALES'!E575</f>
        <v>0.4379556</v>
      </c>
      <c r="H65" s="1">
        <f>'DATOS MENSUALES'!E576</f>
        <v>4.1351979</v>
      </c>
      <c r="I65" s="1">
        <f>'DATOS MENSUALES'!E577</f>
        <v>2.0146868</v>
      </c>
      <c r="J65" s="1">
        <f>'DATOS MENSUALES'!E578</f>
        <v>1.3690404</v>
      </c>
      <c r="K65" s="1">
        <f>'DATOS MENSUALES'!E579</f>
        <v>0.480036</v>
      </c>
      <c r="L65" s="1">
        <f>'DATOS MENSUALES'!E580</f>
        <v>0.1467494</v>
      </c>
      <c r="M65" s="1">
        <f>'DATOS MENSUALES'!E581</f>
        <v>0.0834344</v>
      </c>
      <c r="N65" s="1">
        <f t="shared" si="26"/>
        <v>12.421630299999999</v>
      </c>
      <c r="O65" s="10"/>
      <c r="P65" s="60">
        <f t="shared" si="27"/>
        <v>0.00240948392117096</v>
      </c>
      <c r="Q65" s="60">
        <f t="shared" si="28"/>
        <v>-0.00041139633561679235</v>
      </c>
      <c r="R65" s="60">
        <f t="shared" si="29"/>
        <v>-0.0081227308698029</v>
      </c>
      <c r="S65" s="60">
        <f t="shared" si="30"/>
        <v>1.2663764875395886</v>
      </c>
      <c r="T65" s="60">
        <f t="shared" si="31"/>
        <v>0.014576170578650884</v>
      </c>
      <c r="U65" s="60">
        <f t="shared" si="31"/>
        <v>-0.043518856848173235</v>
      </c>
      <c r="V65" s="60">
        <f t="shared" si="31"/>
        <v>39.556340077057634</v>
      </c>
      <c r="W65" s="60">
        <f t="shared" si="31"/>
        <v>2.5950900940307076</v>
      </c>
      <c r="X65" s="60">
        <f t="shared" si="31"/>
        <v>0.9044252098706019</v>
      </c>
      <c r="Y65" s="60">
        <f t="shared" si="31"/>
        <v>0.030743133322291047</v>
      </c>
      <c r="Z65" s="60">
        <f t="shared" si="31"/>
        <v>8.07839974264862E-05</v>
      </c>
      <c r="AA65" s="60">
        <f t="shared" si="31"/>
        <v>-3.6946641462360216E-06</v>
      </c>
      <c r="AB65" s="60">
        <f t="shared" si="31"/>
        <v>331.7584334111448</v>
      </c>
    </row>
    <row r="66" spans="1:28" ht="12.75">
      <c r="A66" s="12" t="s">
        <v>74</v>
      </c>
      <c r="B66" s="1">
        <f>'DATOS MENSUALES'!E582</f>
        <v>0.0821345</v>
      </c>
      <c r="C66" s="1">
        <f>'DATOS MENSUALES'!E583</f>
        <v>0.0649106</v>
      </c>
      <c r="D66" s="1">
        <f>'DATOS MENSUALES'!E584</f>
        <v>0.0529105</v>
      </c>
      <c r="E66" s="1">
        <f>'DATOS MENSUALES'!E585</f>
        <v>0.0363182</v>
      </c>
      <c r="F66" s="1">
        <f>'DATOS MENSUALES'!E586</f>
        <v>0.092752</v>
      </c>
      <c r="G66" s="1">
        <f>'DATOS MENSUALES'!E587</f>
        <v>0.0797395</v>
      </c>
      <c r="H66" s="1">
        <f>'DATOS MENSUALES'!E588</f>
        <v>0.2597008</v>
      </c>
      <c r="I66" s="1">
        <f>'DATOS MENSUALES'!E589</f>
        <v>0.304051</v>
      </c>
      <c r="J66" s="1">
        <f>'DATOS MENSUALES'!E590</f>
        <v>0.1209122</v>
      </c>
      <c r="K66" s="1">
        <f>'DATOS MENSUALES'!E591</f>
        <v>0.0661113</v>
      </c>
      <c r="L66" s="1">
        <f>'DATOS MENSUALES'!E592</f>
        <v>0.0740993</v>
      </c>
      <c r="M66" s="1">
        <f>'DATOS MENSUALES'!E593</f>
        <v>0.064456</v>
      </c>
      <c r="N66" s="1">
        <f t="shared" si="26"/>
        <v>1.2980959000000003</v>
      </c>
      <c r="O66" s="10"/>
      <c r="P66" s="60">
        <f t="shared" si="27"/>
        <v>-0.0012058338820490273</v>
      </c>
      <c r="Q66" s="60">
        <f t="shared" si="28"/>
        <v>-0.017288737176797443</v>
      </c>
      <c r="R66" s="60">
        <f t="shared" si="29"/>
        <v>-0.0995579733478488</v>
      </c>
      <c r="S66" s="60">
        <f t="shared" si="30"/>
        <v>-0.40971212775213656</v>
      </c>
      <c r="T66" s="60">
        <f t="shared" si="31"/>
        <v>-0.30001728214768153</v>
      </c>
      <c r="U66" s="60">
        <f t="shared" si="31"/>
        <v>-0.35784959496653374</v>
      </c>
      <c r="V66" s="60">
        <f t="shared" si="31"/>
        <v>-0.10265862535481164</v>
      </c>
      <c r="W66" s="60">
        <f t="shared" si="31"/>
        <v>-0.03807991395217184</v>
      </c>
      <c r="X66" s="60">
        <f t="shared" si="31"/>
        <v>-0.022202019313559637</v>
      </c>
      <c r="Y66" s="60">
        <f t="shared" si="31"/>
        <v>-0.001019830475458075</v>
      </c>
      <c r="Z66" s="60">
        <f t="shared" si="31"/>
        <v>-2.546695693767393E-05</v>
      </c>
      <c r="AA66" s="60">
        <f t="shared" si="31"/>
        <v>-4.084180054748002E-05</v>
      </c>
      <c r="AB66" s="60">
        <f t="shared" si="31"/>
        <v>-74.13344880771498</v>
      </c>
    </row>
    <row r="67" spans="1:28" ht="12.75">
      <c r="A67" s="12" t="s">
        <v>75</v>
      </c>
      <c r="B67" s="1">
        <f>'DATOS MENSUALES'!E594</f>
        <v>0.0419069</v>
      </c>
      <c r="C67" s="1">
        <f>'DATOS MENSUALES'!E595</f>
        <v>0.16452</v>
      </c>
      <c r="D67" s="1">
        <f>'DATOS MENSUALES'!E596</f>
        <v>1.3915842</v>
      </c>
      <c r="E67" s="1">
        <f>'DATOS MENSUALES'!E597</f>
        <v>0.600168</v>
      </c>
      <c r="F67" s="1">
        <f>'DATOS MENSUALES'!E598</f>
        <v>0.1866576</v>
      </c>
      <c r="G67" s="1">
        <f>'DATOS MENSUALES'!E599</f>
        <v>0.0484935</v>
      </c>
      <c r="H67" s="1">
        <f>'DATOS MENSUALES'!E600</f>
        <v>0.3073302</v>
      </c>
      <c r="I67" s="1">
        <f>'DATOS MENSUALES'!E601</f>
        <v>0.4198998</v>
      </c>
      <c r="J67" s="1">
        <f>'DATOS MENSUALES'!E602</f>
        <v>0.214822</v>
      </c>
      <c r="K67" s="1">
        <f>'DATOS MENSUALES'!E603</f>
        <v>0.0703824</v>
      </c>
      <c r="L67" s="1">
        <f>'DATOS MENSUALES'!E604</f>
        <v>0.0496044</v>
      </c>
      <c r="M67" s="1">
        <f>'DATOS MENSUALES'!E605</f>
        <v>0.0332052</v>
      </c>
      <c r="N67" s="1">
        <f t="shared" si="26"/>
        <v>3.5285742000000004</v>
      </c>
      <c r="O67" s="10"/>
      <c r="P67" s="60">
        <f t="shared" si="27"/>
        <v>-0.003154880243685908</v>
      </c>
      <c r="Q67" s="60">
        <f t="shared" si="28"/>
        <v>-0.004017125815019919</v>
      </c>
      <c r="R67" s="60">
        <f t="shared" si="29"/>
        <v>0.6703807317830469</v>
      </c>
      <c r="S67" s="60">
        <f t="shared" si="30"/>
        <v>-0.005723060776886778</v>
      </c>
      <c r="T67" s="60">
        <f t="shared" si="31"/>
        <v>-0.19064569393230593</v>
      </c>
      <c r="U67" s="60">
        <f t="shared" si="31"/>
        <v>-0.40720744851854224</v>
      </c>
      <c r="V67" s="60">
        <f t="shared" si="31"/>
        <v>-0.07440967519905199</v>
      </c>
      <c r="W67" s="60">
        <f t="shared" si="31"/>
        <v>-0.010733058589153886</v>
      </c>
      <c r="X67" s="60">
        <f t="shared" si="31"/>
        <v>-0.006554867297532848</v>
      </c>
      <c r="Y67" s="60">
        <f t="shared" si="31"/>
        <v>-0.0008954397791811028</v>
      </c>
      <c r="Z67" s="60">
        <f t="shared" si="31"/>
        <v>-0.00015673037654601147</v>
      </c>
      <c r="AA67" s="60">
        <f t="shared" si="31"/>
        <v>-0.0002834453435430558</v>
      </c>
      <c r="AB67" s="60">
        <f t="shared" si="31"/>
        <v>-7.6498021030350065</v>
      </c>
    </row>
    <row r="68" spans="1:28" ht="12.75">
      <c r="A68" s="12" t="s">
        <v>76</v>
      </c>
      <c r="B68" s="1">
        <f>'DATOS MENSUALES'!E606</f>
        <v>0.061455</v>
      </c>
      <c r="C68" s="1">
        <f>'DATOS MENSUALES'!E607</f>
        <v>0.1008696</v>
      </c>
      <c r="D68" s="1">
        <f>'DATOS MENSUALES'!E608</f>
        <v>0.1578998</v>
      </c>
      <c r="E68" s="1">
        <f>'DATOS MENSUALES'!E609</f>
        <v>0.2609545</v>
      </c>
      <c r="F68" s="1">
        <f>'DATOS MENSUALES'!E610</f>
        <v>0.639936</v>
      </c>
      <c r="G68" s="1">
        <f>'DATOS MENSUALES'!E611</f>
        <v>1.0662882</v>
      </c>
      <c r="H68" s="1">
        <f>'DATOS MENSUALES'!E612</f>
        <v>0.938106</v>
      </c>
      <c r="I68" s="1">
        <f>'DATOS MENSUALES'!E613</f>
        <v>0.3769212</v>
      </c>
      <c r="J68" s="1">
        <f>'DATOS MENSUALES'!E614</f>
        <v>0.0982486</v>
      </c>
      <c r="K68" s="1">
        <f>'DATOS MENSUALES'!E615</f>
        <v>0.05313</v>
      </c>
      <c r="L68" s="1">
        <f>'DATOS MENSUALES'!E616</f>
        <v>0.068172</v>
      </c>
      <c r="M68" s="1">
        <f>'DATOS MENSUALES'!E617</f>
        <v>0.072615</v>
      </c>
      <c r="N68" s="1">
        <f t="shared" si="26"/>
        <v>3.8945958999999992</v>
      </c>
      <c r="O68" s="10"/>
      <c r="P68" s="60">
        <f t="shared" si="27"/>
        <v>-0.0020540633045122722</v>
      </c>
      <c r="Q68" s="60">
        <f t="shared" si="28"/>
        <v>-0.011032486135349897</v>
      </c>
      <c r="R68" s="60">
        <f t="shared" si="29"/>
        <v>-0.04606931660678465</v>
      </c>
      <c r="S68" s="60">
        <f t="shared" si="30"/>
        <v>-0.1390608087733793</v>
      </c>
      <c r="T68" s="60">
        <f t="shared" si="31"/>
        <v>-0.0018275632007410665</v>
      </c>
      <c r="U68" s="60">
        <f t="shared" si="31"/>
        <v>0.02115953668926553</v>
      </c>
      <c r="V68" s="60">
        <f t="shared" si="31"/>
        <v>0.009283353608885117</v>
      </c>
      <c r="W68" s="60">
        <f t="shared" si="31"/>
        <v>-0.018308492448557638</v>
      </c>
      <c r="X68" s="60">
        <f t="shared" si="31"/>
        <v>-0.02801762472393409</v>
      </c>
      <c r="Y68" s="60">
        <f t="shared" si="31"/>
        <v>-0.0014674748788174481</v>
      </c>
      <c r="Z68" s="60">
        <f t="shared" si="31"/>
        <v>-4.416818585643067E-05</v>
      </c>
      <c r="AA68" s="60">
        <f t="shared" si="31"/>
        <v>-1.8147418770871883E-05</v>
      </c>
      <c r="AB68" s="60">
        <f t="shared" si="31"/>
        <v>-4.129565669288502</v>
      </c>
    </row>
    <row r="69" spans="1:28" ht="12.75">
      <c r="A69" s="12" t="s">
        <v>77</v>
      </c>
      <c r="B69" s="1">
        <f>'DATOS MENSUALES'!E618</f>
        <v>0.071724</v>
      </c>
      <c r="C69" s="1">
        <f>'DATOS MENSUALES'!E619</f>
        <v>0.1212714</v>
      </c>
      <c r="D69" s="1">
        <f>'DATOS MENSUALES'!E620</f>
        <v>0.0787505</v>
      </c>
      <c r="E69" s="1">
        <f>'DATOS MENSUALES'!E621</f>
        <v>0.0588616</v>
      </c>
      <c r="F69" s="1">
        <f>'DATOS MENSUALES'!E622</f>
        <v>0.06765</v>
      </c>
      <c r="G69" s="1">
        <f>'DATOS MENSUALES'!E623</f>
        <v>0.218119</v>
      </c>
      <c r="H69" s="1">
        <f>'DATOS MENSUALES'!E624</f>
        <v>0.2806208</v>
      </c>
      <c r="I69" s="1">
        <f>'DATOS MENSUALES'!E625</f>
        <v>0.3119688</v>
      </c>
      <c r="J69" s="1">
        <f>'DATOS MENSUALES'!E626</f>
        <v>1.3444614</v>
      </c>
      <c r="K69" s="1">
        <f>'DATOS MENSUALES'!E627</f>
        <v>0.498753</v>
      </c>
      <c r="L69" s="1">
        <f>'DATOS MENSUALES'!E628</f>
        <v>0.1365759</v>
      </c>
      <c r="M69" s="1">
        <f>'DATOS MENSUALES'!E629</f>
        <v>0.0801508</v>
      </c>
      <c r="N69" s="1">
        <f t="shared" si="26"/>
        <v>3.2689071999999997</v>
      </c>
      <c r="O69" s="10"/>
      <c r="P69" s="60">
        <f t="shared" si="27"/>
        <v>-0.001595390589518634</v>
      </c>
      <c r="Q69" s="60">
        <f t="shared" si="28"/>
        <v>-0.008268745866506942</v>
      </c>
      <c r="R69" s="60">
        <f t="shared" si="29"/>
        <v>-0.08381718671648977</v>
      </c>
      <c r="S69" s="60">
        <f t="shared" si="30"/>
        <v>-0.37352578754723426</v>
      </c>
      <c r="T69" s="60">
        <f t="shared" si="31"/>
        <v>-0.33504753612155924</v>
      </c>
      <c r="U69" s="60">
        <f t="shared" si="31"/>
        <v>-0.18673719483715512</v>
      </c>
      <c r="V69" s="60">
        <f t="shared" si="31"/>
        <v>-0.08950440051893913</v>
      </c>
      <c r="W69" s="60">
        <f t="shared" si="31"/>
        <v>-0.03545411133963146</v>
      </c>
      <c r="X69" s="60">
        <f t="shared" si="31"/>
        <v>0.8372025327681455</v>
      </c>
      <c r="Y69" s="60">
        <f t="shared" si="31"/>
        <v>0.0365894101479883</v>
      </c>
      <c r="Z69" s="60">
        <f t="shared" si="31"/>
        <v>3.6118598782389424E-05</v>
      </c>
      <c r="AA69" s="60">
        <f t="shared" si="31"/>
        <v>-6.584380091651977E-06</v>
      </c>
      <c r="AB69" s="60">
        <f t="shared" si="31"/>
        <v>-11.090273347629095</v>
      </c>
    </row>
    <row r="70" spans="1:28" ht="12.75">
      <c r="A70" s="12" t="s">
        <v>78</v>
      </c>
      <c r="B70" s="1">
        <f>'DATOS MENSUALES'!E630</f>
        <v>0.5273279</v>
      </c>
      <c r="C70" s="1">
        <f>'DATOS MENSUALES'!E631</f>
        <v>0.2681748</v>
      </c>
      <c r="D70" s="1">
        <f>'DATOS MENSUALES'!E632</f>
        <v>0.3583272</v>
      </c>
      <c r="E70" s="1">
        <f>'DATOS MENSUALES'!E633</f>
        <v>0.1887198</v>
      </c>
      <c r="F70" s="1">
        <f>'DATOS MENSUALES'!E634</f>
        <v>0.2023068</v>
      </c>
      <c r="G70" s="1">
        <f>'DATOS MENSUALES'!E635</f>
        <v>0.23064</v>
      </c>
      <c r="H70" s="1">
        <f>'DATOS MENSUALES'!E636</f>
        <v>0.4849256</v>
      </c>
      <c r="I70" s="1">
        <f>'DATOS MENSUALES'!E637</f>
        <v>1.0422482</v>
      </c>
      <c r="J70" s="1">
        <f>'DATOS MENSUALES'!E638</f>
        <v>0.818769</v>
      </c>
      <c r="K70" s="1">
        <f>'DATOS MENSUALES'!E639</f>
        <v>0.250448</v>
      </c>
      <c r="L70" s="1">
        <f>'DATOS MENSUALES'!E640</f>
        <v>0.0788928</v>
      </c>
      <c r="M70" s="1">
        <f>'DATOS MENSUALES'!E641</f>
        <v>0.0887808</v>
      </c>
      <c r="N70" s="1">
        <f t="shared" si="26"/>
        <v>4.5395609</v>
      </c>
      <c r="O70" s="10"/>
      <c r="P70" s="60">
        <f t="shared" si="27"/>
        <v>0.03887402487114756</v>
      </c>
      <c r="Q70" s="60">
        <f t="shared" si="28"/>
        <v>-0.0001692181672645637</v>
      </c>
      <c r="R70" s="60">
        <f t="shared" si="29"/>
        <v>-0.003948602710522118</v>
      </c>
      <c r="S70" s="60">
        <f t="shared" si="30"/>
        <v>-0.2057137485264363</v>
      </c>
      <c r="T70" s="60">
        <f t="shared" si="31"/>
        <v>-0.1755134770334839</v>
      </c>
      <c r="U70" s="60">
        <f t="shared" si="31"/>
        <v>-0.17473209452809946</v>
      </c>
      <c r="V70" s="60">
        <f t="shared" si="31"/>
        <v>-0.01435095743998336</v>
      </c>
      <c r="W70" s="60">
        <f t="shared" si="31"/>
        <v>0.06485053216069901</v>
      </c>
      <c r="X70" s="60">
        <f t="shared" si="31"/>
        <v>0.07240628465054434</v>
      </c>
      <c r="Y70" s="60">
        <f t="shared" si="31"/>
        <v>0.0005859561393473253</v>
      </c>
      <c r="Z70" s="60">
        <f t="shared" si="31"/>
        <v>-1.4937113271432386E-05</v>
      </c>
      <c r="AA70" s="60">
        <f t="shared" si="31"/>
        <v>-1.0342738207807165E-06</v>
      </c>
      <c r="AB70" s="60">
        <f t="shared" si="31"/>
        <v>-0.8830606096073976</v>
      </c>
    </row>
    <row r="71" spans="1:28" ht="12.75">
      <c r="A71" s="12" t="s">
        <v>79</v>
      </c>
      <c r="B71" s="1">
        <f>'DATOS MENSUALES'!E642</f>
        <v>0.6954309</v>
      </c>
      <c r="C71" s="1">
        <f>'DATOS MENSUALES'!E643</f>
        <v>0.3762024</v>
      </c>
      <c r="D71" s="1">
        <f>'DATOS MENSUALES'!E644</f>
        <v>0.2479932</v>
      </c>
      <c r="E71" s="1">
        <f>'DATOS MENSUALES'!E645</f>
        <v>0.772968</v>
      </c>
      <c r="F71" s="1">
        <f>'DATOS MENSUALES'!E646</f>
        <v>1.180452</v>
      </c>
      <c r="G71" s="1">
        <f>'DATOS MENSUALES'!E647</f>
        <v>0.4656382</v>
      </c>
      <c r="H71" s="1">
        <f>'DATOS MENSUALES'!E648</f>
        <v>0.1672272</v>
      </c>
      <c r="I71" s="1">
        <f>'DATOS MENSUALES'!E649</f>
        <v>0.9414687</v>
      </c>
      <c r="J71" s="1">
        <f>'DATOS MENSUALES'!E650</f>
        <v>0.442223</v>
      </c>
      <c r="K71" s="1">
        <f>'DATOS MENSUALES'!E651</f>
        <v>0.14985</v>
      </c>
      <c r="L71" s="1">
        <f>'DATOS MENSUALES'!E652</f>
        <v>0.1184447</v>
      </c>
      <c r="M71" s="1">
        <f>'DATOS MENSUALES'!E653</f>
        <v>0.0766688</v>
      </c>
      <c r="N71" s="1">
        <f t="shared" si="26"/>
        <v>5.634567100000001</v>
      </c>
      <c r="O71" s="10"/>
      <c r="P71" s="60">
        <f t="shared" si="27"/>
        <v>0.13021484489971544</v>
      </c>
      <c r="Q71" s="60">
        <f t="shared" si="28"/>
        <v>0.00014649712708896518</v>
      </c>
      <c r="R71" s="60">
        <f t="shared" si="29"/>
        <v>-0.019333263137420932</v>
      </c>
      <c r="S71" s="60">
        <f t="shared" si="30"/>
        <v>-2.2388895832903745E-07</v>
      </c>
      <c r="T71" s="60">
        <f t="shared" si="31"/>
        <v>0.07316795518384775</v>
      </c>
      <c r="U71" s="60">
        <f t="shared" si="31"/>
        <v>-0.034031341801778206</v>
      </c>
      <c r="V71" s="60">
        <f t="shared" si="31"/>
        <v>-0.17628479095169858</v>
      </c>
      <c r="W71" s="60">
        <f t="shared" si="31"/>
        <v>0.027266729036713462</v>
      </c>
      <c r="X71" s="60">
        <f t="shared" si="31"/>
        <v>6.521627908289507E-05</v>
      </c>
      <c r="Y71" s="60">
        <f t="shared" si="31"/>
        <v>-4.842243168657068E-06</v>
      </c>
      <c r="Z71" s="60">
        <f t="shared" si="31"/>
        <v>3.324154876101483E-06</v>
      </c>
      <c r="AA71" s="60">
        <f t="shared" si="31"/>
        <v>-1.0978001000413352E-05</v>
      </c>
      <c r="AB71" s="60">
        <f t="shared" si="31"/>
        <v>0.0024940186149611664</v>
      </c>
    </row>
    <row r="72" spans="1:28" ht="12.75">
      <c r="A72" s="12" t="s">
        <v>80</v>
      </c>
      <c r="B72" s="1">
        <f>'DATOS MENSUALES'!E654</f>
        <v>0.1426887</v>
      </c>
      <c r="C72" s="1">
        <f>'DATOS MENSUALES'!E655</f>
        <v>0.3238569</v>
      </c>
      <c r="D72" s="1">
        <f>'DATOS MENSUALES'!E656</f>
        <v>0.4969055</v>
      </c>
      <c r="E72" s="1">
        <f>'DATOS MENSUALES'!E657</f>
        <v>0.4364775</v>
      </c>
      <c r="F72" s="1">
        <f>'DATOS MENSUALES'!E658</f>
        <v>0.9448032</v>
      </c>
      <c r="G72" s="1">
        <f>'DATOS MENSUALES'!E659</f>
        <v>0.4061239</v>
      </c>
      <c r="H72" s="1">
        <f>'DATOS MENSUALES'!E660</f>
        <v>0.1174344</v>
      </c>
      <c r="I72" s="1">
        <f>'DATOS MENSUALES'!E661</f>
        <v>0.2093624</v>
      </c>
      <c r="J72" s="1">
        <f>'DATOS MENSUALES'!E662</f>
        <v>0.188739</v>
      </c>
      <c r="K72" s="1">
        <f>'DATOS MENSUALES'!E663</f>
        <v>0.1193544</v>
      </c>
      <c r="L72" s="1">
        <f>'DATOS MENSUALES'!E664</f>
        <v>0.0802516</v>
      </c>
      <c r="M72" s="1">
        <f>'DATOS MENSUALES'!E665</f>
        <v>0.0479044</v>
      </c>
      <c r="N72" s="1">
        <f t="shared" si="26"/>
        <v>3.5139019</v>
      </c>
      <c r="O72" s="10"/>
      <c r="P72" s="60">
        <f t="shared" si="27"/>
        <v>-9.659886528374239E-05</v>
      </c>
      <c r="Q72" s="60">
        <f t="shared" si="28"/>
        <v>5.0887959179001054E-11</v>
      </c>
      <c r="R72" s="60">
        <f t="shared" si="29"/>
        <v>-7.390912270208507E-06</v>
      </c>
      <c r="S72" s="60">
        <f t="shared" si="30"/>
        <v>-0.040199450902379606</v>
      </c>
      <c r="T72" s="60">
        <f t="shared" si="31"/>
        <v>0.006088927689985136</v>
      </c>
      <c r="U72" s="60">
        <f t="shared" si="31"/>
        <v>-0.05643530292814752</v>
      </c>
      <c r="V72" s="60">
        <f t="shared" si="31"/>
        <v>-0.22754270960485856</v>
      </c>
      <c r="W72" s="60">
        <f t="shared" si="31"/>
        <v>-0.08013080361349856</v>
      </c>
      <c r="X72" s="60">
        <f t="shared" si="31"/>
        <v>-0.009695235097435065</v>
      </c>
      <c r="Y72" s="60">
        <f t="shared" si="31"/>
        <v>-0.00010658807723820616</v>
      </c>
      <c r="Z72" s="60">
        <f t="shared" si="31"/>
        <v>-1.2598602814476313E-05</v>
      </c>
      <c r="AA72" s="60">
        <f t="shared" si="31"/>
        <v>-0.0001325680335803702</v>
      </c>
      <c r="AB72" s="60">
        <f t="shared" si="31"/>
        <v>-7.8219689463131035</v>
      </c>
    </row>
    <row r="73" spans="1:28" ht="12.75">
      <c r="A73" s="12" t="s">
        <v>81</v>
      </c>
      <c r="B73" s="1">
        <f>'DATOS MENSUALES'!E666</f>
        <v>0.0498806</v>
      </c>
      <c r="C73" s="1">
        <f>'DATOS MENSUALES'!E667</f>
        <v>0.1330024</v>
      </c>
      <c r="D73" s="1">
        <f>'DATOS MENSUALES'!E668</f>
        <v>1.8491616</v>
      </c>
      <c r="E73" s="1">
        <f>'DATOS MENSUALES'!E669</f>
        <v>1.8937989</v>
      </c>
      <c r="F73" s="1">
        <f>'DATOS MENSUALES'!E670</f>
        <v>0.938416</v>
      </c>
      <c r="G73" s="1">
        <f>'DATOS MENSUALES'!E671</f>
        <v>1.1302033</v>
      </c>
      <c r="H73" s="1">
        <f>'DATOS MENSUALES'!E672</f>
        <v>0.8685741</v>
      </c>
      <c r="I73" s="1">
        <f>'DATOS MENSUALES'!E673</f>
        <v>0.4793202</v>
      </c>
      <c r="J73" s="1">
        <f>'DATOS MENSUALES'!E674</f>
        <v>0.168315</v>
      </c>
      <c r="K73" s="1">
        <f>'DATOS MENSUALES'!E675</f>
        <v>0.0671895</v>
      </c>
      <c r="L73" s="1">
        <f>'DATOS MENSUALES'!E676</f>
        <v>0.057057</v>
      </c>
      <c r="M73" s="1">
        <f>'DATOS MENSUALES'!E677</f>
        <v>0.0476586</v>
      </c>
      <c r="N73" s="1">
        <f t="shared" si="26"/>
        <v>7.6825772</v>
      </c>
      <c r="O73" s="10"/>
      <c r="P73" s="60">
        <f t="shared" si="27"/>
        <v>-0.002667787738847852</v>
      </c>
      <c r="Q73" s="60">
        <f t="shared" si="28"/>
        <v>-0.006911543087688031</v>
      </c>
      <c r="R73" s="60">
        <f t="shared" si="29"/>
        <v>2.3674051834098617</v>
      </c>
      <c r="S73" s="60">
        <f t="shared" si="30"/>
        <v>1.3852961951991967</v>
      </c>
      <c r="T73" s="60">
        <f t="shared" si="31"/>
        <v>0.005472077615275512</v>
      </c>
      <c r="U73" s="60">
        <f t="shared" si="31"/>
        <v>0.03947918766413539</v>
      </c>
      <c r="V73" s="60">
        <f t="shared" si="31"/>
        <v>0.002781621876186624</v>
      </c>
      <c r="W73" s="60">
        <f t="shared" si="31"/>
        <v>-0.004186035438964137</v>
      </c>
      <c r="X73" s="60">
        <f t="shared" si="31"/>
        <v>-0.012756511099948083</v>
      </c>
      <c r="Y73" s="60">
        <f t="shared" si="31"/>
        <v>-0.0009874080435016883</v>
      </c>
      <c r="Z73" s="60">
        <f t="shared" si="31"/>
        <v>-0.0001003074458343172</v>
      </c>
      <c r="AA73" s="60">
        <f t="shared" si="31"/>
        <v>-0.00013449446798774687</v>
      </c>
      <c r="AB73" s="60">
        <f t="shared" si="31"/>
        <v>10.41196678644156</v>
      </c>
    </row>
    <row r="74" spans="1:28" s="24" customFormat="1" ht="12.75">
      <c r="A74" s="21" t="s">
        <v>82</v>
      </c>
      <c r="B74" s="22">
        <f>'DATOS MENSUALES'!E678</f>
        <v>0.0336139</v>
      </c>
      <c r="C74" s="22">
        <f>'DATOS MENSUALES'!E679</f>
        <v>0.1368</v>
      </c>
      <c r="D74" s="22">
        <f>'DATOS MENSUALES'!E680</f>
        <v>1.1903922</v>
      </c>
      <c r="E74" s="22">
        <f>'DATOS MENSUALES'!E681</f>
        <v>1.842318</v>
      </c>
      <c r="F74" s="22">
        <f>'DATOS MENSUALES'!E682</f>
        <v>0.6025354</v>
      </c>
      <c r="G74" s="22">
        <f>'DATOS MENSUALES'!E683</f>
        <v>0.1149312</v>
      </c>
      <c r="H74" s="22">
        <f>'DATOS MENSUALES'!E684</f>
        <v>0.0922554</v>
      </c>
      <c r="I74" s="22">
        <f>'DATOS MENSUALES'!E685</f>
        <v>0.9004122</v>
      </c>
      <c r="J74" s="22">
        <f>'DATOS MENSUALES'!E686</f>
        <v>0.6132776</v>
      </c>
      <c r="K74" s="22">
        <f>'DATOS MENSUALES'!E687</f>
        <v>0.3145696</v>
      </c>
      <c r="L74" s="22">
        <f>'DATOS MENSUALES'!E688</f>
        <v>0.2986848</v>
      </c>
      <c r="M74" s="22">
        <f>'DATOS MENSUALES'!E689</f>
        <v>0.137702</v>
      </c>
      <c r="N74" s="22">
        <f t="shared" si="26"/>
        <v>6.2774923</v>
      </c>
      <c r="O74" s="23"/>
      <c r="P74" s="60">
        <f t="shared" si="27"/>
        <v>-0.003720876393179165</v>
      </c>
      <c r="Q74" s="60">
        <f t="shared" si="28"/>
        <v>-0.006506351859870052</v>
      </c>
      <c r="R74" s="60">
        <f t="shared" si="29"/>
        <v>0.30619255712931015</v>
      </c>
      <c r="S74" s="60">
        <f t="shared" si="30"/>
        <v>1.2020990966516576</v>
      </c>
      <c r="T74" s="60">
        <f t="shared" si="31"/>
        <v>-0.004070127336546552</v>
      </c>
      <c r="U74" s="60">
        <f t="shared" si="31"/>
        <v>-0.3072294509222367</v>
      </c>
      <c r="V74" s="60">
        <f t="shared" si="31"/>
        <v>-0.2568734860483083</v>
      </c>
      <c r="W74" s="60">
        <f t="shared" si="31"/>
        <v>0.01756143284631859</v>
      </c>
      <c r="X74" s="60">
        <f t="shared" si="31"/>
        <v>0.00943491456452549</v>
      </c>
      <c r="Y74" s="60">
        <f t="shared" si="31"/>
        <v>0.003228772605554632</v>
      </c>
      <c r="Z74" s="60">
        <f t="shared" si="31"/>
        <v>0.0074336438797865815</v>
      </c>
      <c r="AA74" s="60">
        <f t="shared" si="31"/>
        <v>5.8448271104869247E-05</v>
      </c>
      <c r="AB74" s="60">
        <f t="shared" si="31"/>
        <v>0.471888109768385</v>
      </c>
    </row>
    <row r="75" spans="1:28" s="24" customFormat="1" ht="12.75">
      <c r="A75" s="21" t="s">
        <v>83</v>
      </c>
      <c r="B75" s="22">
        <f>'DATOS MENSUALES'!E690</f>
        <v>0.1300786</v>
      </c>
      <c r="C75" s="22">
        <f>'DATOS MENSUALES'!E691</f>
        <v>1.137672</v>
      </c>
      <c r="D75" s="22">
        <f>'DATOS MENSUALES'!E692</f>
        <v>2.5451685</v>
      </c>
      <c r="E75" s="22">
        <f>'DATOS MENSUALES'!E693</f>
        <v>1.3285312</v>
      </c>
      <c r="F75" s="22">
        <f>'DATOS MENSUALES'!E694</f>
        <v>0.4297072</v>
      </c>
      <c r="G75" s="22">
        <f>'DATOS MENSUALES'!E695</f>
        <v>0.2700297</v>
      </c>
      <c r="H75" s="22">
        <f>'DATOS MENSUALES'!E696</f>
        <v>1.167569</v>
      </c>
      <c r="I75" s="22">
        <f>'DATOS MENSUALES'!E697</f>
        <v>1.1689516</v>
      </c>
      <c r="J75" s="22">
        <f>'DATOS MENSUALES'!E698</f>
        <v>0.4463169</v>
      </c>
      <c r="K75" s="22">
        <f>'DATOS MENSUALES'!E699</f>
        <v>0.1176</v>
      </c>
      <c r="L75" s="22">
        <f>'DATOS MENSUALES'!E700</f>
        <v>0.0914841</v>
      </c>
      <c r="M75" s="22">
        <f>'DATOS MENSUALES'!E701</f>
        <v>0.1728582</v>
      </c>
      <c r="N75" s="22">
        <f t="shared" si="26"/>
        <v>9.005967000000002</v>
      </c>
      <c r="O75" s="23"/>
      <c r="P75" s="60">
        <f t="shared" si="27"/>
        <v>-0.00020013679591707016</v>
      </c>
      <c r="Q75" s="60">
        <f t="shared" si="28"/>
        <v>0.5397223031988179</v>
      </c>
      <c r="R75" s="60">
        <f t="shared" si="29"/>
        <v>8.35040331548666</v>
      </c>
      <c r="S75" s="60">
        <f t="shared" si="30"/>
        <v>0.16591353318353402</v>
      </c>
      <c r="T75" s="60">
        <f t="shared" si="31"/>
        <v>-0.036756837034388215</v>
      </c>
      <c r="U75" s="60">
        <f t="shared" si="31"/>
        <v>-0.14033982080236906</v>
      </c>
      <c r="V75" s="60">
        <f t="shared" si="31"/>
        <v>0.08497034327909328</v>
      </c>
      <c r="W75" s="60">
        <f t="shared" si="31"/>
        <v>0.14758933474696362</v>
      </c>
      <c r="X75" s="60">
        <f t="shared" si="31"/>
        <v>8.720765991241278E-05</v>
      </c>
      <c r="Y75" s="60">
        <f t="shared" si="31"/>
        <v>-0.00011886321371523347</v>
      </c>
      <c r="Z75" s="60">
        <f t="shared" si="31"/>
        <v>-1.743732377231458E-06</v>
      </c>
      <c r="AA75" s="60">
        <f t="shared" si="31"/>
        <v>0.00040464001644928394</v>
      </c>
      <c r="AB75" s="60">
        <f t="shared" si="31"/>
        <v>43.13322438182649</v>
      </c>
    </row>
    <row r="76" spans="1:28" s="24" customFormat="1" ht="12.75">
      <c r="A76" s="21" t="s">
        <v>84</v>
      </c>
      <c r="B76" s="22">
        <f>'DATOS MENSUALES'!E702</f>
        <v>0.1006911</v>
      </c>
      <c r="C76" s="22">
        <f>'DATOS MENSUALES'!E703</f>
        <v>0.080311</v>
      </c>
      <c r="D76" s="22">
        <f>'DATOS MENSUALES'!E704</f>
        <v>0.083552</v>
      </c>
      <c r="E76" s="22">
        <f>'DATOS MENSUALES'!E705</f>
        <v>0.085842</v>
      </c>
      <c r="F76" s="22">
        <f>'DATOS MENSUALES'!E706</f>
        <v>0.1078516</v>
      </c>
      <c r="G76" s="22">
        <f>'DATOS MENSUALES'!E707</f>
        <v>0.0920804</v>
      </c>
      <c r="H76" s="22">
        <f>'DATOS MENSUALES'!E708</f>
        <v>0.158656</v>
      </c>
      <c r="I76" s="22">
        <f>'DATOS MENSUALES'!E709</f>
        <v>0.169604</v>
      </c>
      <c r="J76" s="22">
        <f>'DATOS MENSUALES'!E710</f>
        <v>0.086496</v>
      </c>
      <c r="K76" s="22">
        <f>'DATOS MENSUALES'!E711</f>
        <v>0.0823732</v>
      </c>
      <c r="L76" s="22">
        <f>'DATOS MENSUALES'!E712</f>
        <v>0.0514566</v>
      </c>
      <c r="M76" s="22">
        <f>'DATOS MENSUALES'!E713</f>
        <v>0.0570167</v>
      </c>
      <c r="N76" s="22">
        <f t="shared" si="26"/>
        <v>1.1559306</v>
      </c>
      <c r="O76" s="23"/>
      <c r="P76" s="60">
        <f t="shared" si="27"/>
        <v>-0.0006787154116213027</v>
      </c>
      <c r="Q76" s="60">
        <f t="shared" si="28"/>
        <v>-0.014379988383770042</v>
      </c>
      <c r="R76" s="60">
        <f t="shared" si="29"/>
        <v>-0.08108854403816367</v>
      </c>
      <c r="S76" s="60">
        <f t="shared" si="30"/>
        <v>-0.33309815760166284</v>
      </c>
      <c r="T76" s="60">
        <f t="shared" si="31"/>
        <v>-0.28017073087217215</v>
      </c>
      <c r="U76" s="60">
        <f t="shared" si="31"/>
        <v>-0.3395110828833731</v>
      </c>
      <c r="V76" s="60">
        <f t="shared" si="31"/>
        <v>-0.18449324373756934</v>
      </c>
      <c r="W76" s="60">
        <f t="shared" si="31"/>
        <v>-0.10440730184467183</v>
      </c>
      <c r="X76" s="60">
        <f t="shared" si="31"/>
        <v>-0.031397542757751</v>
      </c>
      <c r="Y76" s="60">
        <f t="shared" si="31"/>
        <v>-0.0006011003369307196</v>
      </c>
      <c r="Z76" s="60">
        <f t="shared" si="31"/>
        <v>-0.00014112624245378135</v>
      </c>
      <c r="AA76" s="60">
        <f t="shared" si="31"/>
        <v>-7.343933115900508E-05</v>
      </c>
      <c r="AB76" s="60">
        <f t="shared" si="31"/>
        <v>-81.91749656674699</v>
      </c>
    </row>
    <row r="77" spans="1:28" s="24" customFormat="1" ht="12.75">
      <c r="A77" s="21" t="s">
        <v>85</v>
      </c>
      <c r="B77" s="22">
        <f>'DATOS MENSUALES'!E714</f>
        <v>0.258817</v>
      </c>
      <c r="C77" s="22">
        <f>'DATOS MENSUALES'!E715</f>
        <v>0.181968</v>
      </c>
      <c r="D77" s="22">
        <f>'DATOS MENSUALES'!E716</f>
        <v>0.2080228</v>
      </c>
      <c r="E77" s="22">
        <f>'DATOS MENSUALES'!E717</f>
        <v>0.1040374</v>
      </c>
      <c r="F77" s="22">
        <f>'DATOS MENSUALES'!E718</f>
        <v>0.0510912</v>
      </c>
      <c r="G77" s="22">
        <f>'DATOS MENSUALES'!E719</f>
        <v>0.0565434</v>
      </c>
      <c r="H77" s="22">
        <f>'DATOS MENSUALES'!E720</f>
        <v>0.6865206</v>
      </c>
      <c r="I77" s="22">
        <f>'DATOS MENSUALES'!E721</f>
        <v>0.3872</v>
      </c>
      <c r="J77" s="22">
        <f>'DATOS MENSUALES'!E722</f>
        <v>0.1064259</v>
      </c>
      <c r="K77" s="22">
        <f>'DATOS MENSUALES'!E723</f>
        <v>0.0499596</v>
      </c>
      <c r="L77" s="22">
        <f>'DATOS MENSUALES'!E724</f>
        <v>0.0432407</v>
      </c>
      <c r="M77" s="22">
        <f>'DATOS MENSUALES'!E725</f>
        <v>0.0348798</v>
      </c>
      <c r="N77" s="22">
        <f t="shared" si="26"/>
        <v>2.1687064000000005</v>
      </c>
      <c r="O77" s="23"/>
      <c r="P77" s="60">
        <f t="shared" si="27"/>
        <v>0.00034660990333829317</v>
      </c>
      <c r="Q77" s="60">
        <f t="shared" si="28"/>
        <v>-0.002834249468333903</v>
      </c>
      <c r="R77" s="60">
        <f t="shared" si="29"/>
        <v>-0.02932116164571349</v>
      </c>
      <c r="S77" s="60">
        <f t="shared" si="30"/>
        <v>-0.30755066705819867</v>
      </c>
      <c r="T77" s="60">
        <f t="shared" si="31"/>
        <v>-0.35958712775102</v>
      </c>
      <c r="U77" s="60">
        <f t="shared" si="31"/>
        <v>-0.3940835257215938</v>
      </c>
      <c r="V77" s="60">
        <f t="shared" si="31"/>
        <v>-7.104320088861364E-05</v>
      </c>
      <c r="W77" s="60">
        <f t="shared" si="31"/>
        <v>-0.016248883531729943</v>
      </c>
      <c r="X77" s="60">
        <f t="shared" si="31"/>
        <v>-0.025815001722181888</v>
      </c>
      <c r="Y77" s="60">
        <f t="shared" si="31"/>
        <v>-0.0015937571930964248</v>
      </c>
      <c r="Z77" s="60">
        <f t="shared" si="31"/>
        <v>-0.0002190349462405044</v>
      </c>
      <c r="AA77" s="60">
        <f t="shared" si="31"/>
        <v>-0.0002623156412294293</v>
      </c>
      <c r="AB77" s="60">
        <f t="shared" si="31"/>
        <v>-36.93429259555391</v>
      </c>
    </row>
    <row r="78" spans="1:28" s="24" customFormat="1" ht="12.75">
      <c r="A78" s="21" t="s">
        <v>86</v>
      </c>
      <c r="B78" s="22">
        <f>'DATOS MENSUALES'!E726</f>
        <v>0.0552851</v>
      </c>
      <c r="C78" s="22">
        <f>'DATOS MENSUALES'!E727</f>
        <v>0.53558</v>
      </c>
      <c r="D78" s="22">
        <f>'DATOS MENSUALES'!E728</f>
        <v>0.8486792</v>
      </c>
      <c r="E78" s="22">
        <f>'DATOS MENSUALES'!E729</f>
        <v>3.526692</v>
      </c>
      <c r="F78" s="22">
        <f>'DATOS MENSUALES'!E730</f>
        <v>1.3138601</v>
      </c>
      <c r="G78" s="22">
        <f>'DATOS MENSUALES'!E731</f>
        <v>3.3221832</v>
      </c>
      <c r="H78" s="22">
        <f>'DATOS MENSUALES'!E732</f>
        <v>0.8962044</v>
      </c>
      <c r="I78" s="22">
        <f>'DATOS MENSUALES'!E733</f>
        <v>0.192465</v>
      </c>
      <c r="J78" s="22">
        <f>'DATOS MENSUALES'!E734</f>
        <v>0.0984438</v>
      </c>
      <c r="K78" s="22">
        <f>'DATOS MENSUALES'!E735</f>
        <v>0.0684772</v>
      </c>
      <c r="L78" s="22">
        <f>'DATOS MENSUALES'!E736</f>
        <v>0.0865129</v>
      </c>
      <c r="M78" s="22">
        <f>'DATOS MENSUALES'!E737</f>
        <v>0.0545192</v>
      </c>
      <c r="N78" s="22">
        <f t="shared" si="26"/>
        <v>10.998902100000002</v>
      </c>
      <c r="O78" s="23"/>
      <c r="P78" s="60">
        <f t="shared" si="27"/>
        <v>-0.002367909969619899</v>
      </c>
      <c r="Q78" s="60">
        <f t="shared" si="28"/>
        <v>0.00954076345814686</v>
      </c>
      <c r="R78" s="60">
        <f t="shared" si="29"/>
        <v>0.03669191310094523</v>
      </c>
      <c r="S78" s="60">
        <f t="shared" si="30"/>
        <v>20.743646273786105</v>
      </c>
      <c r="T78" s="60">
        <f t="shared" si="31"/>
        <v>0.1678880970414926</v>
      </c>
      <c r="U78" s="60">
        <f t="shared" si="31"/>
        <v>16.242029243106995</v>
      </c>
      <c r="V78" s="60">
        <f t="shared" si="31"/>
        <v>0.004764294548869122</v>
      </c>
      <c r="W78" s="60">
        <f t="shared" si="31"/>
        <v>-0.08992686272134799</v>
      </c>
      <c r="X78" s="60">
        <f t="shared" si="31"/>
        <v>-0.02796363934800227</v>
      </c>
      <c r="Y78" s="60">
        <f t="shared" si="31"/>
        <v>-0.0009495952405395437</v>
      </c>
      <c r="Z78" s="60">
        <f t="shared" si="31"/>
        <v>-4.9195119431533865E-06</v>
      </c>
      <c r="AA78" s="60">
        <f t="shared" si="31"/>
        <v>-8.737804642609622E-05</v>
      </c>
      <c r="AB78" s="60">
        <f t="shared" si="31"/>
        <v>166.3702406203837</v>
      </c>
    </row>
    <row r="79" spans="1:28" s="24" customFormat="1" ht="12.75">
      <c r="A79" s="21" t="s">
        <v>87</v>
      </c>
      <c r="B79" s="22">
        <f>'DATOS MENSUALES'!E738</f>
        <v>0.0620248</v>
      </c>
      <c r="C79" s="22">
        <f>'DATOS MENSUALES'!E739</f>
        <v>0.073811</v>
      </c>
      <c r="D79" s="22">
        <f>'DATOS MENSUALES'!E740</f>
        <v>0.044825</v>
      </c>
      <c r="E79" s="22">
        <f>'DATOS MENSUALES'!E741</f>
        <v>0.0431361</v>
      </c>
      <c r="F79" s="22">
        <f>'DATOS MENSUALES'!E742</f>
        <v>0.0502768</v>
      </c>
      <c r="G79" s="22">
        <f>'DATOS MENSUALES'!E743</f>
        <v>0.0542784</v>
      </c>
      <c r="H79" s="22">
        <f>'DATOS MENSUALES'!E744</f>
        <v>0.1248984</v>
      </c>
      <c r="I79" s="22">
        <f>'DATOS MENSUALES'!E745</f>
        <v>0.1172486</v>
      </c>
      <c r="J79" s="22">
        <f>'DATOS MENSUALES'!E746</f>
        <v>0.0908572</v>
      </c>
      <c r="K79" s="22">
        <f>'DATOS MENSUALES'!E747</f>
        <v>0.052854</v>
      </c>
      <c r="L79" s="22">
        <f>'DATOS MENSUALES'!E748</f>
        <v>0.0416538</v>
      </c>
      <c r="M79" s="22">
        <f>'DATOS MENSUALES'!E749</f>
        <v>0.0401472</v>
      </c>
      <c r="N79" s="22">
        <f t="shared" si="26"/>
        <v>0.7960113</v>
      </c>
      <c r="O79" s="23"/>
      <c r="P79" s="60">
        <f t="shared" si="27"/>
        <v>-0.002026565074057783</v>
      </c>
      <c r="Q79" s="60">
        <f t="shared" si="28"/>
        <v>-0.015564203172050213</v>
      </c>
      <c r="R79" s="60">
        <f t="shared" si="29"/>
        <v>-0.10485989441498013</v>
      </c>
      <c r="S79" s="60">
        <f t="shared" si="30"/>
        <v>-0.398532388519056</v>
      </c>
      <c r="T79" s="60">
        <f t="shared" si="31"/>
        <v>-0.3608240025136215</v>
      </c>
      <c r="U79" s="60">
        <f t="shared" si="31"/>
        <v>-0.39774724896698965</v>
      </c>
      <c r="V79" s="60">
        <f t="shared" si="31"/>
        <v>-0.21929852571032557</v>
      </c>
      <c r="W79" s="60">
        <f aca="true" t="shared" si="32" ref="W79:AB82">(I79-I$6)^3</f>
        <v>-0.14324896120238895</v>
      </c>
      <c r="X79" s="60">
        <f t="shared" si="32"/>
        <v>-0.030113320828823006</v>
      </c>
      <c r="Y79" s="60">
        <f t="shared" si="32"/>
        <v>-0.0014781933248614227</v>
      </c>
      <c r="Z79" s="60">
        <f t="shared" si="32"/>
        <v>-0.00023679302578833878</v>
      </c>
      <c r="AA79" s="60">
        <f t="shared" si="32"/>
        <v>-0.00020274373217171886</v>
      </c>
      <c r="AB79" s="60">
        <f t="shared" si="32"/>
        <v>-104.01817104575186</v>
      </c>
    </row>
    <row r="80" spans="1:28" s="24" customFormat="1" ht="12.75">
      <c r="A80" s="21" t="s">
        <v>88</v>
      </c>
      <c r="B80" s="22">
        <f>'DATOS MENSUALES'!E750</f>
        <v>0.3081951</v>
      </c>
      <c r="C80" s="22">
        <f>'DATOS MENSUALES'!E751</f>
        <v>0.4448292</v>
      </c>
      <c r="D80" s="22">
        <f>'DATOS MENSUALES'!E752</f>
        <v>0.576255</v>
      </c>
      <c r="E80" s="22">
        <f>'DATOS MENSUALES'!E753</f>
        <v>2.3727973</v>
      </c>
      <c r="F80" s="22">
        <f>'DATOS MENSUALES'!E754</f>
        <v>1.413929</v>
      </c>
      <c r="G80" s="22">
        <f>'DATOS MENSUALES'!E755</f>
        <v>0.6582672</v>
      </c>
      <c r="H80" s="22">
        <f>'DATOS MENSUALES'!E756</f>
        <v>0.8978456</v>
      </c>
      <c r="I80" s="22">
        <f>'DATOS MENSUALES'!E757</f>
        <v>0.4818324</v>
      </c>
      <c r="J80" s="22">
        <f>'DATOS MENSUALES'!E758</f>
        <v>0.147744</v>
      </c>
      <c r="K80" s="22">
        <f>'DATOS MENSUALES'!E759</f>
        <v>0.0609522</v>
      </c>
      <c r="L80" s="22">
        <f>'DATOS MENSUALES'!E760</f>
        <v>0.0543214</v>
      </c>
      <c r="M80" s="22">
        <f>'DATOS MENSUALES'!E761</f>
        <v>0.0395815</v>
      </c>
      <c r="N80" s="22">
        <f t="shared" si="26"/>
        <v>7.456549900000001</v>
      </c>
      <c r="O80" s="23"/>
      <c r="P80" s="60">
        <f t="shared" si="27"/>
        <v>0.0017117567775115383</v>
      </c>
      <c r="Q80" s="60">
        <f t="shared" si="28"/>
        <v>0.0017866636470806878</v>
      </c>
      <c r="R80" s="60">
        <f t="shared" si="29"/>
        <v>0.0002146047260418487</v>
      </c>
      <c r="S80" s="60">
        <f t="shared" si="30"/>
        <v>4.048241555209929</v>
      </c>
      <c r="T80" s="60">
        <f aca="true" t="shared" si="33" ref="T80:V83">(F80-F$6)^3</f>
        <v>0.2768251396506132</v>
      </c>
      <c r="U80" s="60">
        <f t="shared" si="33"/>
        <v>-0.0022703892188774737</v>
      </c>
      <c r="V80" s="60">
        <f t="shared" si="33"/>
        <v>0.004905064789193252</v>
      </c>
      <c r="W80" s="60">
        <f t="shared" si="32"/>
        <v>-0.003993316931542168</v>
      </c>
      <c r="X80" s="60">
        <f t="shared" si="32"/>
        <v>-0.016431076864087305</v>
      </c>
      <c r="Y80" s="60">
        <f t="shared" si="32"/>
        <v>-0.0011848175661941737</v>
      </c>
      <c r="Z80" s="60">
        <f t="shared" si="32"/>
        <v>-0.0001190882812399169</v>
      </c>
      <c r="AA80" s="60">
        <f t="shared" si="32"/>
        <v>-0.00020865727461199778</v>
      </c>
      <c r="AB80" s="60">
        <f t="shared" si="32"/>
        <v>7.501856928201229</v>
      </c>
    </row>
    <row r="81" spans="1:28" s="24" customFormat="1" ht="12.75">
      <c r="A81" s="21" t="s">
        <v>89</v>
      </c>
      <c r="B81" s="22">
        <f>'DATOS MENSUALES'!E762</f>
        <v>0.4897542</v>
      </c>
      <c r="C81" s="22">
        <f>'DATOS MENSUALES'!E763</f>
        <v>0.3812436</v>
      </c>
      <c r="D81" s="22">
        <f>'DATOS MENSUALES'!E764</f>
        <v>0.2436259</v>
      </c>
      <c r="E81" s="22">
        <f>'DATOS MENSUALES'!E765</f>
        <v>0.5120211</v>
      </c>
      <c r="F81" s="22">
        <f>'DATOS MENSUALES'!E766</f>
        <v>0.5655345</v>
      </c>
      <c r="G81" s="22">
        <f>'DATOS MENSUALES'!E767</f>
        <v>0.947947</v>
      </c>
      <c r="H81" s="22">
        <f>'DATOS MENSUALES'!E768</f>
        <v>0.669683</v>
      </c>
      <c r="I81" s="22">
        <f>'DATOS MENSUALES'!E769</f>
        <v>0.3778</v>
      </c>
      <c r="J81" s="22">
        <f>'DATOS MENSUALES'!E770</f>
        <v>0.1781764</v>
      </c>
      <c r="K81" s="22">
        <f>'DATOS MENSUALES'!E771</f>
        <v>0.0789232</v>
      </c>
      <c r="L81" s="22">
        <f>'DATOS MENSUALES'!E772</f>
        <v>0.072624</v>
      </c>
      <c r="M81" s="22">
        <f>'DATOS MENSUALES'!E773</f>
        <v>0.043439</v>
      </c>
      <c r="N81" s="22">
        <f t="shared" si="26"/>
        <v>4.560771900000001</v>
      </c>
      <c r="O81" s="23"/>
      <c r="P81" s="60">
        <f t="shared" si="27"/>
        <v>0.02732037597303688</v>
      </c>
      <c r="Q81" s="60">
        <f t="shared" si="28"/>
        <v>0.00019267261837582796</v>
      </c>
      <c r="R81" s="60">
        <f t="shared" si="29"/>
        <v>-0.020292484385289217</v>
      </c>
      <c r="S81" s="60">
        <f t="shared" si="30"/>
        <v>-0.019038242642436663</v>
      </c>
      <c r="T81" s="60">
        <f t="shared" si="33"/>
        <v>-0.0076062395181675305</v>
      </c>
      <c r="U81" s="60">
        <f t="shared" si="33"/>
        <v>0.0039629223522000805</v>
      </c>
      <c r="V81" s="60">
        <f t="shared" si="33"/>
        <v>-0.00019768838406627535</v>
      </c>
      <c r="W81" s="60">
        <f t="shared" si="32"/>
        <v>-0.018125963893264086</v>
      </c>
      <c r="X81" s="60">
        <f t="shared" si="32"/>
        <v>-0.011208563486380404</v>
      </c>
      <c r="Y81" s="60">
        <f t="shared" si="32"/>
        <v>-0.0006778726085364636</v>
      </c>
      <c r="Z81" s="60">
        <f t="shared" si="32"/>
        <v>-2.9493339948522003E-05</v>
      </c>
      <c r="AA81" s="60">
        <f t="shared" si="32"/>
        <v>-0.00017053621167219206</v>
      </c>
      <c r="AB81" s="60">
        <f t="shared" si="32"/>
        <v>-0.8257758644012645</v>
      </c>
    </row>
    <row r="82" spans="1:28" s="24" customFormat="1" ht="12.75">
      <c r="A82" s="21" t="s">
        <v>90</v>
      </c>
      <c r="B82" s="22">
        <f>'DATOS MENSUALES'!E774</f>
        <v>0.0796704</v>
      </c>
      <c r="C82" s="22">
        <f>'DATOS MENSUALES'!E775</f>
        <v>0.073272</v>
      </c>
      <c r="D82" s="22">
        <f>'DATOS MENSUALES'!E776</f>
        <v>0.2414845</v>
      </c>
      <c r="E82" s="22">
        <f>'DATOS MENSUALES'!E777</f>
        <v>0.1357053</v>
      </c>
      <c r="F82" s="22">
        <f>'DATOS MENSUALES'!E778</f>
        <v>0.0690897</v>
      </c>
      <c r="G82" s="22">
        <f>'DATOS MENSUALES'!E779</f>
        <v>0.0789418</v>
      </c>
      <c r="H82" s="22">
        <f>'DATOS MENSUALES'!E780</f>
        <v>0.1844466</v>
      </c>
      <c r="I82" s="22">
        <f>'DATOS MENSUALES'!E781</f>
        <v>0.1344696</v>
      </c>
      <c r="J82" s="22">
        <f>'DATOS MENSUALES'!E782</f>
        <v>0.0616616</v>
      </c>
      <c r="K82" s="22">
        <f>'DATOS MENSUALES'!E783</f>
        <v>0.0463036</v>
      </c>
      <c r="L82" s="22">
        <f>'DATOS MENSUALES'!E784</f>
        <v>0.0363972</v>
      </c>
      <c r="M82" s="22">
        <f>'DATOS MENSUALES'!E785</f>
        <v>0.028408</v>
      </c>
      <c r="N82" s="22">
        <f>SUM(B82:M82)</f>
        <v>1.1698502999999998</v>
      </c>
      <c r="O82" s="23"/>
      <c r="P82" s="60">
        <f t="shared" si="27"/>
        <v>-0.0012915350286026594</v>
      </c>
      <c r="Q82" s="60">
        <f t="shared" si="28"/>
        <v>-0.015665221110194846</v>
      </c>
      <c r="R82" s="60">
        <f t="shared" si="29"/>
        <v>-0.020774189222499836</v>
      </c>
      <c r="S82" s="60">
        <f t="shared" si="30"/>
        <v>-0.26626328361904367</v>
      </c>
      <c r="T82" s="60">
        <f t="shared" si="33"/>
        <v>-0.3329683325972394</v>
      </c>
      <c r="U82" s="60">
        <f t="shared" si="33"/>
        <v>-0.35905717449583147</v>
      </c>
      <c r="V82" s="60">
        <f t="shared" si="33"/>
        <v>-0.16053733513264595</v>
      </c>
      <c r="W82" s="60">
        <f t="shared" si="32"/>
        <v>-0.12956531547756536</v>
      </c>
      <c r="X82" s="60">
        <f t="shared" si="32"/>
        <v>-0.039411466026055185</v>
      </c>
      <c r="Y82" s="60">
        <f t="shared" si="32"/>
        <v>-0.0017481395565569601</v>
      </c>
      <c r="Z82" s="60">
        <f t="shared" si="32"/>
        <v>-0.00030242528949448366</v>
      </c>
      <c r="AA82" s="60">
        <f t="shared" si="32"/>
        <v>-0.0003501904155865077</v>
      </c>
      <c r="AB82" s="60">
        <f t="shared" si="32"/>
        <v>-81.13236418495642</v>
      </c>
    </row>
    <row r="83" spans="1:28" s="24" customFormat="1" ht="12.75">
      <c r="A83" s="21" t="s">
        <v>91</v>
      </c>
      <c r="B83" s="22">
        <f>'DATOS MENSUALES'!E786</f>
        <v>0.5597286</v>
      </c>
      <c r="C83" s="22">
        <f>'DATOS MENSUALES'!E787</f>
        <v>0.4836469</v>
      </c>
      <c r="D83" s="22">
        <f>'DATOS MENSUALES'!E788</f>
        <v>0.3732176</v>
      </c>
      <c r="E83" s="22">
        <f>'DATOS MENSUALES'!E789</f>
        <v>0.1825578</v>
      </c>
      <c r="F83" s="22">
        <f>'DATOS MENSUALES'!E790</f>
        <v>0.3998775</v>
      </c>
      <c r="G83" s="22">
        <f>'DATOS MENSUALES'!E791</f>
        <v>0.543234</v>
      </c>
      <c r="H83" s="22">
        <f>'DATOS MENSUALES'!E792</f>
        <v>0.4739067</v>
      </c>
      <c r="I83" s="22">
        <f>'DATOS MENSUALES'!E793</f>
        <v>0.1783104</v>
      </c>
      <c r="J83" s="22">
        <f>'DATOS MENSUALES'!E794</f>
        <v>0.0876375</v>
      </c>
      <c r="K83" s="22">
        <f>'DATOS MENSUALES'!E795</f>
        <v>0.0650565</v>
      </c>
      <c r="L83" s="22">
        <f>'DATOS MENSUALES'!E796</f>
        <v>0.0303075</v>
      </c>
      <c r="M83" s="22">
        <f>'DATOS MENSUALES'!E797</f>
        <v>0.0250649</v>
      </c>
      <c r="N83" s="22">
        <f>SUM(B83:M83)</f>
        <v>3.4025459000000002</v>
      </c>
      <c r="O83" s="23"/>
      <c r="P83" s="60">
        <f t="shared" si="27"/>
        <v>0.05112938432064536</v>
      </c>
      <c r="Q83" s="60">
        <f t="shared" si="28"/>
        <v>0.00410834424912573</v>
      </c>
      <c r="R83" s="60">
        <f t="shared" si="29"/>
        <v>-0.002934455998831317</v>
      </c>
      <c r="S83" s="60">
        <f t="shared" si="30"/>
        <v>-0.2122231932995506</v>
      </c>
      <c r="T83" s="60">
        <f t="shared" si="33"/>
        <v>-0.047563961417597216</v>
      </c>
      <c r="U83" s="60">
        <f t="shared" si="33"/>
        <v>-0.014971496166649605</v>
      </c>
      <c r="V83" s="60">
        <f t="shared" si="33"/>
        <v>-0.016392962936354758</v>
      </c>
      <c r="W83" s="60">
        <f aca="true" t="shared" si="34" ref="W83:AB83">(I83-I$6)^3</f>
        <v>-0.09872236345092743</v>
      </c>
      <c r="X83" s="60">
        <f t="shared" si="34"/>
        <v>-0.03105795249158598</v>
      </c>
      <c r="Y83" s="60">
        <f t="shared" si="34"/>
        <v>-0.0010522285949609307</v>
      </c>
      <c r="Z83" s="60">
        <f t="shared" si="34"/>
        <v>-0.00039243069025490335</v>
      </c>
      <c r="AA83" s="60">
        <f t="shared" si="34"/>
        <v>-0.0004024190934413143</v>
      </c>
      <c r="AB83" s="60">
        <f t="shared" si="34"/>
        <v>-9.213567589356035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5.855719459306583</v>
      </c>
      <c r="Q84" s="61">
        <f t="shared" si="35"/>
        <v>9.353076555315804</v>
      </c>
      <c r="R84" s="61">
        <f t="shared" si="35"/>
        <v>36.60247257518212</v>
      </c>
      <c r="S84" s="61">
        <f t="shared" si="35"/>
        <v>81.84486213902505</v>
      </c>
      <c r="T84" s="61">
        <f t="shared" si="35"/>
        <v>73.78194071865207</v>
      </c>
      <c r="U84" s="61">
        <f t="shared" si="35"/>
        <v>80.93913267931026</v>
      </c>
      <c r="V84" s="61">
        <f t="shared" si="35"/>
        <v>46.92735118580328</v>
      </c>
      <c r="W84" s="61">
        <f t="shared" si="35"/>
        <v>35.694001614781655</v>
      </c>
      <c r="X84" s="61">
        <f t="shared" si="35"/>
        <v>12.173152985116733</v>
      </c>
      <c r="Y84" s="61">
        <f t="shared" si="35"/>
        <v>0.2503470989051552</v>
      </c>
      <c r="Z84" s="61">
        <f t="shared" si="35"/>
        <v>0.05063172999590227</v>
      </c>
      <c r="AA84" s="61">
        <f t="shared" si="35"/>
        <v>0.14660372229103805</v>
      </c>
      <c r="AB84" s="61">
        <f t="shared" si="35"/>
        <v>2807.131145234491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117 - Río Arlanzón desde confluencia con arroyo Hortal hasta confluencia con río Hormazuela, y arroyo Hortal.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0.0336139</v>
      </c>
      <c r="C4" s="1">
        <f t="shared" si="0"/>
        <v>0.036001</v>
      </c>
      <c r="D4" s="1">
        <f t="shared" si="0"/>
        <v>0.044825</v>
      </c>
      <c r="E4" s="1">
        <f t="shared" si="0"/>
        <v>0.0363182</v>
      </c>
      <c r="F4" s="1">
        <f t="shared" si="0"/>
        <v>0.0502768</v>
      </c>
      <c r="G4" s="1">
        <f t="shared" si="0"/>
        <v>0.0484935</v>
      </c>
      <c r="H4" s="1">
        <f t="shared" si="0"/>
        <v>0.0922554</v>
      </c>
      <c r="I4" s="1">
        <f t="shared" si="0"/>
        <v>0.1172486</v>
      </c>
      <c r="J4" s="1">
        <f t="shared" si="0"/>
        <v>0.0616616</v>
      </c>
      <c r="K4" s="1">
        <f t="shared" si="0"/>
        <v>0.0463036</v>
      </c>
      <c r="L4" s="1">
        <f t="shared" si="0"/>
        <v>0.0303075</v>
      </c>
      <c r="M4" s="1">
        <f t="shared" si="0"/>
        <v>0.0250649</v>
      </c>
      <c r="N4" s="1">
        <f>MIN(N18:N43)</f>
        <v>0.7960113</v>
      </c>
    </row>
    <row r="5" spans="1:14" ht="12.75">
      <c r="A5" s="13" t="s">
        <v>92</v>
      </c>
      <c r="B5" s="1">
        <f aca="true" t="shared" si="1" ref="B5:M5">MAX(B18:B43)</f>
        <v>0.6954309</v>
      </c>
      <c r="C5" s="1">
        <f t="shared" si="1"/>
        <v>1.8720672</v>
      </c>
      <c r="D5" s="1">
        <f t="shared" si="1"/>
        <v>2.5451685</v>
      </c>
      <c r="E5" s="1">
        <f t="shared" si="1"/>
        <v>3.526692</v>
      </c>
      <c r="F5" s="1">
        <f t="shared" si="1"/>
        <v>1.5441387</v>
      </c>
      <c r="G5" s="1">
        <f t="shared" si="1"/>
        <v>3.3221832</v>
      </c>
      <c r="H5" s="1">
        <f t="shared" si="1"/>
        <v>4.1351979</v>
      </c>
      <c r="I5" s="1">
        <f t="shared" si="1"/>
        <v>2.0146868</v>
      </c>
      <c r="J5" s="1">
        <f t="shared" si="1"/>
        <v>1.3690404</v>
      </c>
      <c r="K5" s="1">
        <f t="shared" si="1"/>
        <v>0.498753</v>
      </c>
      <c r="L5" s="1">
        <f t="shared" si="1"/>
        <v>0.444413</v>
      </c>
      <c r="M5" s="1">
        <f t="shared" si="1"/>
        <v>0.2233374</v>
      </c>
      <c r="N5" s="1">
        <f>MAX(N18:N43)</f>
        <v>12.421630299999999</v>
      </c>
    </row>
    <row r="6" spans="1:14" ht="12.75">
      <c r="A6" s="13" t="s">
        <v>14</v>
      </c>
      <c r="B6" s="1">
        <f aca="true" t="shared" si="2" ref="B6:M6">AVERAGE(B18:B43)</f>
        <v>0.17823547307692306</v>
      </c>
      <c r="C6" s="1">
        <f t="shared" si="2"/>
        <v>0.30881882307692315</v>
      </c>
      <c r="D6" s="1">
        <f t="shared" si="2"/>
        <v>0.5451678846153846</v>
      </c>
      <c r="E6" s="1">
        <f t="shared" si="2"/>
        <v>0.7268873653846154</v>
      </c>
      <c r="F6" s="1">
        <f t="shared" si="2"/>
        <v>0.5720084961538461</v>
      </c>
      <c r="G6" s="1">
        <f t="shared" si="2"/>
        <v>0.5195803</v>
      </c>
      <c r="H6" s="1">
        <f t="shared" si="2"/>
        <v>0.6627076576923078</v>
      </c>
      <c r="I6" s="1">
        <f t="shared" si="2"/>
        <v>0.5368804807692308</v>
      </c>
      <c r="J6" s="1">
        <f t="shared" si="2"/>
        <v>0.331454973076923</v>
      </c>
      <c r="K6" s="1">
        <f t="shared" si="2"/>
        <v>0.13818648846153844</v>
      </c>
      <c r="L6" s="1">
        <f t="shared" si="2"/>
        <v>0.09678116923076925</v>
      </c>
      <c r="M6" s="1">
        <f t="shared" si="2"/>
        <v>0.07809958076923078</v>
      </c>
      <c r="N6" s="1">
        <f>SUM(B6:M6)</f>
        <v>4.694808692307692</v>
      </c>
    </row>
    <row r="7" spans="1:14" ht="12.75">
      <c r="A7" s="13" t="s">
        <v>15</v>
      </c>
      <c r="B7" s="1">
        <f aca="true" t="shared" si="3" ref="B7:M7">PERCENTILE(B18:B43,0.1)</f>
        <v>0.041219900000000004</v>
      </c>
      <c r="C7" s="1">
        <f t="shared" si="3"/>
        <v>0.07354150000000001</v>
      </c>
      <c r="D7" s="1">
        <f t="shared" si="3"/>
        <v>0.08115125000000001</v>
      </c>
      <c r="E7" s="1">
        <f t="shared" si="3"/>
        <v>0.0723518</v>
      </c>
      <c r="F7" s="1">
        <f t="shared" si="3"/>
        <v>0.06836985000000001</v>
      </c>
      <c r="G7" s="1">
        <f t="shared" si="3"/>
        <v>0.0677426</v>
      </c>
      <c r="H7" s="1">
        <f t="shared" si="3"/>
        <v>0.12116640000000001</v>
      </c>
      <c r="I7" s="1">
        <f t="shared" si="3"/>
        <v>0.1739572</v>
      </c>
      <c r="J7" s="1">
        <f t="shared" si="3"/>
        <v>0.08924735</v>
      </c>
      <c r="K7" s="1">
        <f t="shared" si="3"/>
        <v>0.052992</v>
      </c>
      <c r="L7" s="1">
        <f t="shared" si="3"/>
        <v>0.04244725</v>
      </c>
      <c r="M7" s="1">
        <f t="shared" si="3"/>
        <v>0.0340425</v>
      </c>
      <c r="N7" s="1">
        <f>PERCENTILE(N18:N43,0.1)</f>
        <v>1.2339731</v>
      </c>
    </row>
    <row r="8" spans="1:14" ht="12.75">
      <c r="A8" s="13" t="s">
        <v>16</v>
      </c>
      <c r="B8" s="1">
        <f aca="true" t="shared" si="4" ref="B8:M8">PERCENTILE(B18:B43,0.25)</f>
        <v>0.056827575</v>
      </c>
      <c r="C8" s="1">
        <f t="shared" si="4"/>
        <v>0.10380795000000001</v>
      </c>
      <c r="D8" s="1">
        <f t="shared" si="4"/>
        <v>0.17042325</v>
      </c>
      <c r="E8" s="1">
        <f t="shared" si="4"/>
        <v>0.147418425</v>
      </c>
      <c r="F8" s="1">
        <f t="shared" si="4"/>
        <v>0.14481165000000001</v>
      </c>
      <c r="G8" s="1">
        <f t="shared" si="4"/>
        <v>0.12293765</v>
      </c>
      <c r="H8" s="1">
        <f t="shared" si="4"/>
        <v>0.20326015</v>
      </c>
      <c r="I8" s="1">
        <f t="shared" si="4"/>
        <v>0.219723525</v>
      </c>
      <c r="J8" s="1">
        <f t="shared" si="4"/>
        <v>0.100439325</v>
      </c>
      <c r="K8" s="1">
        <f t="shared" si="4"/>
        <v>0.0653202</v>
      </c>
      <c r="L8" s="1">
        <f t="shared" si="4"/>
        <v>0.0513078</v>
      </c>
      <c r="M8" s="1">
        <f t="shared" si="4"/>
        <v>0.04097015</v>
      </c>
      <c r="N8" s="1">
        <f>PERCENTILE(N18:N43,0.25)</f>
        <v>2.5230792749999997</v>
      </c>
    </row>
    <row r="9" spans="1:14" ht="12.75">
      <c r="A9" s="13" t="s">
        <v>17</v>
      </c>
      <c r="B9" s="1">
        <f aca="true" t="shared" si="5" ref="B9:M9">PERCENTILE(B18:B43,0.5)</f>
        <v>0.09989434999999999</v>
      </c>
      <c r="C9" s="1">
        <f t="shared" si="5"/>
        <v>0.1581554</v>
      </c>
      <c r="D9" s="1">
        <f t="shared" si="5"/>
        <v>0.33684705000000004</v>
      </c>
      <c r="E9" s="1">
        <f t="shared" si="5"/>
        <v>0.38920184999999996</v>
      </c>
      <c r="F9" s="1">
        <f t="shared" si="5"/>
        <v>0.4606497</v>
      </c>
      <c r="G9" s="1">
        <f t="shared" si="5"/>
        <v>0.32439344999999997</v>
      </c>
      <c r="H9" s="1">
        <f t="shared" si="5"/>
        <v>0.513788</v>
      </c>
      <c r="I9" s="1">
        <f t="shared" si="5"/>
        <v>0.3825</v>
      </c>
      <c r="J9" s="1">
        <f t="shared" si="5"/>
        <v>0.17266114999999999</v>
      </c>
      <c r="K9" s="1">
        <f t="shared" si="5"/>
        <v>0.07969855</v>
      </c>
      <c r="L9" s="1">
        <f t="shared" si="5"/>
        <v>0.07336165</v>
      </c>
      <c r="M9" s="1">
        <f t="shared" si="5"/>
        <v>0.060736349999999995</v>
      </c>
      <c r="N9" s="1">
        <f>PERCENTILE(N18:N43,0.5)</f>
        <v>4.217078399999999</v>
      </c>
    </row>
    <row r="10" spans="1:14" ht="12.75">
      <c r="A10" s="13" t="s">
        <v>18</v>
      </c>
      <c r="B10" s="1">
        <f aca="true" t="shared" si="6" ref="B10:M10">PERCENTILE(B18:B43,0.75)</f>
        <v>0.22978492500000003</v>
      </c>
      <c r="C10" s="1">
        <f t="shared" si="6"/>
        <v>0.363116025</v>
      </c>
      <c r="D10" s="1">
        <f t="shared" si="6"/>
        <v>0.62799945</v>
      </c>
      <c r="E10" s="1">
        <f t="shared" si="6"/>
        <v>0.7573247</v>
      </c>
      <c r="F10" s="1">
        <f t="shared" si="6"/>
        <v>0.9432064</v>
      </c>
      <c r="G10" s="1">
        <f t="shared" si="6"/>
        <v>0.6538254250000001</v>
      </c>
      <c r="H10" s="1">
        <f t="shared" si="6"/>
        <v>0.889296825</v>
      </c>
      <c r="I10" s="1">
        <f t="shared" si="6"/>
        <v>0.8022807999999999</v>
      </c>
      <c r="J10" s="1">
        <f t="shared" si="6"/>
        <v>0.43157385</v>
      </c>
      <c r="K10" s="1">
        <f t="shared" si="6"/>
        <v>0.14940045000000002</v>
      </c>
      <c r="L10" s="1">
        <f t="shared" si="6"/>
        <v>0.095683725</v>
      </c>
      <c r="M10" s="1">
        <f t="shared" si="6"/>
        <v>0.0826135</v>
      </c>
      <c r="N10" s="1">
        <f>PERCENTILE(N18:N43,0.75)</f>
        <v>6.116761</v>
      </c>
    </row>
    <row r="11" spans="1:14" ht="12.75">
      <c r="A11" s="13" t="s">
        <v>19</v>
      </c>
      <c r="B11" s="1">
        <f aca="true" t="shared" si="7" ref="B11:M11">PERCENTILE(B18:B43,0.9)</f>
        <v>0.5085410499999999</v>
      </c>
      <c r="C11" s="1">
        <f t="shared" si="7"/>
        <v>0.50961345</v>
      </c>
      <c r="D11" s="1">
        <f t="shared" si="7"/>
        <v>1.2909882000000001</v>
      </c>
      <c r="E11" s="1">
        <f t="shared" si="7"/>
        <v>1.87737015</v>
      </c>
      <c r="F11" s="1">
        <f t="shared" si="7"/>
        <v>1.3047888</v>
      </c>
      <c r="G11" s="1">
        <f t="shared" si="7"/>
        <v>1.0071176</v>
      </c>
      <c r="H11" s="1">
        <f t="shared" si="7"/>
        <v>1.07288895</v>
      </c>
      <c r="I11" s="1">
        <f t="shared" si="7"/>
        <v>1.05340465</v>
      </c>
      <c r="J11" s="1">
        <f t="shared" si="7"/>
        <v>0.7815102</v>
      </c>
      <c r="K11" s="1">
        <f t="shared" si="7"/>
        <v>0.2825088</v>
      </c>
      <c r="L11" s="1">
        <f t="shared" si="7"/>
        <v>0.14166265</v>
      </c>
      <c r="M11" s="1">
        <f t="shared" si="7"/>
        <v>0.15528009999999998</v>
      </c>
      <c r="N11" s="1">
        <f>PERCENTILE(N18:N43,0.9)</f>
        <v>8.6638193</v>
      </c>
    </row>
    <row r="12" spans="1:14" ht="12.75">
      <c r="A12" s="13" t="s">
        <v>23</v>
      </c>
      <c r="B12" s="1">
        <f aca="true" t="shared" si="8" ref="B12:M12">STDEV(B18:B43)</f>
        <v>0.18876012754132704</v>
      </c>
      <c r="C12" s="1">
        <f t="shared" si="8"/>
        <v>0.3933891953453518</v>
      </c>
      <c r="D12" s="1">
        <f t="shared" si="8"/>
        <v>0.601307653337233</v>
      </c>
      <c r="E12" s="1">
        <f t="shared" si="8"/>
        <v>0.8797592114619148</v>
      </c>
      <c r="F12" s="1">
        <f t="shared" si="8"/>
        <v>0.47969932670764975</v>
      </c>
      <c r="G12" s="1">
        <f t="shared" si="8"/>
        <v>0.662143844341925</v>
      </c>
      <c r="H12" s="1">
        <f t="shared" si="8"/>
        <v>0.7880046471196911</v>
      </c>
      <c r="I12" s="1">
        <f t="shared" si="8"/>
        <v>0.4394362219249462</v>
      </c>
      <c r="J12" s="1">
        <f t="shared" si="8"/>
        <v>0.36672192326617364</v>
      </c>
      <c r="K12" s="1">
        <f t="shared" si="8"/>
        <v>0.12460291719228517</v>
      </c>
      <c r="L12" s="1">
        <f t="shared" si="8"/>
        <v>0.08861583792478525</v>
      </c>
      <c r="M12" s="1">
        <f t="shared" si="8"/>
        <v>0.05373120267178852</v>
      </c>
      <c r="N12" s="1">
        <f>STDEV(N18:N43)</f>
        <v>3.0661033825646777</v>
      </c>
    </row>
    <row r="13" spans="1:14" ht="12.75">
      <c r="A13" s="13" t="s">
        <v>125</v>
      </c>
      <c r="B13" s="1">
        <f>ROUND(B12/B6,2)</f>
        <v>1.06</v>
      </c>
      <c r="C13" s="1">
        <f aca="true" t="shared" si="9" ref="C13:N13">ROUND(C12/C6,2)</f>
        <v>1.27</v>
      </c>
      <c r="D13" s="1">
        <f t="shared" si="9"/>
        <v>1.1</v>
      </c>
      <c r="E13" s="1">
        <f t="shared" si="9"/>
        <v>1.21</v>
      </c>
      <c r="F13" s="1">
        <f t="shared" si="9"/>
        <v>0.84</v>
      </c>
      <c r="G13" s="1">
        <f t="shared" si="9"/>
        <v>1.27</v>
      </c>
      <c r="H13" s="1">
        <f t="shared" si="9"/>
        <v>1.19</v>
      </c>
      <c r="I13" s="1">
        <f t="shared" si="9"/>
        <v>0.82</v>
      </c>
      <c r="J13" s="1">
        <f t="shared" si="9"/>
        <v>1.11</v>
      </c>
      <c r="K13" s="1">
        <f t="shared" si="9"/>
        <v>0.9</v>
      </c>
      <c r="L13" s="1">
        <f t="shared" si="9"/>
        <v>0.92</v>
      </c>
      <c r="M13" s="1">
        <f t="shared" si="9"/>
        <v>0.69</v>
      </c>
      <c r="N13" s="1">
        <f t="shared" si="9"/>
        <v>0.65</v>
      </c>
    </row>
    <row r="14" spans="1:14" ht="12.75">
      <c r="A14" s="13" t="s">
        <v>124</v>
      </c>
      <c r="B14" s="53">
        <f>26*P44/(25*24*B12^3)</f>
        <v>1.5892904867977615</v>
      </c>
      <c r="C14" s="53">
        <f aca="true" t="shared" si="10" ref="C14:N14">26*Q44/(25*24*C12^3)</f>
        <v>3.0434057119761397</v>
      </c>
      <c r="D14" s="53">
        <f t="shared" si="10"/>
        <v>2.056772990261727</v>
      </c>
      <c r="E14" s="53">
        <f t="shared" si="10"/>
        <v>1.810568742105989</v>
      </c>
      <c r="F14" s="53">
        <f t="shared" si="10"/>
        <v>0.6718602124751607</v>
      </c>
      <c r="G14" s="53">
        <f t="shared" si="10"/>
        <v>3.2478843799667656</v>
      </c>
      <c r="H14" s="53">
        <f t="shared" si="10"/>
        <v>3.6235778242576733</v>
      </c>
      <c r="I14" s="53">
        <f t="shared" si="10"/>
        <v>1.77504530679962</v>
      </c>
      <c r="J14" s="53">
        <f t="shared" si="10"/>
        <v>1.9377476198314842</v>
      </c>
      <c r="K14" s="53">
        <f t="shared" si="10"/>
        <v>1.9833266505829648</v>
      </c>
      <c r="L14" s="53">
        <f t="shared" si="10"/>
        <v>3.047972080266102</v>
      </c>
      <c r="M14" s="53">
        <f t="shared" si="10"/>
        <v>1.586794834761243</v>
      </c>
      <c r="N14" s="53">
        <f t="shared" si="10"/>
        <v>0.9486827720506001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-0.32325148229283474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0.1010688</v>
      </c>
      <c r="C18" s="1">
        <f>'DATOS MENSUALES'!E487</f>
        <v>0.1517908</v>
      </c>
      <c r="D18" s="1">
        <f>'DATOS MENSUALES'!E488</f>
        <v>0.1626966</v>
      </c>
      <c r="E18" s="1">
        <f>'DATOS MENSUALES'!E489</f>
        <v>0.1241768</v>
      </c>
      <c r="F18" s="1">
        <f>'DATOS MENSUALES'!E490</f>
        <v>0.130863</v>
      </c>
      <c r="G18" s="1">
        <f>'DATOS MENSUALES'!E491</f>
        <v>0.1595006</v>
      </c>
      <c r="H18" s="1">
        <f>'DATOS MENSUALES'!E492</f>
        <v>0.260004</v>
      </c>
      <c r="I18" s="1">
        <f>'DATOS MENSUALES'!E493</f>
        <v>0.2020957</v>
      </c>
      <c r="J18" s="1">
        <f>'DATOS MENSUALES'!E494</f>
        <v>0.0969584</v>
      </c>
      <c r="K18" s="1">
        <f>'DATOS MENSUALES'!E495</f>
        <v>0.0602292</v>
      </c>
      <c r="L18" s="1">
        <f>'DATOS MENSUALES'!E496</f>
        <v>0.0477744</v>
      </c>
      <c r="M18" s="1">
        <f>'DATOS MENSUALES'!E497</f>
        <v>0.0543752</v>
      </c>
      <c r="N18" s="1">
        <f aca="true" t="shared" si="11" ref="N18:N41">SUM(B18:M18)</f>
        <v>1.5515335000000001</v>
      </c>
      <c r="O18" s="10"/>
      <c r="P18" s="60">
        <f aca="true" t="shared" si="12" ref="P18:P43">(B18-B$6)^3</f>
        <v>-0.00045950403580966015</v>
      </c>
      <c r="Q18" s="60">
        <f aca="true" t="shared" si="13" ref="Q18:AB33">(C18-C$6)^3</f>
        <v>-0.0038719655923641705</v>
      </c>
      <c r="R18" s="60">
        <f t="shared" si="13"/>
        <v>-0.05594953785045304</v>
      </c>
      <c r="S18" s="60">
        <f t="shared" si="13"/>
        <v>-0.21894065542682267</v>
      </c>
      <c r="T18" s="60">
        <f t="shared" si="13"/>
        <v>-0.08585103772232847</v>
      </c>
      <c r="U18" s="60">
        <f t="shared" si="13"/>
        <v>-0.046686994220763466</v>
      </c>
      <c r="V18" s="60">
        <f t="shared" si="13"/>
        <v>-0.06530654717331048</v>
      </c>
      <c r="W18" s="60">
        <f t="shared" si="13"/>
        <v>-0.03752296260642585</v>
      </c>
      <c r="X18" s="60">
        <f t="shared" si="13"/>
        <v>-0.01289464829119152</v>
      </c>
      <c r="Y18" s="60">
        <f t="shared" si="13"/>
        <v>-0.0004737728558025533</v>
      </c>
      <c r="Z18" s="60">
        <f t="shared" si="13"/>
        <v>-0.00011769776550544641</v>
      </c>
      <c r="AA18" s="60">
        <f t="shared" si="13"/>
        <v>-1.3353178580697853E-05</v>
      </c>
      <c r="AB18" s="60">
        <f t="shared" si="13"/>
        <v>-31.056121340616798</v>
      </c>
    </row>
    <row r="19" spans="1:28" ht="12.75">
      <c r="A19" s="12" t="s">
        <v>67</v>
      </c>
      <c r="B19" s="1">
        <f>'DATOS MENSUALES'!E498</f>
        <v>0.0411623</v>
      </c>
      <c r="C19" s="1">
        <f>'DATOS MENSUALES'!E499</f>
        <v>0.036001</v>
      </c>
      <c r="D19" s="1">
        <f>'DATOS MENSUALES'!E500</f>
        <v>0.6452476</v>
      </c>
      <c r="E19" s="1">
        <f>'DATOS MENSUALES'!E501</f>
        <v>0.4960319</v>
      </c>
      <c r="F19" s="1">
        <f>'DATOS MENSUALES'!E502</f>
        <v>0.2182221</v>
      </c>
      <c r="G19" s="1">
        <f>'DATOS MENSUALES'!E503</f>
        <v>0.146957</v>
      </c>
      <c r="H19" s="1">
        <f>'DATOS MENSUALES'!E504</f>
        <v>0.1055677</v>
      </c>
      <c r="I19" s="1">
        <f>'DATOS MENSUALES'!E505</f>
        <v>0.3009852</v>
      </c>
      <c r="J19" s="1">
        <f>'DATOS MENSUALES'!E506</f>
        <v>0.1770073</v>
      </c>
      <c r="K19" s="1">
        <f>'DATOS MENSUALES'!E507</f>
        <v>0.0804739</v>
      </c>
      <c r="L19" s="1">
        <f>'DATOS MENSUALES'!E508</f>
        <v>0.0603889</v>
      </c>
      <c r="M19" s="1">
        <f>'DATOS MENSUALES'!E509</f>
        <v>0.134784</v>
      </c>
      <c r="N19" s="1">
        <f t="shared" si="11"/>
        <v>2.4428288999999994</v>
      </c>
      <c r="O19" s="10"/>
      <c r="P19" s="60">
        <f t="shared" si="12"/>
        <v>-0.0025754753574510634</v>
      </c>
      <c r="Q19" s="60">
        <f t="shared" si="13"/>
        <v>-0.020305711783579084</v>
      </c>
      <c r="R19" s="60">
        <f t="shared" si="13"/>
        <v>0.001002393368407782</v>
      </c>
      <c r="S19" s="60">
        <f t="shared" si="13"/>
        <v>-0.012303267939092763</v>
      </c>
      <c r="T19" s="60">
        <f t="shared" si="13"/>
        <v>-0.044281608506952605</v>
      </c>
      <c r="U19" s="60">
        <f t="shared" si="13"/>
        <v>-0.05173804605297908</v>
      </c>
      <c r="V19" s="60">
        <f t="shared" si="13"/>
        <v>-0.1729389909367919</v>
      </c>
      <c r="W19" s="60">
        <f t="shared" si="13"/>
        <v>-0.013126766436031912</v>
      </c>
      <c r="X19" s="60">
        <f t="shared" si="13"/>
        <v>-0.0036842077237625253</v>
      </c>
      <c r="Y19" s="60">
        <f t="shared" si="13"/>
        <v>-0.00019222579235038775</v>
      </c>
      <c r="Z19" s="60">
        <f t="shared" si="13"/>
        <v>-4.819782164585343E-05</v>
      </c>
      <c r="AA19" s="60">
        <f t="shared" si="13"/>
        <v>0.00018213403291217939</v>
      </c>
      <c r="AB19" s="60">
        <f t="shared" si="13"/>
        <v>-11.420719560581707</v>
      </c>
    </row>
    <row r="20" spans="1:28" ht="12.75">
      <c r="A20" s="12" t="s">
        <v>68</v>
      </c>
      <c r="B20" s="1">
        <f>'DATOS MENSUALES'!E510</f>
        <v>0.1157376</v>
      </c>
      <c r="C20" s="1">
        <f>'DATOS MENSUALES'!E511</f>
        <v>0.3200625</v>
      </c>
      <c r="D20" s="1">
        <f>'DATOS MENSUALES'!E512</f>
        <v>0.520064</v>
      </c>
      <c r="E20" s="1">
        <f>'DATOS MENSUALES'!E513</f>
        <v>0.2602182</v>
      </c>
      <c r="F20" s="1">
        <f>'DATOS MENSUALES'!E514</f>
        <v>0.407124</v>
      </c>
      <c r="G20" s="1">
        <f>'DATOS MENSUALES'!E515</f>
        <v>0.2718669</v>
      </c>
      <c r="H20" s="1">
        <f>'DATOS MENSUALES'!E516</f>
        <v>1.0292604</v>
      </c>
      <c r="I20" s="1">
        <f>'DATOS MENSUALES'!E517</f>
        <v>0.7097872</v>
      </c>
      <c r="J20" s="1">
        <f>'DATOS MENSUALES'!E518</f>
        <v>0.2738656</v>
      </c>
      <c r="K20" s="1">
        <f>'DATOS MENSUALES'!E519</f>
        <v>0.1909845</v>
      </c>
      <c r="L20" s="1">
        <f>'DATOS MENSUALES'!E520</f>
        <v>0.444413</v>
      </c>
      <c r="M20" s="1">
        <f>'DATOS MENSUALES'!E521</f>
        <v>0.2067212</v>
      </c>
      <c r="N20" s="1">
        <f t="shared" si="11"/>
        <v>4.7501051</v>
      </c>
      <c r="O20" s="10"/>
      <c r="P20" s="60">
        <f t="shared" si="12"/>
        <v>-0.00024411570096839532</v>
      </c>
      <c r="Q20" s="60">
        <f t="shared" si="13"/>
        <v>1.4214286808468804E-06</v>
      </c>
      <c r="R20" s="60">
        <f t="shared" si="13"/>
        <v>-1.582059417596879E-05</v>
      </c>
      <c r="S20" s="60">
        <f t="shared" si="13"/>
        <v>-0.10163126213409718</v>
      </c>
      <c r="T20" s="60">
        <f t="shared" si="13"/>
        <v>-0.004482697825687973</v>
      </c>
      <c r="U20" s="60">
        <f t="shared" si="13"/>
        <v>-0.015200171949091436</v>
      </c>
      <c r="V20" s="60">
        <f t="shared" si="13"/>
        <v>0.04925036108000023</v>
      </c>
      <c r="W20" s="60">
        <f t="shared" si="13"/>
        <v>0.0051693461147370974</v>
      </c>
      <c r="X20" s="60">
        <f t="shared" si="13"/>
        <v>-0.00019099722277243845</v>
      </c>
      <c r="Y20" s="60">
        <f t="shared" si="13"/>
        <v>0.0001471813220884565</v>
      </c>
      <c r="Z20" s="60">
        <f t="shared" si="13"/>
        <v>0.042010573163246065</v>
      </c>
      <c r="AA20" s="60">
        <f t="shared" si="13"/>
        <v>0.0021278544502506816</v>
      </c>
      <c r="AB20" s="60">
        <f t="shared" si="13"/>
        <v>0.00016907942234014694</v>
      </c>
    </row>
    <row r="21" spans="1:28" ht="12.75">
      <c r="A21" s="12" t="s">
        <v>69</v>
      </c>
      <c r="B21" s="1">
        <f>'DATOS MENSUALES'!E522</f>
        <v>0.0412775</v>
      </c>
      <c r="C21" s="1">
        <f>'DATOS MENSUALES'!E523</f>
        <v>0.1312476</v>
      </c>
      <c r="D21" s="1">
        <f>'DATOS MENSUALES'!E524</f>
        <v>0.4152309</v>
      </c>
      <c r="E21" s="1">
        <f>'DATOS MENSUALES'!E525</f>
        <v>0.4072648</v>
      </c>
      <c r="F21" s="1">
        <f>'DATOS MENSUALES'!E526</f>
        <v>0.5213628</v>
      </c>
      <c r="G21" s="1">
        <f>'DATOS MENSUALES'!E527</f>
        <v>0.7848121</v>
      </c>
      <c r="H21" s="1">
        <f>'DATOS MENSUALES'!E528</f>
        <v>0.559411</v>
      </c>
      <c r="I21" s="1">
        <f>'DATOS MENSUALES'!E529</f>
        <v>0.833112</v>
      </c>
      <c r="J21" s="1">
        <f>'DATOS MENSUALES'!E530</f>
        <v>0.7442514</v>
      </c>
      <c r="K21" s="1">
        <f>'DATOS MENSUALES'!E531</f>
        <v>0.239636</v>
      </c>
      <c r="L21" s="1">
        <f>'DATOS MENSUALES'!E532</f>
        <v>0.0512582</v>
      </c>
      <c r="M21" s="1">
        <f>'DATOS MENSUALES'!E533</f>
        <v>0.0378675</v>
      </c>
      <c r="N21" s="1">
        <f t="shared" si="11"/>
        <v>4.7667318</v>
      </c>
      <c r="O21" s="10"/>
      <c r="P21" s="60">
        <f t="shared" si="12"/>
        <v>-0.0025689873159018667</v>
      </c>
      <c r="Q21" s="60">
        <f t="shared" si="13"/>
        <v>-0.005599093992790187</v>
      </c>
      <c r="R21" s="60">
        <f t="shared" si="13"/>
        <v>-0.002193806668415859</v>
      </c>
      <c r="S21" s="60">
        <f t="shared" si="13"/>
        <v>-0.03265218879099903</v>
      </c>
      <c r="T21" s="60">
        <f t="shared" si="13"/>
        <v>-0.00012990552888822454</v>
      </c>
      <c r="U21" s="60">
        <f t="shared" si="13"/>
        <v>0.018658502193790706</v>
      </c>
      <c r="V21" s="60">
        <f t="shared" si="13"/>
        <v>-0.0011021959442686724</v>
      </c>
      <c r="W21" s="60">
        <f t="shared" si="13"/>
        <v>0.02599523797700386</v>
      </c>
      <c r="X21" s="60">
        <f t="shared" si="13"/>
        <v>0.07034087856972557</v>
      </c>
      <c r="Y21" s="60">
        <f t="shared" si="13"/>
        <v>0.0010441187168089528</v>
      </c>
      <c r="Z21" s="60">
        <f t="shared" si="13"/>
        <v>-9.433910317754762E-05</v>
      </c>
      <c r="AA21" s="60">
        <f t="shared" si="13"/>
        <v>-6.512046357053587E-05</v>
      </c>
      <c r="AB21" s="60">
        <f t="shared" si="13"/>
        <v>0.0003720534474603739</v>
      </c>
    </row>
    <row r="22" spans="1:28" ht="12.75">
      <c r="A22" s="12" t="s">
        <v>70</v>
      </c>
      <c r="B22" s="1">
        <f>'DATOS MENSUALES'!E534</f>
        <v>0.0990976</v>
      </c>
      <c r="C22" s="1">
        <f>'DATOS MENSUALES'!E535</f>
        <v>1.8720672</v>
      </c>
      <c r="D22" s="1">
        <f>'DATOS MENSUALES'!E536</f>
        <v>0.8023396</v>
      </c>
      <c r="E22" s="1">
        <f>'DATOS MENSUALES'!E537</f>
        <v>0.7103948</v>
      </c>
      <c r="F22" s="1">
        <f>'DATOS MENSUALES'!E538</f>
        <v>1.2957175</v>
      </c>
      <c r="G22" s="1">
        <f>'DATOS MENSUALES'!E539</f>
        <v>0.6405001</v>
      </c>
      <c r="H22" s="1">
        <f>'DATOS MENSUALES'!E540</f>
        <v>1.1165175</v>
      </c>
      <c r="I22" s="1">
        <f>'DATOS MENSUALES'!E541</f>
        <v>1.0645611</v>
      </c>
      <c r="J22" s="1">
        <f>'DATOS MENSUALES'!E542</f>
        <v>0.3996264</v>
      </c>
      <c r="K22" s="1">
        <f>'DATOS MENSUALES'!E543</f>
        <v>0.1480518</v>
      </c>
      <c r="L22" s="1">
        <f>'DATOS MENSUALES'!E544</f>
        <v>0.1055349</v>
      </c>
      <c r="M22" s="1">
        <f>'DATOS MENSUALES'!E545</f>
        <v>0.0672631</v>
      </c>
      <c r="N22" s="1">
        <f t="shared" si="11"/>
        <v>8.321671599999998</v>
      </c>
      <c r="O22" s="10"/>
      <c r="P22" s="60">
        <f t="shared" si="12"/>
        <v>-0.0004956249053695834</v>
      </c>
      <c r="Q22" s="60">
        <f t="shared" si="13"/>
        <v>3.820181167655049</v>
      </c>
      <c r="R22" s="60">
        <f t="shared" si="13"/>
        <v>0.017008640627218255</v>
      </c>
      <c r="S22" s="60">
        <f t="shared" si="13"/>
        <v>-4.4860555135122415E-06</v>
      </c>
      <c r="T22" s="60">
        <f t="shared" si="13"/>
        <v>0.37904600829781376</v>
      </c>
      <c r="U22" s="60">
        <f t="shared" si="13"/>
        <v>0.0017680407097146714</v>
      </c>
      <c r="V22" s="60">
        <f t="shared" si="13"/>
        <v>0.0934591296142499</v>
      </c>
      <c r="W22" s="60">
        <f t="shared" si="13"/>
        <v>0.14693099879677007</v>
      </c>
      <c r="X22" s="60">
        <f t="shared" si="13"/>
        <v>0.0003168160343014304</v>
      </c>
      <c r="Y22" s="60">
        <f t="shared" si="13"/>
        <v>9.60135247607706E-07</v>
      </c>
      <c r="Z22" s="60">
        <f t="shared" si="13"/>
        <v>6.707791514738902E-07</v>
      </c>
      <c r="AA22" s="60">
        <f t="shared" si="13"/>
        <v>-1.2725205187469035E-06</v>
      </c>
      <c r="AB22" s="60">
        <f t="shared" si="13"/>
        <v>47.70824268652036</v>
      </c>
    </row>
    <row r="23" spans="1:28" ht="12.75">
      <c r="A23" s="12" t="s">
        <v>71</v>
      </c>
      <c r="B23" s="1">
        <f>'DATOS MENSUALES'!E546</f>
        <v>0.0365062</v>
      </c>
      <c r="C23" s="1">
        <f>'DATOS MENSUALES'!E547</f>
        <v>0.112623</v>
      </c>
      <c r="D23" s="1">
        <f>'DATOS MENSUALES'!E548</f>
        <v>0.1936032</v>
      </c>
      <c r="E23" s="1">
        <f>'DATOS MENSUALES'!E549</f>
        <v>0.287</v>
      </c>
      <c r="F23" s="1">
        <f>'DATOS MENSUALES'!E550</f>
        <v>1.5441387</v>
      </c>
      <c r="G23" s="1">
        <f>'DATOS MENSUALES'!E551</f>
        <v>0.9068936</v>
      </c>
      <c r="H23" s="1">
        <f>'DATOS MENSUALES'!E552</f>
        <v>0.7058854</v>
      </c>
      <c r="I23" s="1">
        <f>'DATOS MENSUALES'!E553</f>
        <v>0.3893235</v>
      </c>
      <c r="J23" s="1">
        <f>'DATOS MENSUALES'!E554</f>
        <v>0.1330901</v>
      </c>
      <c r="K23" s="1">
        <f>'DATOS MENSUALES'!E555</f>
        <v>0.0665364</v>
      </c>
      <c r="L23" s="1">
        <f>'DATOS MENSUALES'!E556</f>
        <v>0.0942489</v>
      </c>
      <c r="M23" s="1">
        <f>'DATOS MENSUALES'!E557</f>
        <v>0.2233374</v>
      </c>
      <c r="N23" s="1">
        <f t="shared" si="11"/>
        <v>4.6931864</v>
      </c>
      <c r="O23" s="10"/>
      <c r="P23" s="60">
        <f t="shared" si="12"/>
        <v>-0.002846942389973314</v>
      </c>
      <c r="Q23" s="60">
        <f t="shared" si="13"/>
        <v>-0.007552126773324748</v>
      </c>
      <c r="R23" s="60">
        <f t="shared" si="13"/>
        <v>-0.04345259607671699</v>
      </c>
      <c r="S23" s="60">
        <f t="shared" si="13"/>
        <v>-0.08511859856021038</v>
      </c>
      <c r="T23" s="60">
        <f t="shared" si="13"/>
        <v>0.9186991409690305</v>
      </c>
      <c r="U23" s="60">
        <f t="shared" si="13"/>
        <v>0.05810148487400184</v>
      </c>
      <c r="V23" s="60">
        <f t="shared" si="13"/>
        <v>8.049701760636678E-05</v>
      </c>
      <c r="W23" s="60">
        <f t="shared" si="13"/>
        <v>-0.0032127673754793053</v>
      </c>
      <c r="X23" s="60">
        <f t="shared" si="13"/>
        <v>-0.00780538458152267</v>
      </c>
      <c r="Y23" s="60">
        <f t="shared" si="13"/>
        <v>-0.000367832579537653</v>
      </c>
      <c r="Z23" s="60">
        <f t="shared" si="13"/>
        <v>-1.6237891453386837E-08</v>
      </c>
      <c r="AA23" s="60">
        <f t="shared" si="13"/>
        <v>0.0030636500641554837</v>
      </c>
      <c r="AB23" s="60">
        <f t="shared" si="13"/>
        <v>-4.2696013466848245E-09</v>
      </c>
    </row>
    <row r="24" spans="1:28" ht="12.75">
      <c r="A24" s="12" t="s">
        <v>72</v>
      </c>
      <c r="B24" s="1">
        <f>'DATOS MENSUALES'!E558</f>
        <v>0.12623</v>
      </c>
      <c r="C24" s="1">
        <f>'DATOS MENSUALES'!E559</f>
        <v>0.074443</v>
      </c>
      <c r="D24" s="1">
        <f>'DATOS MENSUALES'!E560</f>
        <v>0.131061</v>
      </c>
      <c r="E24" s="1">
        <f>'DATOS MENSUALES'!E561</f>
        <v>0.3711389</v>
      </c>
      <c r="F24" s="1">
        <f>'DATOS MENSUALES'!E562</f>
        <v>0.4915922</v>
      </c>
      <c r="G24" s="1">
        <f>'DATOS MENSUALES'!E563</f>
        <v>0.37692</v>
      </c>
      <c r="H24" s="1">
        <f>'DATOS MENSUALES'!E564</f>
        <v>0.5426504</v>
      </c>
      <c r="I24" s="1">
        <f>'DATOS MENSUALES'!E565</f>
        <v>0.2508069</v>
      </c>
      <c r="J24" s="1">
        <f>'DATOS MENSUALES'!E566</f>
        <v>0.1104626</v>
      </c>
      <c r="K24" s="1">
        <f>'DATOS MENSUALES'!E567</f>
        <v>0.1146132</v>
      </c>
      <c r="L24" s="1">
        <f>'DATOS MENSUALES'!E568</f>
        <v>0.096162</v>
      </c>
      <c r="M24" s="1">
        <f>'DATOS MENSUALES'!E569</f>
        <v>0.0777502</v>
      </c>
      <c r="N24" s="1">
        <f t="shared" si="11"/>
        <v>2.7638304000000002</v>
      </c>
      <c r="O24" s="10"/>
      <c r="P24" s="60">
        <f t="shared" si="12"/>
        <v>-0.00014065240227307678</v>
      </c>
      <c r="Q24" s="60">
        <f t="shared" si="13"/>
        <v>-0.012874738910857962</v>
      </c>
      <c r="R24" s="60">
        <f t="shared" si="13"/>
        <v>-0.07101291697684314</v>
      </c>
      <c r="S24" s="60">
        <f t="shared" si="13"/>
        <v>-0.045022448083039145</v>
      </c>
      <c r="T24" s="60">
        <f t="shared" si="13"/>
        <v>-0.0005200345508960539</v>
      </c>
      <c r="U24" s="60">
        <f t="shared" si="13"/>
        <v>-0.002903416889822559</v>
      </c>
      <c r="V24" s="60">
        <f t="shared" si="13"/>
        <v>-0.001730474712735011</v>
      </c>
      <c r="W24" s="60">
        <f t="shared" si="13"/>
        <v>-0.023411716483521576</v>
      </c>
      <c r="X24" s="60">
        <f t="shared" si="13"/>
        <v>-0.010792743518916228</v>
      </c>
      <c r="Y24" s="60">
        <f t="shared" si="13"/>
        <v>-1.3099674721801625E-05</v>
      </c>
      <c r="Z24" s="60">
        <f t="shared" si="13"/>
        <v>-2.3737124007990257E-10</v>
      </c>
      <c r="AA24" s="60">
        <f t="shared" si="13"/>
        <v>-4.264783507394976E-11</v>
      </c>
      <c r="AB24" s="60">
        <f t="shared" si="13"/>
        <v>-7.199994665340355</v>
      </c>
    </row>
    <row r="25" spans="1:28" ht="12.75">
      <c r="A25" s="12" t="s">
        <v>73</v>
      </c>
      <c r="B25" s="1">
        <f>'DATOS MENSUALES'!E570</f>
        <v>0.322635</v>
      </c>
      <c r="C25" s="1">
        <f>'DATOS MENSUALES'!E571</f>
        <v>0.2491125</v>
      </c>
      <c r="D25" s="1">
        <f>'DATOS MENSUALES'!E572</f>
        <v>0.3153669</v>
      </c>
      <c r="E25" s="1">
        <f>'DATOS MENSUALES'!E573</f>
        <v>1.8609414</v>
      </c>
      <c r="F25" s="1">
        <f>'DATOS MENSUALES'!E574</f>
        <v>1.006474</v>
      </c>
      <c r="G25" s="1">
        <f>'DATOS MENSUALES'!E575</f>
        <v>0.4379556</v>
      </c>
      <c r="H25" s="1">
        <f>'DATOS MENSUALES'!E576</f>
        <v>4.1351979</v>
      </c>
      <c r="I25" s="1">
        <f>'DATOS MENSUALES'!E577</f>
        <v>2.0146868</v>
      </c>
      <c r="J25" s="1">
        <f>'DATOS MENSUALES'!E578</f>
        <v>1.3690404</v>
      </c>
      <c r="K25" s="1">
        <f>'DATOS MENSUALES'!E579</f>
        <v>0.480036</v>
      </c>
      <c r="L25" s="1">
        <f>'DATOS MENSUALES'!E580</f>
        <v>0.1467494</v>
      </c>
      <c r="M25" s="1">
        <f>'DATOS MENSUALES'!E581</f>
        <v>0.0834344</v>
      </c>
      <c r="N25" s="1">
        <f t="shared" si="11"/>
        <v>12.421630299999999</v>
      </c>
      <c r="O25" s="10"/>
      <c r="P25" s="60">
        <f t="shared" si="12"/>
        <v>0.00301090679120526</v>
      </c>
      <c r="Q25" s="60">
        <f t="shared" si="13"/>
        <v>-0.00021284378820659724</v>
      </c>
      <c r="R25" s="60">
        <f t="shared" si="13"/>
        <v>-0.01213544357949419</v>
      </c>
      <c r="S25" s="60">
        <f t="shared" si="13"/>
        <v>1.458482572346697</v>
      </c>
      <c r="T25" s="60">
        <f t="shared" si="13"/>
        <v>0.08200982756357804</v>
      </c>
      <c r="U25" s="60">
        <f t="shared" si="13"/>
        <v>-0.0005438320446611012</v>
      </c>
      <c r="V25" s="60">
        <f t="shared" si="13"/>
        <v>41.87194184685409</v>
      </c>
      <c r="W25" s="60">
        <f t="shared" si="13"/>
        <v>3.227398240697534</v>
      </c>
      <c r="X25" s="60">
        <f t="shared" si="13"/>
        <v>1.1170473693116543</v>
      </c>
      <c r="Y25" s="60">
        <f t="shared" si="13"/>
        <v>0.03994890603493903</v>
      </c>
      <c r="Z25" s="60">
        <f t="shared" si="13"/>
        <v>0.00012476188212977</v>
      </c>
      <c r="AA25" s="60">
        <f t="shared" si="13"/>
        <v>1.5183053561443975E-07</v>
      </c>
      <c r="AB25" s="60">
        <f t="shared" si="13"/>
        <v>461.3203967642241</v>
      </c>
    </row>
    <row r="26" spans="1:28" ht="12.75">
      <c r="A26" s="12" t="s">
        <v>74</v>
      </c>
      <c r="B26" s="1">
        <f>'DATOS MENSUALES'!E582</f>
        <v>0.0821345</v>
      </c>
      <c r="C26" s="1">
        <f>'DATOS MENSUALES'!E583</f>
        <v>0.0649106</v>
      </c>
      <c r="D26" s="1">
        <f>'DATOS MENSUALES'!E584</f>
        <v>0.0529105</v>
      </c>
      <c r="E26" s="1">
        <f>'DATOS MENSUALES'!E585</f>
        <v>0.0363182</v>
      </c>
      <c r="F26" s="1">
        <f>'DATOS MENSUALES'!E586</f>
        <v>0.092752</v>
      </c>
      <c r="G26" s="1">
        <f>'DATOS MENSUALES'!E587</f>
        <v>0.0797395</v>
      </c>
      <c r="H26" s="1">
        <f>'DATOS MENSUALES'!E588</f>
        <v>0.2597008</v>
      </c>
      <c r="I26" s="1">
        <f>'DATOS MENSUALES'!E589</f>
        <v>0.304051</v>
      </c>
      <c r="J26" s="1">
        <f>'DATOS MENSUALES'!E590</f>
        <v>0.1209122</v>
      </c>
      <c r="K26" s="1">
        <f>'DATOS MENSUALES'!E591</f>
        <v>0.0661113</v>
      </c>
      <c r="L26" s="1">
        <f>'DATOS MENSUALES'!E592</f>
        <v>0.0740993</v>
      </c>
      <c r="M26" s="1">
        <f>'DATOS MENSUALES'!E593</f>
        <v>0.064456</v>
      </c>
      <c r="N26" s="1">
        <f t="shared" si="11"/>
        <v>1.2980959000000003</v>
      </c>
      <c r="O26" s="10"/>
      <c r="P26" s="60">
        <f t="shared" si="12"/>
        <v>-0.0008875306409821778</v>
      </c>
      <c r="Q26" s="60">
        <f t="shared" si="13"/>
        <v>-0.014510398072188698</v>
      </c>
      <c r="R26" s="60">
        <f t="shared" si="13"/>
        <v>-0.11928249644600249</v>
      </c>
      <c r="S26" s="60">
        <f t="shared" si="13"/>
        <v>-0.3293226096781435</v>
      </c>
      <c r="T26" s="60">
        <f t="shared" si="13"/>
        <v>-0.11007888575960671</v>
      </c>
      <c r="U26" s="60">
        <f t="shared" si="13"/>
        <v>-0.08509157009088993</v>
      </c>
      <c r="V26" s="60">
        <f t="shared" si="13"/>
        <v>-0.06545416830970714</v>
      </c>
      <c r="W26" s="60">
        <f t="shared" si="13"/>
        <v>-0.012621585364172988</v>
      </c>
      <c r="X26" s="60">
        <f t="shared" si="13"/>
        <v>-0.009332994637625493</v>
      </c>
      <c r="Y26" s="60">
        <f t="shared" si="13"/>
        <v>-0.00037441855249273484</v>
      </c>
      <c r="Z26" s="60">
        <f t="shared" si="13"/>
        <v>-1.1669077567967614E-05</v>
      </c>
      <c r="AA26" s="60">
        <f t="shared" si="13"/>
        <v>-2.539715670767635E-06</v>
      </c>
      <c r="AB26" s="60">
        <f t="shared" si="13"/>
        <v>-39.190109820201066</v>
      </c>
    </row>
    <row r="27" spans="1:28" ht="12.75">
      <c r="A27" s="12" t="s">
        <v>75</v>
      </c>
      <c r="B27" s="1">
        <f>'DATOS MENSUALES'!E594</f>
        <v>0.0419069</v>
      </c>
      <c r="C27" s="1">
        <f>'DATOS MENSUALES'!E595</f>
        <v>0.16452</v>
      </c>
      <c r="D27" s="1">
        <f>'DATOS MENSUALES'!E596</f>
        <v>1.3915842</v>
      </c>
      <c r="E27" s="1">
        <f>'DATOS MENSUALES'!E597</f>
        <v>0.600168</v>
      </c>
      <c r="F27" s="1">
        <f>'DATOS MENSUALES'!E598</f>
        <v>0.1866576</v>
      </c>
      <c r="G27" s="1">
        <f>'DATOS MENSUALES'!E599</f>
        <v>0.0484935</v>
      </c>
      <c r="H27" s="1">
        <f>'DATOS MENSUALES'!E600</f>
        <v>0.3073302</v>
      </c>
      <c r="I27" s="1">
        <f>'DATOS MENSUALES'!E601</f>
        <v>0.4198998</v>
      </c>
      <c r="J27" s="1">
        <f>'DATOS MENSUALES'!E602</f>
        <v>0.214822</v>
      </c>
      <c r="K27" s="1">
        <f>'DATOS MENSUALES'!E603</f>
        <v>0.0703824</v>
      </c>
      <c r="L27" s="1">
        <f>'DATOS MENSUALES'!E604</f>
        <v>0.0496044</v>
      </c>
      <c r="M27" s="1">
        <f>'DATOS MENSUALES'!E605</f>
        <v>0.0332052</v>
      </c>
      <c r="N27" s="1">
        <f t="shared" si="11"/>
        <v>3.5285742000000004</v>
      </c>
      <c r="O27" s="10"/>
      <c r="P27" s="60">
        <f t="shared" si="12"/>
        <v>-0.0025337319461540306</v>
      </c>
      <c r="Q27" s="60">
        <f t="shared" si="13"/>
        <v>-0.003004611788192634</v>
      </c>
      <c r="R27" s="60">
        <f t="shared" si="13"/>
        <v>0.6063900666999532</v>
      </c>
      <c r="S27" s="60">
        <f t="shared" si="13"/>
        <v>-0.0020348339167187645</v>
      </c>
      <c r="T27" s="60">
        <f t="shared" si="13"/>
        <v>-0.05722280200338465</v>
      </c>
      <c r="U27" s="60">
        <f t="shared" si="13"/>
        <v>-0.10454488904293507</v>
      </c>
      <c r="V27" s="60">
        <f t="shared" si="13"/>
        <v>-0.044881734105936884</v>
      </c>
      <c r="W27" s="60">
        <f t="shared" si="13"/>
        <v>-0.00160081974814746</v>
      </c>
      <c r="X27" s="60">
        <f t="shared" si="13"/>
        <v>-0.0015865875386838087</v>
      </c>
      <c r="Y27" s="60">
        <f t="shared" si="13"/>
        <v>-0.00031172213741061984</v>
      </c>
      <c r="Z27" s="60">
        <f t="shared" si="13"/>
        <v>-0.00010499886109377327</v>
      </c>
      <c r="AA27" s="60">
        <f t="shared" si="13"/>
        <v>-9.048486797680752E-05</v>
      </c>
      <c r="AB27" s="60">
        <f t="shared" si="13"/>
        <v>-1.5861989046277973</v>
      </c>
    </row>
    <row r="28" spans="1:28" ht="12.75">
      <c r="A28" s="12" t="s">
        <v>76</v>
      </c>
      <c r="B28" s="1">
        <f>'DATOS MENSUALES'!E606</f>
        <v>0.061455</v>
      </c>
      <c r="C28" s="1">
        <f>'DATOS MENSUALES'!E607</f>
        <v>0.1008696</v>
      </c>
      <c r="D28" s="1">
        <f>'DATOS MENSUALES'!E608</f>
        <v>0.1578998</v>
      </c>
      <c r="E28" s="1">
        <f>'DATOS MENSUALES'!E609</f>
        <v>0.2609545</v>
      </c>
      <c r="F28" s="1">
        <f>'DATOS MENSUALES'!E610</f>
        <v>0.639936</v>
      </c>
      <c r="G28" s="1">
        <f>'DATOS MENSUALES'!E611</f>
        <v>1.0662882</v>
      </c>
      <c r="H28" s="1">
        <f>'DATOS MENSUALES'!E612</f>
        <v>0.938106</v>
      </c>
      <c r="I28" s="1">
        <f>'DATOS MENSUALES'!E613</f>
        <v>0.3769212</v>
      </c>
      <c r="J28" s="1">
        <f>'DATOS MENSUALES'!E614</f>
        <v>0.0982486</v>
      </c>
      <c r="K28" s="1">
        <f>'DATOS MENSUALES'!E615</f>
        <v>0.05313</v>
      </c>
      <c r="L28" s="1">
        <f>'DATOS MENSUALES'!E616</f>
        <v>0.068172</v>
      </c>
      <c r="M28" s="1">
        <f>'DATOS MENSUALES'!E617</f>
        <v>0.072615</v>
      </c>
      <c r="N28" s="1">
        <f t="shared" si="11"/>
        <v>3.8945958999999992</v>
      </c>
      <c r="O28" s="10"/>
      <c r="P28" s="60">
        <f t="shared" si="12"/>
        <v>-0.0015926145926870965</v>
      </c>
      <c r="Q28" s="60">
        <f t="shared" si="13"/>
        <v>-0.008992323170325745</v>
      </c>
      <c r="R28" s="60">
        <f t="shared" si="13"/>
        <v>-0.05808113875387978</v>
      </c>
      <c r="S28" s="60">
        <f t="shared" si="13"/>
        <v>-0.10115096624694715</v>
      </c>
      <c r="T28" s="60">
        <f t="shared" si="13"/>
        <v>0.00031342740513406276</v>
      </c>
      <c r="U28" s="60">
        <f t="shared" si="13"/>
        <v>0.16340526614245215</v>
      </c>
      <c r="V28" s="60">
        <f t="shared" si="13"/>
        <v>0.020887379882455405</v>
      </c>
      <c r="W28" s="60">
        <f t="shared" si="13"/>
        <v>-0.0040928735588761705</v>
      </c>
      <c r="X28" s="60">
        <f t="shared" si="13"/>
        <v>-0.012682978143011583</v>
      </c>
      <c r="Y28" s="60">
        <f t="shared" si="13"/>
        <v>-0.0006153502012754006</v>
      </c>
      <c r="Z28" s="60">
        <f t="shared" si="13"/>
        <v>-2.341616340638819E-05</v>
      </c>
      <c r="AA28" s="60">
        <f t="shared" si="13"/>
        <v>-1.649796240609088E-07</v>
      </c>
      <c r="AB28" s="60">
        <f t="shared" si="13"/>
        <v>-0.5124086699137647</v>
      </c>
    </row>
    <row r="29" spans="1:28" ht="12.75">
      <c r="A29" s="12" t="s">
        <v>77</v>
      </c>
      <c r="B29" s="1">
        <f>'DATOS MENSUALES'!E618</f>
        <v>0.071724</v>
      </c>
      <c r="C29" s="1">
        <f>'DATOS MENSUALES'!E619</f>
        <v>0.1212714</v>
      </c>
      <c r="D29" s="1">
        <f>'DATOS MENSUALES'!E620</f>
        <v>0.0787505</v>
      </c>
      <c r="E29" s="1">
        <f>'DATOS MENSUALES'!E621</f>
        <v>0.0588616</v>
      </c>
      <c r="F29" s="1">
        <f>'DATOS MENSUALES'!E622</f>
        <v>0.06765</v>
      </c>
      <c r="G29" s="1">
        <f>'DATOS MENSUALES'!E623</f>
        <v>0.218119</v>
      </c>
      <c r="H29" s="1">
        <f>'DATOS MENSUALES'!E624</f>
        <v>0.2806208</v>
      </c>
      <c r="I29" s="1">
        <f>'DATOS MENSUALES'!E625</f>
        <v>0.3119688</v>
      </c>
      <c r="J29" s="1">
        <f>'DATOS MENSUALES'!E626</f>
        <v>1.3444614</v>
      </c>
      <c r="K29" s="1">
        <f>'DATOS MENSUALES'!E627</f>
        <v>0.498753</v>
      </c>
      <c r="L29" s="1">
        <f>'DATOS MENSUALES'!E628</f>
        <v>0.1365759</v>
      </c>
      <c r="M29" s="1">
        <f>'DATOS MENSUALES'!E629</f>
        <v>0.0801508</v>
      </c>
      <c r="N29" s="1">
        <f t="shared" si="11"/>
        <v>3.2689071999999997</v>
      </c>
      <c r="O29" s="10"/>
      <c r="P29" s="60">
        <f t="shared" si="12"/>
        <v>-0.0012083400585779643</v>
      </c>
      <c r="Q29" s="60">
        <f t="shared" si="13"/>
        <v>-0.0065967997927842675</v>
      </c>
      <c r="R29" s="60">
        <f t="shared" si="13"/>
        <v>-0.10146685233879207</v>
      </c>
      <c r="S29" s="60">
        <f t="shared" si="13"/>
        <v>-0.2981121247293365</v>
      </c>
      <c r="T29" s="60">
        <f t="shared" si="13"/>
        <v>-0.12829744964459225</v>
      </c>
      <c r="U29" s="60">
        <f t="shared" si="13"/>
        <v>-0.027396475978377643</v>
      </c>
      <c r="V29" s="60">
        <f t="shared" si="13"/>
        <v>-0.055781000512052724</v>
      </c>
      <c r="W29" s="60">
        <f t="shared" si="13"/>
        <v>-0.011377216781331415</v>
      </c>
      <c r="X29" s="60">
        <f t="shared" si="13"/>
        <v>1.0395289824532081</v>
      </c>
      <c r="Y29" s="60">
        <f t="shared" si="13"/>
        <v>0.04687660647811647</v>
      </c>
      <c r="Z29" s="60">
        <f t="shared" si="13"/>
        <v>6.30197552980468E-05</v>
      </c>
      <c r="AA29" s="60">
        <f t="shared" si="13"/>
        <v>8.63050559585587E-09</v>
      </c>
      <c r="AB29" s="60">
        <f t="shared" si="13"/>
        <v>-2.8991358784273844</v>
      </c>
    </row>
    <row r="30" spans="1:28" ht="12.75">
      <c r="A30" s="12" t="s">
        <v>78</v>
      </c>
      <c r="B30" s="1">
        <f>'DATOS MENSUALES'!E630</f>
        <v>0.5273279</v>
      </c>
      <c r="C30" s="1">
        <f>'DATOS MENSUALES'!E631</f>
        <v>0.2681748</v>
      </c>
      <c r="D30" s="1">
        <f>'DATOS MENSUALES'!E632</f>
        <v>0.3583272</v>
      </c>
      <c r="E30" s="1">
        <f>'DATOS MENSUALES'!E633</f>
        <v>0.1887198</v>
      </c>
      <c r="F30" s="1">
        <f>'DATOS MENSUALES'!E634</f>
        <v>0.2023068</v>
      </c>
      <c r="G30" s="1">
        <f>'DATOS MENSUALES'!E635</f>
        <v>0.23064</v>
      </c>
      <c r="H30" s="1">
        <f>'DATOS MENSUALES'!E636</f>
        <v>0.4849256</v>
      </c>
      <c r="I30" s="1">
        <f>'DATOS MENSUALES'!E637</f>
        <v>1.0422482</v>
      </c>
      <c r="J30" s="1">
        <f>'DATOS MENSUALES'!E638</f>
        <v>0.818769</v>
      </c>
      <c r="K30" s="1">
        <f>'DATOS MENSUALES'!E639</f>
        <v>0.250448</v>
      </c>
      <c r="L30" s="1">
        <f>'DATOS MENSUALES'!E640</f>
        <v>0.0788928</v>
      </c>
      <c r="M30" s="1">
        <f>'DATOS MENSUALES'!E641</f>
        <v>0.0887808</v>
      </c>
      <c r="N30" s="1">
        <f t="shared" si="11"/>
        <v>4.5395609</v>
      </c>
      <c r="O30" s="10"/>
      <c r="P30" s="60">
        <f t="shared" si="12"/>
        <v>0.04254233102000736</v>
      </c>
      <c r="Q30" s="60">
        <f t="shared" si="13"/>
        <v>-6.714134977476186E-05</v>
      </c>
      <c r="R30" s="60">
        <f t="shared" si="13"/>
        <v>-0.006522503935863288</v>
      </c>
      <c r="S30" s="60">
        <f t="shared" si="13"/>
        <v>-0.155866419708406</v>
      </c>
      <c r="T30" s="60">
        <f t="shared" si="13"/>
        <v>-0.050530585357394894</v>
      </c>
      <c r="U30" s="60">
        <f t="shared" si="13"/>
        <v>-0.02412261347875325</v>
      </c>
      <c r="V30" s="60">
        <f t="shared" si="13"/>
        <v>-0.005619061501802852</v>
      </c>
      <c r="W30" s="60">
        <f t="shared" si="13"/>
        <v>0.12906916269461327</v>
      </c>
      <c r="X30" s="60">
        <f t="shared" si="13"/>
        <v>0.11572487945838403</v>
      </c>
      <c r="Y30" s="60">
        <f t="shared" si="13"/>
        <v>0.0014147921985633864</v>
      </c>
      <c r="Z30" s="60">
        <f t="shared" si="13"/>
        <v>-5.724166418375357E-06</v>
      </c>
      <c r="AA30" s="60">
        <f t="shared" si="13"/>
        <v>1.2186036847931071E-06</v>
      </c>
      <c r="AB30" s="60">
        <f t="shared" si="13"/>
        <v>-0.0037417631972695422</v>
      </c>
    </row>
    <row r="31" spans="1:28" ht="12.75">
      <c r="A31" s="12" t="s">
        <v>79</v>
      </c>
      <c r="B31" s="1">
        <f>'DATOS MENSUALES'!E642</f>
        <v>0.6954309</v>
      </c>
      <c r="C31" s="1">
        <f>'DATOS MENSUALES'!E643</f>
        <v>0.3762024</v>
      </c>
      <c r="D31" s="1">
        <f>'DATOS MENSUALES'!E644</f>
        <v>0.2479932</v>
      </c>
      <c r="E31" s="1">
        <f>'DATOS MENSUALES'!E645</f>
        <v>0.772968</v>
      </c>
      <c r="F31" s="1">
        <f>'DATOS MENSUALES'!E646</f>
        <v>1.180452</v>
      </c>
      <c r="G31" s="1">
        <f>'DATOS MENSUALES'!E647</f>
        <v>0.4656382</v>
      </c>
      <c r="H31" s="1">
        <f>'DATOS MENSUALES'!E648</f>
        <v>0.1672272</v>
      </c>
      <c r="I31" s="1">
        <f>'DATOS MENSUALES'!E649</f>
        <v>0.9414687</v>
      </c>
      <c r="J31" s="1">
        <f>'DATOS MENSUALES'!E650</f>
        <v>0.442223</v>
      </c>
      <c r="K31" s="1">
        <f>'DATOS MENSUALES'!E651</f>
        <v>0.14985</v>
      </c>
      <c r="L31" s="1">
        <f>'DATOS MENSUALES'!E652</f>
        <v>0.1184447</v>
      </c>
      <c r="M31" s="1">
        <f>'DATOS MENSUALES'!E653</f>
        <v>0.0766688</v>
      </c>
      <c r="N31" s="1">
        <f t="shared" si="11"/>
        <v>5.634567100000001</v>
      </c>
      <c r="O31" s="10"/>
      <c r="P31" s="60">
        <f t="shared" si="12"/>
        <v>0.13834517864328982</v>
      </c>
      <c r="Q31" s="60">
        <f t="shared" si="13"/>
        <v>0.0003059582602416695</v>
      </c>
      <c r="R31" s="60">
        <f t="shared" si="13"/>
        <v>-0.026244326459656752</v>
      </c>
      <c r="S31" s="60">
        <f t="shared" si="13"/>
        <v>9.784876633062823E-05</v>
      </c>
      <c r="T31" s="60">
        <f t="shared" si="13"/>
        <v>0.22524791307747594</v>
      </c>
      <c r="U31" s="60">
        <f t="shared" si="13"/>
        <v>-0.0001569580336963154</v>
      </c>
      <c r="V31" s="60">
        <f t="shared" si="13"/>
        <v>-0.12164089034587901</v>
      </c>
      <c r="W31" s="60">
        <f t="shared" si="13"/>
        <v>0.06622770392769116</v>
      </c>
      <c r="X31" s="60">
        <f t="shared" si="13"/>
        <v>0.0013590744859071757</v>
      </c>
      <c r="Y31" s="60">
        <f t="shared" si="13"/>
        <v>1.5866749673336619E-06</v>
      </c>
      <c r="Z31" s="60">
        <f t="shared" si="13"/>
        <v>1.0166880546576969E-05</v>
      </c>
      <c r="AA31" s="60">
        <f t="shared" si="13"/>
        <v>-2.928999400662579E-09</v>
      </c>
      <c r="AB31" s="60">
        <f t="shared" si="13"/>
        <v>0.8299437516911685</v>
      </c>
    </row>
    <row r="32" spans="1:28" ht="12.75">
      <c r="A32" s="12" t="s">
        <v>80</v>
      </c>
      <c r="B32" s="1">
        <f>'DATOS MENSUALES'!E654</f>
        <v>0.1426887</v>
      </c>
      <c r="C32" s="1">
        <f>'DATOS MENSUALES'!E655</f>
        <v>0.3238569</v>
      </c>
      <c r="D32" s="1">
        <f>'DATOS MENSUALES'!E656</f>
        <v>0.4969055</v>
      </c>
      <c r="E32" s="1">
        <f>'DATOS MENSUALES'!E657</f>
        <v>0.4364775</v>
      </c>
      <c r="F32" s="1">
        <f>'DATOS MENSUALES'!E658</f>
        <v>0.9448032</v>
      </c>
      <c r="G32" s="1">
        <f>'DATOS MENSUALES'!E659</f>
        <v>0.4061239</v>
      </c>
      <c r="H32" s="1">
        <f>'DATOS MENSUALES'!E660</f>
        <v>0.1174344</v>
      </c>
      <c r="I32" s="1">
        <f>'DATOS MENSUALES'!E661</f>
        <v>0.2093624</v>
      </c>
      <c r="J32" s="1">
        <f>'DATOS MENSUALES'!E662</f>
        <v>0.188739</v>
      </c>
      <c r="K32" s="1">
        <f>'DATOS MENSUALES'!E663</f>
        <v>0.1193544</v>
      </c>
      <c r="L32" s="1">
        <f>'DATOS MENSUALES'!E664</f>
        <v>0.0802516</v>
      </c>
      <c r="M32" s="1">
        <f>'DATOS MENSUALES'!E665</f>
        <v>0.0479044</v>
      </c>
      <c r="N32" s="1">
        <f t="shared" si="11"/>
        <v>3.5139019</v>
      </c>
      <c r="O32" s="10"/>
      <c r="P32" s="60">
        <f t="shared" si="12"/>
        <v>-4.491594540516047E-05</v>
      </c>
      <c r="Q32" s="60">
        <f t="shared" si="13"/>
        <v>3.4007672216259736E-06</v>
      </c>
      <c r="R32" s="60">
        <f t="shared" si="13"/>
        <v>-0.00011241553430442731</v>
      </c>
      <c r="S32" s="60">
        <f t="shared" si="13"/>
        <v>-0.02449255525637275</v>
      </c>
      <c r="T32" s="60">
        <f t="shared" si="13"/>
        <v>0.05180947620752768</v>
      </c>
      <c r="U32" s="60">
        <f t="shared" si="13"/>
        <v>-0.0014604510238939985</v>
      </c>
      <c r="V32" s="60">
        <f t="shared" si="13"/>
        <v>-0.16212224020364535</v>
      </c>
      <c r="W32" s="60">
        <f t="shared" si="13"/>
        <v>-0.035132240022713555</v>
      </c>
      <c r="X32" s="60">
        <f t="shared" si="13"/>
        <v>-0.0029068173854218883</v>
      </c>
      <c r="Y32" s="60">
        <f t="shared" si="13"/>
        <v>-6.678754143931072E-06</v>
      </c>
      <c r="Z32" s="60">
        <f t="shared" si="13"/>
        <v>-4.516318974885034E-06</v>
      </c>
      <c r="AA32" s="60">
        <f t="shared" si="13"/>
        <v>-2.753042411037945E-05</v>
      </c>
      <c r="AB32" s="60">
        <f t="shared" si="13"/>
        <v>-1.646822764417226</v>
      </c>
    </row>
    <row r="33" spans="1:28" ht="12.75">
      <c r="A33" s="12" t="s">
        <v>81</v>
      </c>
      <c r="B33" s="1">
        <f>'DATOS MENSUALES'!E666</f>
        <v>0.0498806</v>
      </c>
      <c r="C33" s="1">
        <f>'DATOS MENSUALES'!E667</f>
        <v>0.1330024</v>
      </c>
      <c r="D33" s="1">
        <f>'DATOS MENSUALES'!E668</f>
        <v>1.8491616</v>
      </c>
      <c r="E33" s="1">
        <f>'DATOS MENSUALES'!E669</f>
        <v>1.8937989</v>
      </c>
      <c r="F33" s="1">
        <f>'DATOS MENSUALES'!E670</f>
        <v>0.938416</v>
      </c>
      <c r="G33" s="1">
        <f>'DATOS MENSUALES'!E671</f>
        <v>1.1302033</v>
      </c>
      <c r="H33" s="1">
        <f>'DATOS MENSUALES'!E672</f>
        <v>0.8685741</v>
      </c>
      <c r="I33" s="1">
        <f>'DATOS MENSUALES'!E673</f>
        <v>0.4793202</v>
      </c>
      <c r="J33" s="1">
        <f>'DATOS MENSUALES'!E674</f>
        <v>0.168315</v>
      </c>
      <c r="K33" s="1">
        <f>'DATOS MENSUALES'!E675</f>
        <v>0.0671895</v>
      </c>
      <c r="L33" s="1">
        <f>'DATOS MENSUALES'!E676</f>
        <v>0.057057</v>
      </c>
      <c r="M33" s="1">
        <f>'DATOS MENSUALES'!E677</f>
        <v>0.0476586</v>
      </c>
      <c r="N33" s="1">
        <f t="shared" si="11"/>
        <v>7.6825772</v>
      </c>
      <c r="O33" s="10"/>
      <c r="P33" s="60">
        <f t="shared" si="12"/>
        <v>-0.0021146431251697064</v>
      </c>
      <c r="Q33" s="60">
        <f t="shared" si="13"/>
        <v>-0.005434734351362654</v>
      </c>
      <c r="R33" s="60">
        <f t="shared" si="13"/>
        <v>2.2173104047728476</v>
      </c>
      <c r="S33" s="60">
        <f t="shared" si="13"/>
        <v>1.5889630502960035</v>
      </c>
      <c r="T33" s="60">
        <f t="shared" si="13"/>
        <v>0.04919184115652036</v>
      </c>
      <c r="U33" s="60">
        <f t="shared" si="13"/>
        <v>0.22767716541787442</v>
      </c>
      <c r="V33" s="60">
        <f t="shared" si="13"/>
        <v>0.008724824058597463</v>
      </c>
      <c r="W33" s="60">
        <f t="shared" si="13"/>
        <v>-0.0001907079119243761</v>
      </c>
      <c r="X33" s="60">
        <f t="shared" si="13"/>
        <v>-0.004341913417498767</v>
      </c>
      <c r="Y33" s="60">
        <f t="shared" si="13"/>
        <v>-0.0003578654584355931</v>
      </c>
      <c r="Z33" s="60">
        <f t="shared" si="13"/>
        <v>-6.26851212353572E-05</v>
      </c>
      <c r="AA33" s="60">
        <f t="shared" si="13"/>
        <v>-2.8208235595319348E-05</v>
      </c>
      <c r="AB33" s="60">
        <f t="shared" si="13"/>
        <v>26.67109436238269</v>
      </c>
    </row>
    <row r="34" spans="1:28" s="24" customFormat="1" ht="12.75">
      <c r="A34" s="21" t="s">
        <v>82</v>
      </c>
      <c r="B34" s="22">
        <f>'DATOS MENSUALES'!E678</f>
        <v>0.0336139</v>
      </c>
      <c r="C34" s="22">
        <f>'DATOS MENSUALES'!E679</f>
        <v>0.1368</v>
      </c>
      <c r="D34" s="22">
        <f>'DATOS MENSUALES'!E680</f>
        <v>1.1903922</v>
      </c>
      <c r="E34" s="22">
        <f>'DATOS MENSUALES'!E681</f>
        <v>1.842318</v>
      </c>
      <c r="F34" s="22">
        <f>'DATOS MENSUALES'!E682</f>
        <v>0.6025354</v>
      </c>
      <c r="G34" s="22">
        <f>'DATOS MENSUALES'!E683</f>
        <v>0.1149312</v>
      </c>
      <c r="H34" s="22">
        <f>'DATOS MENSUALES'!E684</f>
        <v>0.0922554</v>
      </c>
      <c r="I34" s="22">
        <f>'DATOS MENSUALES'!E685</f>
        <v>0.9004122</v>
      </c>
      <c r="J34" s="22">
        <f>'DATOS MENSUALES'!E686</f>
        <v>0.6132776</v>
      </c>
      <c r="K34" s="22">
        <f>'DATOS MENSUALES'!E687</f>
        <v>0.3145696</v>
      </c>
      <c r="L34" s="22">
        <f>'DATOS MENSUALES'!E688</f>
        <v>0.2986848</v>
      </c>
      <c r="M34" s="22">
        <f>'DATOS MENSUALES'!E689</f>
        <v>0.137702</v>
      </c>
      <c r="N34" s="22">
        <f t="shared" si="11"/>
        <v>6.2774923</v>
      </c>
      <c r="O34" s="23"/>
      <c r="P34" s="60">
        <f t="shared" si="12"/>
        <v>-0.003024817962650769</v>
      </c>
      <c r="Q34" s="60">
        <f aca="true" t="shared" si="14" ref="Q34:Q43">(C34-C$6)^3</f>
        <v>-0.005090118768552796</v>
      </c>
      <c r="R34" s="60">
        <f aca="true" t="shared" si="15" ref="R34:R43">(D34-D$6)^3</f>
        <v>0.268616184799094</v>
      </c>
      <c r="S34" s="60">
        <f aca="true" t="shared" si="16" ref="S34:S43">(E34-E$6)^3</f>
        <v>1.3878026225564393</v>
      </c>
      <c r="T34" s="60">
        <f aca="true" t="shared" si="17" ref="T34:T43">(F34-F$6)^3</f>
        <v>2.844777315737748E-05</v>
      </c>
      <c r="U34" s="60">
        <f aca="true" t="shared" si="18" ref="U34:U43">(G34-G$6)^3</f>
        <v>-0.06625760544322755</v>
      </c>
      <c r="V34" s="60">
        <f aca="true" t="shared" si="19" ref="V34:V43">(H34-H$6)^3</f>
        <v>-0.18563416542350047</v>
      </c>
      <c r="W34" s="60">
        <f aca="true" t="shared" si="20" ref="W34:W43">(I34-I$6)^3</f>
        <v>0.04804264737218385</v>
      </c>
      <c r="X34" s="60">
        <f aca="true" t="shared" si="21" ref="X34:X43">(J34-J$6)^3</f>
        <v>0.022383478360894268</v>
      </c>
      <c r="Y34" s="60">
        <f aca="true" t="shared" si="22" ref="Y34:Y43">(K34-K$6)^3</f>
        <v>0.005487455342187218</v>
      </c>
      <c r="Z34" s="60">
        <f aca="true" t="shared" si="23" ref="Z34:Z43">(L34-L$6)^3</f>
        <v>0.008230616876767445</v>
      </c>
      <c r="AA34" s="60">
        <f aca="true" t="shared" si="24" ref="AA34:AA43">(M34-M$6)^3</f>
        <v>0.0002117345175307804</v>
      </c>
      <c r="AB34" s="60">
        <f aca="true" t="shared" si="25" ref="AB34:AB43">(N34-N$6)^3</f>
        <v>3.9644442303520684</v>
      </c>
    </row>
    <row r="35" spans="1:28" s="24" customFormat="1" ht="12.75">
      <c r="A35" s="21" t="s">
        <v>83</v>
      </c>
      <c r="B35" s="22">
        <f>'DATOS MENSUALES'!E690</f>
        <v>0.1300786</v>
      </c>
      <c r="C35" s="22">
        <f>'DATOS MENSUALES'!E691</f>
        <v>1.137672</v>
      </c>
      <c r="D35" s="22">
        <f>'DATOS MENSUALES'!E692</f>
        <v>2.5451685</v>
      </c>
      <c r="E35" s="22">
        <f>'DATOS MENSUALES'!E693</f>
        <v>1.3285312</v>
      </c>
      <c r="F35" s="22">
        <f>'DATOS MENSUALES'!E694</f>
        <v>0.4297072</v>
      </c>
      <c r="G35" s="22">
        <f>'DATOS MENSUALES'!E695</f>
        <v>0.2700297</v>
      </c>
      <c r="H35" s="22">
        <f>'DATOS MENSUALES'!E696</f>
        <v>1.167569</v>
      </c>
      <c r="I35" s="22">
        <f>'DATOS MENSUALES'!E697</f>
        <v>1.1689516</v>
      </c>
      <c r="J35" s="22">
        <f>'DATOS MENSUALES'!E698</f>
        <v>0.4463169</v>
      </c>
      <c r="K35" s="22">
        <f>'DATOS MENSUALES'!E699</f>
        <v>0.1176</v>
      </c>
      <c r="L35" s="22">
        <f>'DATOS MENSUALES'!E700</f>
        <v>0.0914841</v>
      </c>
      <c r="M35" s="22">
        <f>'DATOS MENSUALES'!E701</f>
        <v>0.1728582</v>
      </c>
      <c r="N35" s="22">
        <f t="shared" si="11"/>
        <v>9.005967000000002</v>
      </c>
      <c r="O35" s="23"/>
      <c r="P35" s="60">
        <f t="shared" si="12"/>
        <v>-0.00011167985428757318</v>
      </c>
      <c r="Q35" s="60">
        <f t="shared" si="14"/>
        <v>0.5694201340945104</v>
      </c>
      <c r="R35" s="60">
        <f t="shared" si="15"/>
        <v>8.000007384617655</v>
      </c>
      <c r="S35" s="60">
        <f t="shared" si="16"/>
        <v>0.21778020977260948</v>
      </c>
      <c r="T35" s="60">
        <f t="shared" si="17"/>
        <v>-0.0028815527063025415</v>
      </c>
      <c r="U35" s="60">
        <f t="shared" si="18"/>
        <v>-0.015540888879509015</v>
      </c>
      <c r="V35" s="60">
        <f t="shared" si="19"/>
        <v>0.12868157059071464</v>
      </c>
      <c r="W35" s="60">
        <f t="shared" si="20"/>
        <v>0.25252119777311566</v>
      </c>
      <c r="X35" s="60">
        <f t="shared" si="21"/>
        <v>0.001515403525181058</v>
      </c>
      <c r="Y35" s="60">
        <f t="shared" si="22"/>
        <v>-8.724626010459982E-06</v>
      </c>
      <c r="Z35" s="60">
        <f t="shared" si="23"/>
        <v>-1.4863016062334303E-07</v>
      </c>
      <c r="AA35" s="60">
        <f t="shared" si="24"/>
        <v>0.0008508562070416942</v>
      </c>
      <c r="AB35" s="60">
        <f t="shared" si="25"/>
        <v>80.12755886800328</v>
      </c>
    </row>
    <row r="36" spans="1:28" s="24" customFormat="1" ht="12.75">
      <c r="A36" s="21" t="s">
        <v>84</v>
      </c>
      <c r="B36" s="22">
        <f>'DATOS MENSUALES'!E702</f>
        <v>0.1006911</v>
      </c>
      <c r="C36" s="22">
        <f>'DATOS MENSUALES'!E703</f>
        <v>0.080311</v>
      </c>
      <c r="D36" s="22">
        <f>'DATOS MENSUALES'!E704</f>
        <v>0.083552</v>
      </c>
      <c r="E36" s="22">
        <f>'DATOS MENSUALES'!E705</f>
        <v>0.085842</v>
      </c>
      <c r="F36" s="22">
        <f>'DATOS MENSUALES'!E706</f>
        <v>0.1078516</v>
      </c>
      <c r="G36" s="22">
        <f>'DATOS MENSUALES'!E707</f>
        <v>0.0920804</v>
      </c>
      <c r="H36" s="22">
        <f>'DATOS MENSUALES'!E708</f>
        <v>0.158656</v>
      </c>
      <c r="I36" s="22">
        <f>'DATOS MENSUALES'!E709</f>
        <v>0.169604</v>
      </c>
      <c r="J36" s="22">
        <f>'DATOS MENSUALES'!E710</f>
        <v>0.086496</v>
      </c>
      <c r="K36" s="22">
        <f>'DATOS MENSUALES'!E711</f>
        <v>0.0823732</v>
      </c>
      <c r="L36" s="22">
        <f>'DATOS MENSUALES'!E712</f>
        <v>0.0514566</v>
      </c>
      <c r="M36" s="22">
        <f>'DATOS MENSUALES'!E713</f>
        <v>0.0570167</v>
      </c>
      <c r="N36" s="22">
        <f t="shared" si="11"/>
        <v>1.1559306</v>
      </c>
      <c r="O36" s="23"/>
      <c r="P36" s="60">
        <f t="shared" si="12"/>
        <v>-0.0004662843802526912</v>
      </c>
      <c r="Q36" s="60">
        <f t="shared" si="14"/>
        <v>-0.011931724548297688</v>
      </c>
      <c r="R36" s="60">
        <f t="shared" si="15"/>
        <v>-0.09836537106771964</v>
      </c>
      <c r="S36" s="60">
        <f t="shared" si="16"/>
        <v>-0.2634306442814507</v>
      </c>
      <c r="T36" s="60">
        <f t="shared" si="17"/>
        <v>-0.09999871561291065</v>
      </c>
      <c r="U36" s="60">
        <f t="shared" si="18"/>
        <v>-0.07812824204813781</v>
      </c>
      <c r="V36" s="60">
        <f t="shared" si="19"/>
        <v>-0.12806343367604356</v>
      </c>
      <c r="W36" s="60">
        <f t="shared" si="20"/>
        <v>-0.04954266393833436</v>
      </c>
      <c r="X36" s="60">
        <f t="shared" si="21"/>
        <v>-0.014698738313916037</v>
      </c>
      <c r="Y36" s="60">
        <f t="shared" si="22"/>
        <v>-0.00017386526801852961</v>
      </c>
      <c r="Z36" s="60">
        <f t="shared" si="23"/>
        <v>-9.311101386877994E-05</v>
      </c>
      <c r="AA36" s="60">
        <f t="shared" si="24"/>
        <v>-9.371084587998942E-06</v>
      </c>
      <c r="AB36" s="60">
        <f t="shared" si="25"/>
        <v>-44.31969947042547</v>
      </c>
    </row>
    <row r="37" spans="1:28" s="24" customFormat="1" ht="12.75">
      <c r="A37" s="21" t="s">
        <v>85</v>
      </c>
      <c r="B37" s="22">
        <f>'DATOS MENSUALES'!E714</f>
        <v>0.258817</v>
      </c>
      <c r="C37" s="22">
        <f>'DATOS MENSUALES'!E715</f>
        <v>0.181968</v>
      </c>
      <c r="D37" s="22">
        <f>'DATOS MENSUALES'!E716</f>
        <v>0.2080228</v>
      </c>
      <c r="E37" s="22">
        <f>'DATOS MENSUALES'!E717</f>
        <v>0.1040374</v>
      </c>
      <c r="F37" s="22">
        <f>'DATOS MENSUALES'!E718</f>
        <v>0.0510912</v>
      </c>
      <c r="G37" s="22">
        <f>'DATOS MENSUALES'!E719</f>
        <v>0.0565434</v>
      </c>
      <c r="H37" s="22">
        <f>'DATOS MENSUALES'!E720</f>
        <v>0.6865206</v>
      </c>
      <c r="I37" s="22">
        <f>'DATOS MENSUALES'!E721</f>
        <v>0.3872</v>
      </c>
      <c r="J37" s="22">
        <f>'DATOS MENSUALES'!E722</f>
        <v>0.1064259</v>
      </c>
      <c r="K37" s="22">
        <f>'DATOS MENSUALES'!E723</f>
        <v>0.0499596</v>
      </c>
      <c r="L37" s="22">
        <f>'DATOS MENSUALES'!E724</f>
        <v>0.0432407</v>
      </c>
      <c r="M37" s="22">
        <f>'DATOS MENSUALES'!E725</f>
        <v>0.0348798</v>
      </c>
      <c r="N37" s="22">
        <f t="shared" si="11"/>
        <v>2.1687064000000005</v>
      </c>
      <c r="O37" s="23"/>
      <c r="P37" s="60">
        <f t="shared" si="12"/>
        <v>0.000523246675235052</v>
      </c>
      <c r="Q37" s="60">
        <f t="shared" si="14"/>
        <v>-0.002041173251583753</v>
      </c>
      <c r="R37" s="60">
        <f t="shared" si="15"/>
        <v>-0.038322205628198415</v>
      </c>
      <c r="S37" s="60">
        <f t="shared" si="16"/>
        <v>-0.24162971071282988</v>
      </c>
      <c r="T37" s="60">
        <f t="shared" si="17"/>
        <v>-0.1413534240461273</v>
      </c>
      <c r="U37" s="60">
        <f t="shared" si="18"/>
        <v>-0.09927657953962651</v>
      </c>
      <c r="V37" s="60">
        <f t="shared" si="19"/>
        <v>1.3503277084213148E-05</v>
      </c>
      <c r="W37" s="60">
        <f t="shared" si="20"/>
        <v>-0.0033534783609450235</v>
      </c>
      <c r="X37" s="60">
        <f t="shared" si="21"/>
        <v>-0.011395041044121819</v>
      </c>
      <c r="Y37" s="60">
        <f t="shared" si="22"/>
        <v>-0.0006867566747090409</v>
      </c>
      <c r="Z37" s="60">
        <f t="shared" si="23"/>
        <v>-0.00015347813709384826</v>
      </c>
      <c r="AA37" s="60">
        <f t="shared" si="24"/>
        <v>-8.073236570578407E-05</v>
      </c>
      <c r="AB37" s="60">
        <f t="shared" si="25"/>
        <v>-16.119545737513132</v>
      </c>
    </row>
    <row r="38" spans="1:28" s="24" customFormat="1" ht="12.75">
      <c r="A38" s="21" t="s">
        <v>86</v>
      </c>
      <c r="B38" s="22">
        <f>'DATOS MENSUALES'!E726</f>
        <v>0.0552851</v>
      </c>
      <c r="C38" s="22">
        <f>'DATOS MENSUALES'!E727</f>
        <v>0.53558</v>
      </c>
      <c r="D38" s="22">
        <f>'DATOS MENSUALES'!E728</f>
        <v>0.8486792</v>
      </c>
      <c r="E38" s="22">
        <f>'DATOS MENSUALES'!E729</f>
        <v>3.526692</v>
      </c>
      <c r="F38" s="22">
        <f>'DATOS MENSUALES'!E730</f>
        <v>1.3138601</v>
      </c>
      <c r="G38" s="22">
        <f>'DATOS MENSUALES'!E731</f>
        <v>3.3221832</v>
      </c>
      <c r="H38" s="22">
        <f>'DATOS MENSUALES'!E732</f>
        <v>0.8962044</v>
      </c>
      <c r="I38" s="22">
        <f>'DATOS MENSUALES'!E733</f>
        <v>0.192465</v>
      </c>
      <c r="J38" s="22">
        <f>'DATOS MENSUALES'!E734</f>
        <v>0.0984438</v>
      </c>
      <c r="K38" s="22">
        <f>'DATOS MENSUALES'!E735</f>
        <v>0.0684772</v>
      </c>
      <c r="L38" s="22">
        <f>'DATOS MENSUALES'!E736</f>
        <v>0.0865129</v>
      </c>
      <c r="M38" s="22">
        <f>'DATOS MENSUALES'!E737</f>
        <v>0.0545192</v>
      </c>
      <c r="N38" s="22">
        <f t="shared" si="11"/>
        <v>10.998902100000002</v>
      </c>
      <c r="O38" s="23"/>
      <c r="P38" s="60">
        <f t="shared" si="12"/>
        <v>-0.001858615491504905</v>
      </c>
      <c r="Q38" s="60">
        <f t="shared" si="14"/>
        <v>0.011660202885216719</v>
      </c>
      <c r="R38" s="60">
        <f t="shared" si="15"/>
        <v>0.0279591948481896</v>
      </c>
      <c r="S38" s="60">
        <f t="shared" si="16"/>
        <v>21.94740532675451</v>
      </c>
      <c r="T38" s="60">
        <f t="shared" si="17"/>
        <v>0.40827343227627144</v>
      </c>
      <c r="U38" s="60">
        <f t="shared" si="18"/>
        <v>22.013277136377525</v>
      </c>
      <c r="V38" s="60">
        <f t="shared" si="19"/>
        <v>0.012730412532290783</v>
      </c>
      <c r="W38" s="60">
        <f t="shared" si="20"/>
        <v>-0.04085526121689138</v>
      </c>
      <c r="X38" s="60">
        <f t="shared" si="21"/>
        <v>-0.01265115681278213</v>
      </c>
      <c r="Y38" s="60">
        <f t="shared" si="22"/>
        <v>-0.000338744263587358</v>
      </c>
      <c r="Z38" s="60">
        <f t="shared" si="23"/>
        <v>-1.0826591275380898E-06</v>
      </c>
      <c r="AA38" s="60">
        <f t="shared" si="24"/>
        <v>-1.3111501864067097E-05</v>
      </c>
      <c r="AB38" s="60">
        <f t="shared" si="25"/>
        <v>250.53471881065795</v>
      </c>
    </row>
    <row r="39" spans="1:28" s="24" customFormat="1" ht="12.75">
      <c r="A39" s="21" t="s">
        <v>87</v>
      </c>
      <c r="B39" s="22">
        <f>'DATOS MENSUALES'!E738</f>
        <v>0.0620248</v>
      </c>
      <c r="C39" s="22">
        <f>'DATOS MENSUALES'!E739</f>
        <v>0.073811</v>
      </c>
      <c r="D39" s="22">
        <f>'DATOS MENSUALES'!E740</f>
        <v>0.044825</v>
      </c>
      <c r="E39" s="22">
        <f>'DATOS MENSUALES'!E741</f>
        <v>0.0431361</v>
      </c>
      <c r="F39" s="22">
        <f>'DATOS MENSUALES'!E742</f>
        <v>0.0502768</v>
      </c>
      <c r="G39" s="22">
        <f>'DATOS MENSUALES'!E743</f>
        <v>0.0542784</v>
      </c>
      <c r="H39" s="22">
        <f>'DATOS MENSUALES'!E744</f>
        <v>0.1248984</v>
      </c>
      <c r="I39" s="22">
        <f>'DATOS MENSUALES'!E745</f>
        <v>0.1172486</v>
      </c>
      <c r="J39" s="22">
        <f>'DATOS MENSUALES'!E746</f>
        <v>0.0908572</v>
      </c>
      <c r="K39" s="22">
        <f>'DATOS MENSUALES'!E747</f>
        <v>0.052854</v>
      </c>
      <c r="L39" s="22">
        <f>'DATOS MENSUALES'!E748</f>
        <v>0.0416538</v>
      </c>
      <c r="M39" s="22">
        <f>'DATOS MENSUALES'!E749</f>
        <v>0.0401472</v>
      </c>
      <c r="N39" s="22">
        <f t="shared" si="11"/>
        <v>0.7960113</v>
      </c>
      <c r="O39" s="23"/>
      <c r="P39" s="60">
        <f t="shared" si="12"/>
        <v>-0.0015694159054541424</v>
      </c>
      <c r="Q39" s="60">
        <f t="shared" si="14"/>
        <v>-0.012979171131416096</v>
      </c>
      <c r="R39" s="60">
        <f t="shared" si="15"/>
        <v>-0.1252573398566405</v>
      </c>
      <c r="S39" s="60">
        <f t="shared" si="16"/>
        <v>-0.31966451499296594</v>
      </c>
      <c r="T39" s="60">
        <f t="shared" si="17"/>
        <v>-0.14201743519660914</v>
      </c>
      <c r="U39" s="60">
        <f t="shared" si="18"/>
        <v>-0.1007405871553522</v>
      </c>
      <c r="V39" s="60">
        <f t="shared" si="19"/>
        <v>-0.15555530306509882</v>
      </c>
      <c r="W39" s="60">
        <f t="shared" si="20"/>
        <v>-0.07389336199802021</v>
      </c>
      <c r="X39" s="60">
        <f t="shared" si="21"/>
        <v>-0.01392755268080521</v>
      </c>
      <c r="Y39" s="60">
        <f t="shared" si="22"/>
        <v>-0.0006213599140471213</v>
      </c>
      <c r="Z39" s="60">
        <f t="shared" si="23"/>
        <v>-0.00016753355461748815</v>
      </c>
      <c r="AA39" s="60">
        <f t="shared" si="24"/>
        <v>-5.4665971889716634E-05</v>
      </c>
      <c r="AB39" s="60">
        <f t="shared" si="25"/>
        <v>-59.26414193056427</v>
      </c>
    </row>
    <row r="40" spans="1:28" s="24" customFormat="1" ht="12.75">
      <c r="A40" s="21" t="s">
        <v>88</v>
      </c>
      <c r="B40" s="22">
        <f>'DATOS MENSUALES'!E750</f>
        <v>0.3081951</v>
      </c>
      <c r="C40" s="22">
        <f>'DATOS MENSUALES'!E751</f>
        <v>0.4448292</v>
      </c>
      <c r="D40" s="22">
        <f>'DATOS MENSUALES'!E752</f>
        <v>0.576255</v>
      </c>
      <c r="E40" s="22">
        <f>'DATOS MENSUALES'!E753</f>
        <v>2.3727973</v>
      </c>
      <c r="F40" s="22">
        <f>'DATOS MENSUALES'!E754</f>
        <v>1.413929</v>
      </c>
      <c r="G40" s="22">
        <f>'DATOS MENSUALES'!E755</f>
        <v>0.6582672</v>
      </c>
      <c r="H40" s="22">
        <f>'DATOS MENSUALES'!E756</f>
        <v>0.8978456</v>
      </c>
      <c r="I40" s="22">
        <f>'DATOS MENSUALES'!E757</f>
        <v>0.4818324</v>
      </c>
      <c r="J40" s="22">
        <f>'DATOS MENSUALES'!E758</f>
        <v>0.147744</v>
      </c>
      <c r="K40" s="22">
        <f>'DATOS MENSUALES'!E759</f>
        <v>0.0609522</v>
      </c>
      <c r="L40" s="22">
        <f>'DATOS MENSUALES'!E760</f>
        <v>0.0543214</v>
      </c>
      <c r="M40" s="22">
        <f>'DATOS MENSUALES'!E761</f>
        <v>0.0395815</v>
      </c>
      <c r="N40" s="22">
        <f t="shared" si="11"/>
        <v>7.456549900000001</v>
      </c>
      <c r="O40" s="23"/>
      <c r="P40" s="60">
        <f t="shared" si="12"/>
        <v>0.002194953720628476</v>
      </c>
      <c r="Q40" s="60">
        <f t="shared" si="14"/>
        <v>0.0025160318386424616</v>
      </c>
      <c r="R40" s="60">
        <f t="shared" si="15"/>
        <v>3.0042860100364707E-05</v>
      </c>
      <c r="S40" s="60">
        <f t="shared" si="16"/>
        <v>4.458802129292454</v>
      </c>
      <c r="T40" s="60">
        <f t="shared" si="17"/>
        <v>0.5967786242292584</v>
      </c>
      <c r="U40" s="60">
        <f t="shared" si="18"/>
        <v>0.002667511633187676</v>
      </c>
      <c r="V40" s="60">
        <f t="shared" si="19"/>
        <v>0.013000742009248268</v>
      </c>
      <c r="W40" s="60">
        <f t="shared" si="20"/>
        <v>-0.00016681171453238167</v>
      </c>
      <c r="X40" s="60">
        <f t="shared" si="21"/>
        <v>-0.006200194201514972</v>
      </c>
      <c r="Y40" s="60">
        <f t="shared" si="22"/>
        <v>-0.00046071298156595325</v>
      </c>
      <c r="Z40" s="60">
        <f t="shared" si="23"/>
        <v>-7.654783081475289E-05</v>
      </c>
      <c r="AA40" s="60">
        <f t="shared" si="24"/>
        <v>-5.714706342507978E-05</v>
      </c>
      <c r="AB40" s="60">
        <f t="shared" si="25"/>
        <v>21.064392579768793</v>
      </c>
    </row>
    <row r="41" spans="1:28" s="24" customFormat="1" ht="12.75">
      <c r="A41" s="21" t="s">
        <v>89</v>
      </c>
      <c r="B41" s="22">
        <f>'DATOS MENSUALES'!E762</f>
        <v>0.4897542</v>
      </c>
      <c r="C41" s="22">
        <f>'DATOS MENSUALES'!E763</f>
        <v>0.3812436</v>
      </c>
      <c r="D41" s="22">
        <f>'DATOS MENSUALES'!E764</f>
        <v>0.2436259</v>
      </c>
      <c r="E41" s="22">
        <f>'DATOS MENSUALES'!E765</f>
        <v>0.5120211</v>
      </c>
      <c r="F41" s="22">
        <f>'DATOS MENSUALES'!E766</f>
        <v>0.5655345</v>
      </c>
      <c r="G41" s="22">
        <f>'DATOS MENSUALES'!E767</f>
        <v>0.947947</v>
      </c>
      <c r="H41" s="22">
        <f>'DATOS MENSUALES'!E768</f>
        <v>0.669683</v>
      </c>
      <c r="I41" s="22">
        <f>'DATOS MENSUALES'!E769</f>
        <v>0.3778</v>
      </c>
      <c r="J41" s="22">
        <f>'DATOS MENSUALES'!E770</f>
        <v>0.1781764</v>
      </c>
      <c r="K41" s="22">
        <f>'DATOS MENSUALES'!E771</f>
        <v>0.0789232</v>
      </c>
      <c r="L41" s="22">
        <f>'DATOS MENSUALES'!E772</f>
        <v>0.072624</v>
      </c>
      <c r="M41" s="22">
        <f>'DATOS MENSUALES'!E773</f>
        <v>0.043439</v>
      </c>
      <c r="N41" s="22">
        <f t="shared" si="11"/>
        <v>4.560771900000001</v>
      </c>
      <c r="O41" s="23"/>
      <c r="P41" s="60">
        <f t="shared" si="12"/>
        <v>0.03023099754917871</v>
      </c>
      <c r="Q41" s="60">
        <f t="shared" si="14"/>
        <v>0.00037989318140632574</v>
      </c>
      <c r="R41" s="60">
        <f t="shared" si="15"/>
        <v>-0.02741847945745485</v>
      </c>
      <c r="S41" s="60">
        <f t="shared" si="16"/>
        <v>-0.009919840885610745</v>
      </c>
      <c r="T41" s="60">
        <f t="shared" si="17"/>
        <v>-2.713421808164716E-07</v>
      </c>
      <c r="U41" s="60">
        <f t="shared" si="18"/>
        <v>0.07860444542576449</v>
      </c>
      <c r="V41" s="60">
        <f t="shared" si="19"/>
        <v>3.393880722764294E-07</v>
      </c>
      <c r="W41" s="60">
        <f t="shared" si="20"/>
        <v>-0.0040257859931046155</v>
      </c>
      <c r="X41" s="60">
        <f t="shared" si="21"/>
        <v>-0.0036011759928494327</v>
      </c>
      <c r="Y41" s="60">
        <f t="shared" si="22"/>
        <v>-0.00020814080943929076</v>
      </c>
      <c r="Z41" s="60">
        <f t="shared" si="23"/>
        <v>-1.409737086922112E-05</v>
      </c>
      <c r="AA41" s="60">
        <f t="shared" si="24"/>
        <v>-4.163969179248272E-05</v>
      </c>
      <c r="AB41" s="60">
        <f t="shared" si="25"/>
        <v>-0.0024080864722574404</v>
      </c>
    </row>
    <row r="42" spans="1:28" s="24" customFormat="1" ht="12.75">
      <c r="A42" s="21" t="s">
        <v>90</v>
      </c>
      <c r="B42" s="22">
        <f>'DATOS MENSUALES'!E774</f>
        <v>0.0796704</v>
      </c>
      <c r="C42" s="22">
        <f>'DATOS MENSUALES'!E775</f>
        <v>0.073272</v>
      </c>
      <c r="D42" s="22">
        <f>'DATOS MENSUALES'!E776</f>
        <v>0.2414845</v>
      </c>
      <c r="E42" s="22">
        <f>'DATOS MENSUALES'!E777</f>
        <v>0.1357053</v>
      </c>
      <c r="F42" s="22">
        <f>'DATOS MENSUALES'!E778</f>
        <v>0.0690897</v>
      </c>
      <c r="G42" s="22">
        <f>'DATOS MENSUALES'!E779</f>
        <v>0.0789418</v>
      </c>
      <c r="H42" s="22">
        <f>'DATOS MENSUALES'!E780</f>
        <v>0.1844466</v>
      </c>
      <c r="I42" s="22">
        <f>'DATOS MENSUALES'!E781</f>
        <v>0.1344696</v>
      </c>
      <c r="J42" s="22">
        <f>'DATOS MENSUALES'!E782</f>
        <v>0.0616616</v>
      </c>
      <c r="K42" s="22">
        <f>'DATOS MENSUALES'!E783</f>
        <v>0.0463036</v>
      </c>
      <c r="L42" s="22">
        <f>'DATOS MENSUALES'!E784</f>
        <v>0.0363972</v>
      </c>
      <c r="M42" s="22">
        <f>'DATOS MENSUALES'!E785</f>
        <v>0.028408</v>
      </c>
      <c r="N42" s="22">
        <f>SUM(B42:M42)</f>
        <v>1.1698502999999998</v>
      </c>
      <c r="O42" s="23"/>
      <c r="P42" s="60">
        <f t="shared" si="12"/>
        <v>-0.0009575669423536105</v>
      </c>
      <c r="Q42" s="60">
        <f t="shared" si="14"/>
        <v>-0.013068680882689414</v>
      </c>
      <c r="R42" s="60">
        <f t="shared" si="15"/>
        <v>-0.028006774409822157</v>
      </c>
      <c r="S42" s="60">
        <f t="shared" si="16"/>
        <v>-0.2066159057159036</v>
      </c>
      <c r="T42" s="60">
        <f t="shared" si="17"/>
        <v>-0.1272019010381734</v>
      </c>
      <c r="U42" s="60">
        <f t="shared" si="18"/>
        <v>-0.08555537920087511</v>
      </c>
      <c r="V42" s="60">
        <f t="shared" si="19"/>
        <v>-0.10939439226380335</v>
      </c>
      <c r="W42" s="60">
        <f t="shared" si="20"/>
        <v>-0.06516421159740432</v>
      </c>
      <c r="X42" s="60">
        <f t="shared" si="21"/>
        <v>-0.019637845265796323</v>
      </c>
      <c r="Y42" s="60">
        <f t="shared" si="22"/>
        <v>-0.0007757180875802199</v>
      </c>
      <c r="Z42" s="60">
        <f t="shared" si="23"/>
        <v>-0.00022017346212843366</v>
      </c>
      <c r="AA42" s="60">
        <f t="shared" si="24"/>
        <v>-0.00012270109479493285</v>
      </c>
      <c r="AB42" s="60">
        <f t="shared" si="25"/>
        <v>-43.79877713856218</v>
      </c>
    </row>
    <row r="43" spans="1:28" s="24" customFormat="1" ht="12.75">
      <c r="A43" s="21" t="s">
        <v>91</v>
      </c>
      <c r="B43" s="22">
        <f>'DATOS MENSUALES'!E786</f>
        <v>0.5597286</v>
      </c>
      <c r="C43" s="22">
        <f>'DATOS MENSUALES'!E787</f>
        <v>0.4836469</v>
      </c>
      <c r="D43" s="22">
        <f>'DATOS MENSUALES'!E788</f>
        <v>0.3732176</v>
      </c>
      <c r="E43" s="22">
        <f>'DATOS MENSUALES'!E789</f>
        <v>0.1825578</v>
      </c>
      <c r="F43" s="22">
        <f>'DATOS MENSUALES'!E790</f>
        <v>0.3998775</v>
      </c>
      <c r="G43" s="22">
        <f>'DATOS MENSUALES'!E791</f>
        <v>0.543234</v>
      </c>
      <c r="H43" s="22">
        <f>'DATOS MENSUALES'!E792</f>
        <v>0.4739067</v>
      </c>
      <c r="I43" s="22">
        <f>'DATOS MENSUALES'!E793</f>
        <v>0.1783104</v>
      </c>
      <c r="J43" s="22">
        <f>'DATOS MENSUALES'!E794</f>
        <v>0.0876375</v>
      </c>
      <c r="K43" s="22">
        <f>'DATOS MENSUALES'!E795</f>
        <v>0.0650565</v>
      </c>
      <c r="L43" s="22">
        <f>'DATOS MENSUALES'!E796</f>
        <v>0.0303075</v>
      </c>
      <c r="M43" s="22">
        <f>'DATOS MENSUALES'!E797</f>
        <v>0.0250649</v>
      </c>
      <c r="N43" s="22">
        <f>SUM(B43:M43)</f>
        <v>3.4025459000000002</v>
      </c>
      <c r="O43" s="23"/>
      <c r="P43" s="60">
        <f t="shared" si="12"/>
        <v>0.05552136745982552</v>
      </c>
      <c r="Q43" s="60">
        <f t="shared" si="14"/>
        <v>0.005343595079936859</v>
      </c>
      <c r="R43" s="60">
        <f t="shared" si="15"/>
        <v>-0.005084036935417381</v>
      </c>
      <c r="S43" s="60">
        <f t="shared" si="16"/>
        <v>-0.16128195207775517</v>
      </c>
      <c r="T43" s="60">
        <f t="shared" si="17"/>
        <v>-0.00510008302745008</v>
      </c>
      <c r="U43" s="60">
        <f t="shared" si="18"/>
        <v>1.3234186576106152E-05</v>
      </c>
      <c r="V43" s="60">
        <f t="shared" si="19"/>
        <v>-0.006729961484610572</v>
      </c>
      <c r="W43" s="60">
        <f t="shared" si="20"/>
        <v>-0.04610225272189245</v>
      </c>
      <c r="X43" s="60">
        <f t="shared" si="21"/>
        <v>-0.014494207612610827</v>
      </c>
      <c r="Y43" s="60">
        <f t="shared" si="22"/>
        <v>-0.00039109882817405927</v>
      </c>
      <c r="Z43" s="60">
        <f t="shared" si="23"/>
        <v>-0.00029373043956427953</v>
      </c>
      <c r="AA43" s="60">
        <f t="shared" si="24"/>
        <v>-0.0001491694461221852</v>
      </c>
      <c r="AB43" s="60">
        <f t="shared" si="25"/>
        <v>-2.1580053649100424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0.2466675229061434</v>
      </c>
      <c r="Q44" s="61">
        <f aca="true" t="shared" si="26" ref="Q44:AB44">SUM(Q18:Q43)</f>
        <v>4.275678447242616</v>
      </c>
      <c r="R44" s="61">
        <f t="shared" si="26"/>
        <v>10.319400250023616</v>
      </c>
      <c r="S44" s="61">
        <f t="shared" si="26"/>
        <v>28.45013877459283</v>
      </c>
      <c r="T44" s="61">
        <f t="shared" si="26"/>
        <v>1.7114497490862821</v>
      </c>
      <c r="U44" s="61">
        <f t="shared" si="26"/>
        <v>21.75882808588829</v>
      </c>
      <c r="V44" s="61">
        <f t="shared" si="26"/>
        <v>40.91681604664522</v>
      </c>
      <c r="W44" s="61">
        <f t="shared" si="26"/>
        <v>3.475961051523899</v>
      </c>
      <c r="X44" s="61">
        <f t="shared" si="26"/>
        <v>2.205391697814452</v>
      </c>
      <c r="Y44" s="61">
        <f t="shared" si="26"/>
        <v>0.08854351944361574</v>
      </c>
      <c r="Z44" s="61">
        <f t="shared" si="26"/>
        <v>0.04894664536460612</v>
      </c>
      <c r="AA44" s="61">
        <f t="shared" si="26"/>
        <v>0.005680392759140023</v>
      </c>
      <c r="AB44" s="61">
        <f t="shared" si="26"/>
        <v>631.0435020864298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2009-04-14T09:51:10Z</dcterms:modified>
  <cp:category/>
  <cp:version/>
  <cp:contentType/>
  <cp:contentStatus/>
</cp:coreProperties>
</file>