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chartsheets/sheet6.xml" ContentType="application/vnd.openxmlformats-officedocument.spreadsheetml.chart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chartsheets/sheet8.xml" ContentType="application/vnd.openxmlformats-officedocument.spreadsheetml.chartsheet+xml"/>
  <Override PartName="/xl/drawings/drawing9.xml" ContentType="application/vnd.openxmlformats-officedocument.drawing+xml"/>
  <Override PartName="/xl/chartsheets/sheet9.xml" ContentType="application/vnd.openxmlformats-officedocument.spreadsheetml.chartsheet+xml"/>
  <Override PartName="/xl/drawings/drawing10.xml" ContentType="application/vnd.openxmlformats-officedocument.drawing+xml"/>
  <Override PartName="/xl/chartsheets/sheet10.xml" ContentType="application/vnd.openxmlformats-officedocument.spreadsheetml.chartsheet+xml"/>
  <Override PartName="/xl/drawings/drawing11.xml" ContentType="application/vnd.openxmlformats-officedocument.drawing+xml"/>
  <Override PartName="/xl/chartsheets/sheet11.xml" ContentType="application/vnd.openxmlformats-officedocument.spreadsheetml.chart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026" yWindow="150" windowWidth="15480" windowHeight="4500" tabRatio="748" activeTab="0"/>
  </bookViews>
  <sheets>
    <sheet name="De la BASE" sheetId="1" r:id="rId1"/>
    <sheet name="DATOS MENSUALES" sheetId="2" r:id="rId2"/>
    <sheet name="ANUAL (Acum. S.LARGA)" sheetId="3" r:id="rId3"/>
    <sheet name="ANUAL (Acum. S.CORTA)" sheetId="4" r:id="rId4"/>
    <sheet name="RESUMEN" sheetId="5" r:id="rId5"/>
    <sheet name="ANUAL (por subcuenca S.LARGA)" sheetId="6" r:id="rId6"/>
    <sheet name="ANUAL (por subcuenca S.CORTA)" sheetId="7" r:id="rId7"/>
    <sheet name="G MESES (por subcuenca)" sheetId="8" r:id="rId8"/>
    <sheet name="G MESES (Log. por subcuenca)" sheetId="9" r:id="rId9"/>
    <sheet name="G MESES Acum." sheetId="10" r:id="rId10"/>
    <sheet name="G AÑOS Acum. (S.LARGA)" sheetId="11" r:id="rId11"/>
    <sheet name="G AÑOS Acum. (S.CORTA)" sheetId="12" r:id="rId12"/>
    <sheet name="G AÑOS (por subcuenca S.LARGA)" sheetId="13" r:id="rId13"/>
    <sheet name="G AÑOS (por subcuenca S.CORTA)" sheetId="14" r:id="rId14"/>
    <sheet name="G ESTADÍSTICAS (Acum. S.LARGA)" sheetId="15" r:id="rId15"/>
    <sheet name="G ESTADÍSTICAS (Acum. S.CORTA)" sheetId="16" r:id="rId16"/>
    <sheet name="G ESTAD (por subcuenca S.LARGA)" sheetId="17" r:id="rId17"/>
    <sheet name="G ESTAD (por subcuenca S.CORTA)" sheetId="18" r:id="rId18"/>
  </sheets>
  <definedNames>
    <definedName name="_xlnm.Print_Area" localSheetId="4">'RESUMEN'!$A$1:$N$39</definedName>
  </definedNames>
  <calcPr fullCalcOnLoad="1"/>
</workbook>
</file>

<file path=xl/sharedStrings.xml><?xml version="1.0" encoding="utf-8"?>
<sst xmlns="http://schemas.openxmlformats.org/spreadsheetml/2006/main" count="1362" uniqueCount="135">
  <si>
    <t>AÑO</t>
  </si>
  <si>
    <t>MES</t>
  </si>
  <si>
    <t>OCT</t>
  </si>
  <si>
    <t>NOV</t>
  </si>
  <si>
    <t>DIC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</si>
  <si>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</si>
  <si>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</si>
  <si>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</si>
  <si>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</si>
  <si>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</si>
  <si>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</si>
  <si>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</si>
  <si>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</si>
  <si>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</si>
  <si>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PROMEDIO</t>
  </si>
  <si>
    <t>PERCENTIL 10</t>
  </si>
  <si>
    <t>PERCENTIL 25</t>
  </si>
  <si>
    <t>MEDIANA</t>
  </si>
  <si>
    <t>PERCENTIL 75</t>
  </si>
  <si>
    <t>PERCENTIL 90</t>
  </si>
  <si>
    <t>ANUAL</t>
  </si>
  <si>
    <t>IDMASA</t>
  </si>
  <si>
    <t>CUENCAS ACUMULADAS</t>
  </si>
  <si>
    <t>DESVIACIÓN TÍPICA</t>
  </si>
  <si>
    <t>COEF. AUTOCORRELACIÓN</t>
  </si>
  <si>
    <t>AUTOCORRELACIÓN</t>
  </si>
  <si>
    <t>1940/41</t>
  </si>
  <si>
    <t>1941/42</t>
  </si>
  <si>
    <t>1942/43</t>
  </si>
  <si>
    <t>1943/44</t>
  </si>
  <si>
    <t>1944/45</t>
  </si>
  <si>
    <t>1946/47</t>
  </si>
  <si>
    <t>1945/46</t>
  </si>
  <si>
    <t>1947/48</t>
  </si>
  <si>
    <t>1948/49</t>
  </si>
  <si>
    <t>1949/50</t>
  </si>
  <si>
    <t>1950/51</t>
  </si>
  <si>
    <t>1951/52</t>
  </si>
  <si>
    <t>1952/53</t>
  </si>
  <si>
    <t>1953/54</t>
  </si>
  <si>
    <t>1954/55</t>
  </si>
  <si>
    <t>1955/56</t>
  </si>
  <si>
    <t>1956/57</t>
  </si>
  <si>
    <t>1957/58</t>
  </si>
  <si>
    <t>1958/59</t>
  </si>
  <si>
    <t>1959/60</t>
  </si>
  <si>
    <t>1960/61</t>
  </si>
  <si>
    <t>1961/62</t>
  </si>
  <si>
    <t>1962/63</t>
  </si>
  <si>
    <t>1963/64</t>
  </si>
  <si>
    <t>1964/65</t>
  </si>
  <si>
    <t>1965/66</t>
  </si>
  <si>
    <t>1966/67</t>
  </si>
  <si>
    <t>1967/68</t>
  </si>
  <si>
    <t>1968/69</t>
  </si>
  <si>
    <t>1969/70</t>
  </si>
  <si>
    <t>1970/71</t>
  </si>
  <si>
    <t>1971/72</t>
  </si>
  <si>
    <t>1972/73</t>
  </si>
  <si>
    <t>1973/74</t>
  </si>
  <si>
    <t>1974/75</t>
  </si>
  <si>
    <t>1975/76</t>
  </si>
  <si>
    <t>1976/77</t>
  </si>
  <si>
    <t>1977/78</t>
  </si>
  <si>
    <t>1978/79</t>
  </si>
  <si>
    <t>1979/80</t>
  </si>
  <si>
    <t>1980/81</t>
  </si>
  <si>
    <t>1981/82</t>
  </si>
  <si>
    <t>1982/83</t>
  </si>
  <si>
    <t>1983/84</t>
  </si>
  <si>
    <t>1984/85</t>
  </si>
  <si>
    <t>1985/86</t>
  </si>
  <si>
    <t>1986/87</t>
  </si>
  <si>
    <t>1987/88</t>
  </si>
  <si>
    <t>1988/89</t>
  </si>
  <si>
    <t>1989/90</t>
  </si>
  <si>
    <t>1990/91</t>
  </si>
  <si>
    <t>1991/92</t>
  </si>
  <si>
    <t>1992/93</t>
  </si>
  <si>
    <t>1993/94</t>
  </si>
  <si>
    <t>1994/95</t>
  </si>
  <si>
    <t>1995/96</t>
  </si>
  <si>
    <t>1996/97</t>
  </si>
  <si>
    <t>1997/98</t>
  </si>
  <si>
    <t>1998/99</t>
  </si>
  <si>
    <t>1999/00</t>
  </si>
  <si>
    <t>2000/01</t>
  </si>
  <si>
    <t>2001/02</t>
  </si>
  <si>
    <t>2002/03</t>
  </si>
  <si>
    <t>2003/04</t>
  </si>
  <si>
    <t>2004/05</t>
  </si>
  <si>
    <t>2005/06</t>
  </si>
  <si>
    <t>MÁXIMO</t>
  </si>
  <si>
    <t>MÍNIMO</t>
  </si>
  <si>
    <t>APORTACIÓN SUBCUENCA</t>
  </si>
  <si>
    <t>APORTACIÓN ACUMULADA</t>
  </si>
  <si>
    <t>Media anual</t>
  </si>
  <si>
    <t>Sin acumular</t>
  </si>
  <si>
    <t>Acumulada</t>
  </si>
  <si>
    <t>Valores en hm3/mes.</t>
  </si>
  <si>
    <t>RÉGIMEN NATURAL GENERADO A PARTIR DEL MODELO PRECIPITACIÓN-APORTACIÓN SIMPA</t>
  </si>
  <si>
    <t>Media anual (hm3)</t>
  </si>
  <si>
    <t>Serie larga (1940/41 - 2005/06)</t>
  </si>
  <si>
    <t>Serie corta (1980/81 - 2005/06)</t>
  </si>
  <si>
    <t>APORTACIÓN POR SUBCUENCA (Serie completa)</t>
  </si>
  <si>
    <t>APORTACIÓN ACUMULADA (Serie completa)</t>
  </si>
  <si>
    <t>APORTACIÓN ACUMULADA (Serie corta)</t>
  </si>
  <si>
    <t>APORTACIÓN POR SUBCUENCA (Serie corta)</t>
  </si>
  <si>
    <t>1940/41-2005/06</t>
  </si>
  <si>
    <t>1980/81-2005/06</t>
  </si>
  <si>
    <t>PROMEDIOS</t>
  </si>
  <si>
    <t>MINIMOS</t>
  </si>
  <si>
    <t>MÁXIMOS</t>
  </si>
  <si>
    <t>COEFICIENTE VARIACIÓN</t>
  </si>
  <si>
    <t>%</t>
  </si>
  <si>
    <t>APORTACIÓN TOTAL NATURAL ACUMULADA</t>
  </si>
  <si>
    <t>Aportación acumulada</t>
  </si>
  <si>
    <t>Autocorrelación serie larga</t>
  </si>
  <si>
    <t>Autocorrelación serie corta</t>
  </si>
  <si>
    <t>Aportación por subcuenca</t>
  </si>
  <si>
    <t>CAMBIO CLIMÁTICO (-6%)</t>
  </si>
  <si>
    <t>Mensual</t>
  </si>
  <si>
    <t>Anual</t>
  </si>
  <si>
    <t>MEDIANAS</t>
  </si>
  <si>
    <t>COEFICIENTE DE SESGO</t>
  </si>
  <si>
    <t>COEFICIENTE DE VARIACIÓN</t>
  </si>
  <si>
    <t>Auxiliar cálculo coeficiente de sesgo.</t>
  </si>
  <si>
    <t>APORTACIONES (HM3/MES) CALCULADAS POR LA CHD (OPH) A PARTIR DE LOS RESULTADOS RÁSTER DEL MODELO SIMPA 2008 (CEH), RECIBIDOS EN ENERO DE 2009</t>
  </si>
  <si>
    <t>Valores en</t>
  </si>
  <si>
    <t>hm3/mes.</t>
  </si>
  <si>
    <t>DE SIMPA 2008 POR SERIES RESTITUIDAS.</t>
  </si>
  <si>
    <t>SERIES ABRIL 2009. SE HAN SUSTITUIDO 284 SERIES</t>
  </si>
  <si>
    <t>SE HAN SUSTITUIDO 284 SERIES DE SIMPA POR OTRAS RESTITUIDAS</t>
  </si>
  <si>
    <t>100</t>
  </si>
  <si>
    <t xml:space="preserve"> Río Porquera y afluentes desde cabecera hasta confluencia con río Tuerto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</si>
</sst>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_(* #,##0.00_);_(* \(#,##0.00\);_(* &quot;-&quot;??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&quot;$&quot;* #,##0_);_(&quot;$&quot;* \(#,##0\);_(&quot;$&quot;* &quot;-&quot;_);_(@_)"/>
    <numFmt numFmtId="192" formatCode="#,##0.0"/>
    <numFmt numFmtId="193" formatCode="0.000000"/>
    <numFmt numFmtId="194" formatCode="0.00000"/>
    <numFmt numFmtId="195" formatCode="0.0000"/>
    <numFmt numFmtId="196" formatCode="0.000"/>
    <numFmt numFmtId="197" formatCode="0.0"/>
    <numFmt numFmtId="198" formatCode="#,##0.0000"/>
    <numFmt numFmtId="199" formatCode="#,##0.000"/>
    <numFmt numFmtId="200" formatCode="0.0%"/>
  </numFmts>
  <fonts count="17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0"/>
    </font>
    <font>
      <b/>
      <sz val="12"/>
      <name val="Arial"/>
      <family val="0"/>
    </font>
    <font>
      <sz val="9.75"/>
      <name val="Arial"/>
      <family val="0"/>
    </font>
    <font>
      <sz val="8"/>
      <name val="Arial"/>
      <family val="2"/>
    </font>
    <font>
      <b/>
      <sz val="9.75"/>
      <name val="Arial"/>
      <family val="0"/>
    </font>
    <font>
      <b/>
      <sz val="8.7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0"/>
    </font>
    <font>
      <b/>
      <sz val="10"/>
      <color indexed="53"/>
      <name val="Arial"/>
      <family val="2"/>
    </font>
    <font>
      <sz val="10"/>
      <color indexed="53"/>
      <name val="Arial"/>
      <family val="2"/>
    </font>
    <font>
      <b/>
      <sz val="8"/>
      <color indexed="53"/>
      <name val="Arial"/>
      <family val="2"/>
    </font>
    <font>
      <sz val="8"/>
      <color indexed="53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 horizontal="right"/>
    </xf>
    <xf numFmtId="0" fontId="1" fillId="0" borderId="0" xfId="0" applyFont="1" applyAlignment="1">
      <alignment horizontal="center"/>
    </xf>
    <xf numFmtId="0" fontId="2" fillId="0" borderId="1" xfId="21" applyFont="1" applyFill="1" applyBorder="1" applyAlignment="1">
      <alignment wrapText="1"/>
      <protection/>
    </xf>
    <xf numFmtId="0" fontId="2" fillId="0" borderId="1" xfId="21" applyFont="1" applyFill="1" applyBorder="1" applyAlignment="1">
      <alignment horizontal="right" wrapText="1"/>
      <protection/>
    </xf>
    <xf numFmtId="0" fontId="2" fillId="0" borderId="2" xfId="21" applyFont="1" applyFill="1" applyBorder="1" applyAlignment="1">
      <alignment horizontal="right" wrapText="1"/>
      <protection/>
    </xf>
    <xf numFmtId="0" fontId="2" fillId="0" borderId="0" xfId="21" applyFont="1" applyFill="1" applyBorder="1" applyAlignment="1">
      <alignment horizontal="right" wrapText="1"/>
      <protection/>
    </xf>
    <xf numFmtId="0" fontId="0" fillId="2" borderId="0" xfId="0" applyFill="1" applyAlignment="1">
      <alignment/>
    </xf>
    <xf numFmtId="0" fontId="2" fillId="3" borderId="1" xfId="21" applyFont="1" applyFill="1" applyBorder="1" applyAlignment="1">
      <alignment horizontal="right" wrapText="1"/>
      <protection/>
    </xf>
    <xf numFmtId="3" fontId="0" fillId="0" borderId="0" xfId="0" applyNumberFormat="1" applyAlignment="1">
      <alignment/>
    </xf>
    <xf numFmtId="4" fontId="0" fillId="0" borderId="0" xfId="0" applyNumberFormat="1" applyFill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2" fillId="0" borderId="1" xfId="21" applyFont="1" applyFill="1" applyBorder="1" applyAlignment="1">
      <alignment horizontal="right" wrapText="1"/>
      <protection/>
    </xf>
    <xf numFmtId="17" fontId="0" fillId="0" borderId="0" xfId="0" applyNumberFormat="1" applyAlignment="1">
      <alignment/>
    </xf>
    <xf numFmtId="0" fontId="1" fillId="0" borderId="0" xfId="0" applyFont="1" applyAlignment="1">
      <alignment/>
    </xf>
    <xf numFmtId="0" fontId="11" fillId="0" borderId="1" xfId="21" applyNumberFormat="1" applyFont="1" applyFill="1" applyBorder="1" applyAlignment="1">
      <alignment/>
      <protection/>
    </xf>
    <xf numFmtId="4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center" vertical="justify"/>
    </xf>
    <xf numFmtId="0" fontId="0" fillId="0" borderId="0" xfId="0" applyFill="1" applyAlignment="1">
      <alignment horizontal="right"/>
    </xf>
    <xf numFmtId="2" fontId="0" fillId="0" borderId="0" xfId="0" applyNumberFormat="1" applyFill="1" applyAlignment="1">
      <alignment/>
    </xf>
    <xf numFmtId="3" fontId="0" fillId="0" borderId="0" xfId="0" applyNumberFormat="1" applyFill="1" applyAlignment="1">
      <alignment/>
    </xf>
    <xf numFmtId="0" fontId="0" fillId="0" borderId="0" xfId="0" applyFill="1" applyAlignment="1">
      <alignment/>
    </xf>
    <xf numFmtId="4" fontId="12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2" fontId="2" fillId="3" borderId="1" xfId="21" applyNumberFormat="1" applyFont="1" applyFill="1" applyBorder="1" applyAlignment="1">
      <alignment horizontal="right" wrapText="1"/>
      <protection/>
    </xf>
    <xf numFmtId="2" fontId="1" fillId="0" borderId="0" xfId="0" applyNumberFormat="1" applyFont="1" applyAlignment="1">
      <alignment horizontal="right"/>
    </xf>
    <xf numFmtId="0" fontId="2" fillId="0" borderId="1" xfId="21" applyFont="1" applyFill="1" applyBorder="1" applyAlignment="1">
      <alignment horizontal="center" wrapText="1"/>
      <protection/>
    </xf>
    <xf numFmtId="0" fontId="0" fillId="0" borderId="0" xfId="0" applyAlignment="1">
      <alignment horizontal="center"/>
    </xf>
    <xf numFmtId="49" fontId="2" fillId="4" borderId="3" xfId="21" applyNumberFormat="1" applyFont="1" applyFill="1" applyBorder="1" applyAlignment="1">
      <alignment horizontal="center" vertical="center" wrapText="1"/>
      <protection/>
    </xf>
    <xf numFmtId="2" fontId="2" fillId="4" borderId="3" xfId="21" applyNumberFormat="1" applyFont="1" applyFill="1" applyBorder="1" applyAlignment="1">
      <alignment horizontal="center" vertical="center" wrapText="1"/>
      <protection/>
    </xf>
    <xf numFmtId="2" fontId="0" fillId="0" borderId="0" xfId="0" applyNumberFormat="1" applyBorder="1" applyAlignment="1">
      <alignment/>
    </xf>
    <xf numFmtId="2" fontId="0" fillId="0" borderId="0" xfId="0" applyNumberFormat="1" applyBorder="1" applyAlignment="1">
      <alignment horizontal="right"/>
    </xf>
    <xf numFmtId="2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 horizontal="left"/>
    </xf>
    <xf numFmtId="0" fontId="2" fillId="4" borderId="3" xfId="21" applyFont="1" applyFill="1" applyBorder="1" applyAlignment="1">
      <alignment horizontal="center" vertical="center"/>
      <protection/>
    </xf>
    <xf numFmtId="0" fontId="2" fillId="4" borderId="3" xfId="21" applyFont="1" applyFill="1" applyBorder="1" applyAlignment="1">
      <alignment horizontal="center" vertical="center" wrapText="1"/>
      <protection/>
    </xf>
    <xf numFmtId="0" fontId="1" fillId="2" borderId="0" xfId="0" applyFont="1" applyFill="1" applyAlignment="1">
      <alignment/>
    </xf>
    <xf numFmtId="4" fontId="0" fillId="0" borderId="0" xfId="0" applyNumberFormat="1" applyFont="1" applyAlignment="1">
      <alignment/>
    </xf>
    <xf numFmtId="197" fontId="0" fillId="0" borderId="0" xfId="0" applyNumberFormat="1" applyFont="1" applyAlignment="1">
      <alignment/>
    </xf>
    <xf numFmtId="0" fontId="0" fillId="0" borderId="0" xfId="0" applyFont="1" applyAlignment="1">
      <alignment/>
    </xf>
    <xf numFmtId="197" fontId="0" fillId="0" borderId="0" xfId="22" applyNumberFormat="1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4" fontId="1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199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Alignment="1">
      <alignment readingOrder="1"/>
    </xf>
    <xf numFmtId="0" fontId="2" fillId="0" borderId="2" xfId="21" applyNumberFormat="1" applyFont="1" applyFill="1" applyBorder="1" applyAlignment="1">
      <alignment horizontal="right"/>
      <protection/>
    </xf>
    <xf numFmtId="0" fontId="0" fillId="0" borderId="0" xfId="0" applyNumberForma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4" fontId="15" fillId="0" borderId="0" xfId="0" applyNumberFormat="1" applyFont="1" applyAlignment="1">
      <alignment horizontal="right"/>
    </xf>
    <xf numFmtId="4" fontId="16" fillId="0" borderId="0" xfId="0" applyNumberFormat="1" applyFont="1" applyAlignment="1">
      <alignment/>
    </xf>
    <xf numFmtId="4" fontId="15" fillId="0" borderId="0" xfId="0" applyNumberFormat="1" applyFont="1" applyAlignment="1">
      <alignment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DATOS MENSUALE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chartsheet" Target="chartsheets/sheet1.xml" /><Relationship Id="rId9" Type="http://schemas.openxmlformats.org/officeDocument/2006/relationships/chartsheet" Target="chartsheets/sheet2.xml" /><Relationship Id="rId10" Type="http://schemas.openxmlformats.org/officeDocument/2006/relationships/chartsheet" Target="chartsheets/sheet3.xml" /><Relationship Id="rId11" Type="http://schemas.openxmlformats.org/officeDocument/2006/relationships/chartsheet" Target="chartsheets/sheet4.xml" /><Relationship Id="rId12" Type="http://schemas.openxmlformats.org/officeDocument/2006/relationships/chartsheet" Target="chartsheets/sheet5.xml" /><Relationship Id="rId13" Type="http://schemas.openxmlformats.org/officeDocument/2006/relationships/chartsheet" Target="chartsheets/sheet6.xml" /><Relationship Id="rId14" Type="http://schemas.openxmlformats.org/officeDocument/2006/relationships/chartsheet" Target="chartsheets/sheet7.xml" /><Relationship Id="rId15" Type="http://schemas.openxmlformats.org/officeDocument/2006/relationships/chartsheet" Target="chartsheets/sheet8.xml" /><Relationship Id="rId16" Type="http://schemas.openxmlformats.org/officeDocument/2006/relationships/chartsheet" Target="chartsheets/sheet9.xml" /><Relationship Id="rId17" Type="http://schemas.openxmlformats.org/officeDocument/2006/relationships/chartsheet" Target="chartsheets/sheet10.xml" /><Relationship Id="rId18" Type="http://schemas.openxmlformats.org/officeDocument/2006/relationships/chartsheet" Target="chartsheets/sheet11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mensuales (por subcuenca)</a:t>
            </a:r>
          </a:p>
        </c:rich>
      </c:tx>
      <c:layout>
        <c:manualLayout>
          <c:xMode val="factor"/>
          <c:yMode val="factor"/>
          <c:x val="-0.2395"/>
          <c:y val="0.02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1175"/>
          <c:w val="0.95275"/>
          <c:h val="0.84275"/>
        </c:manualLayout>
      </c:layout>
      <c:lineChart>
        <c:grouping val="standar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'DATOS MENSUALES'!$G$6:$G$797</c:f>
              <c:strCache>
                <c:ptCount val="792"/>
                <c:pt idx="0">
                  <c:v>14885</c:v>
                </c:pt>
                <c:pt idx="1">
                  <c:v>14916</c:v>
                </c:pt>
                <c:pt idx="2">
                  <c:v>14946</c:v>
                </c:pt>
                <c:pt idx="3">
                  <c:v>14977</c:v>
                </c:pt>
                <c:pt idx="4">
                  <c:v>15008</c:v>
                </c:pt>
                <c:pt idx="5">
                  <c:v>15036</c:v>
                </c:pt>
                <c:pt idx="6">
                  <c:v>15067</c:v>
                </c:pt>
                <c:pt idx="7">
                  <c:v>15097</c:v>
                </c:pt>
                <c:pt idx="8">
                  <c:v>15128</c:v>
                </c:pt>
                <c:pt idx="9">
                  <c:v>15158</c:v>
                </c:pt>
                <c:pt idx="10">
                  <c:v>15189</c:v>
                </c:pt>
                <c:pt idx="11">
                  <c:v>15220</c:v>
                </c:pt>
                <c:pt idx="12">
                  <c:v>15250</c:v>
                </c:pt>
                <c:pt idx="13">
                  <c:v>15281</c:v>
                </c:pt>
                <c:pt idx="14">
                  <c:v>15311</c:v>
                </c:pt>
                <c:pt idx="15">
                  <c:v>15342</c:v>
                </c:pt>
                <c:pt idx="16">
                  <c:v>15373</c:v>
                </c:pt>
                <c:pt idx="17">
                  <c:v>15401</c:v>
                </c:pt>
                <c:pt idx="18">
                  <c:v>15432</c:v>
                </c:pt>
                <c:pt idx="19">
                  <c:v>15462</c:v>
                </c:pt>
                <c:pt idx="20">
                  <c:v>15493</c:v>
                </c:pt>
                <c:pt idx="21">
                  <c:v>15523</c:v>
                </c:pt>
                <c:pt idx="22">
                  <c:v>15554</c:v>
                </c:pt>
                <c:pt idx="23">
                  <c:v>15585</c:v>
                </c:pt>
                <c:pt idx="24">
                  <c:v>15615</c:v>
                </c:pt>
                <c:pt idx="25">
                  <c:v>15646</c:v>
                </c:pt>
                <c:pt idx="26">
                  <c:v>15676</c:v>
                </c:pt>
                <c:pt idx="27">
                  <c:v>15707</c:v>
                </c:pt>
                <c:pt idx="28">
                  <c:v>15738</c:v>
                </c:pt>
                <c:pt idx="29">
                  <c:v>15766</c:v>
                </c:pt>
                <c:pt idx="30">
                  <c:v>15797</c:v>
                </c:pt>
                <c:pt idx="31">
                  <c:v>15827</c:v>
                </c:pt>
                <c:pt idx="32">
                  <c:v>15858</c:v>
                </c:pt>
                <c:pt idx="33">
                  <c:v>15888</c:v>
                </c:pt>
                <c:pt idx="34">
                  <c:v>15919</c:v>
                </c:pt>
                <c:pt idx="35">
                  <c:v>15950</c:v>
                </c:pt>
                <c:pt idx="36">
                  <c:v>15980</c:v>
                </c:pt>
                <c:pt idx="37">
                  <c:v>16011</c:v>
                </c:pt>
                <c:pt idx="38">
                  <c:v>16041</c:v>
                </c:pt>
                <c:pt idx="39">
                  <c:v>16072</c:v>
                </c:pt>
                <c:pt idx="40">
                  <c:v>16103</c:v>
                </c:pt>
                <c:pt idx="41">
                  <c:v>16132</c:v>
                </c:pt>
                <c:pt idx="42">
                  <c:v>16163</c:v>
                </c:pt>
                <c:pt idx="43">
                  <c:v>16193</c:v>
                </c:pt>
                <c:pt idx="44">
                  <c:v>16224</c:v>
                </c:pt>
                <c:pt idx="45">
                  <c:v>16254</c:v>
                </c:pt>
                <c:pt idx="46">
                  <c:v>16285</c:v>
                </c:pt>
                <c:pt idx="47">
                  <c:v>16316</c:v>
                </c:pt>
                <c:pt idx="48">
                  <c:v>16346</c:v>
                </c:pt>
                <c:pt idx="49">
                  <c:v>16377</c:v>
                </c:pt>
                <c:pt idx="50">
                  <c:v>16407</c:v>
                </c:pt>
                <c:pt idx="51">
                  <c:v>16438</c:v>
                </c:pt>
                <c:pt idx="52">
                  <c:v>16469</c:v>
                </c:pt>
                <c:pt idx="53">
                  <c:v>16497</c:v>
                </c:pt>
                <c:pt idx="54">
                  <c:v>16528</c:v>
                </c:pt>
                <c:pt idx="55">
                  <c:v>16558</c:v>
                </c:pt>
                <c:pt idx="56">
                  <c:v>16589</c:v>
                </c:pt>
                <c:pt idx="57">
                  <c:v>16619</c:v>
                </c:pt>
                <c:pt idx="58">
                  <c:v>16650</c:v>
                </c:pt>
                <c:pt idx="59">
                  <c:v>16681</c:v>
                </c:pt>
                <c:pt idx="60">
                  <c:v>16711</c:v>
                </c:pt>
                <c:pt idx="61">
                  <c:v>16742</c:v>
                </c:pt>
                <c:pt idx="62">
                  <c:v>16772</c:v>
                </c:pt>
                <c:pt idx="63">
                  <c:v>16803</c:v>
                </c:pt>
                <c:pt idx="64">
                  <c:v>16834</c:v>
                </c:pt>
                <c:pt idx="65">
                  <c:v>16862</c:v>
                </c:pt>
                <c:pt idx="66">
                  <c:v>16893</c:v>
                </c:pt>
                <c:pt idx="67">
                  <c:v>16923</c:v>
                </c:pt>
                <c:pt idx="68">
                  <c:v>16954</c:v>
                </c:pt>
                <c:pt idx="69">
                  <c:v>16984</c:v>
                </c:pt>
                <c:pt idx="70">
                  <c:v>17015</c:v>
                </c:pt>
                <c:pt idx="71">
                  <c:v>17046</c:v>
                </c:pt>
                <c:pt idx="72">
                  <c:v>17076</c:v>
                </c:pt>
                <c:pt idx="73">
                  <c:v>17107</c:v>
                </c:pt>
                <c:pt idx="74">
                  <c:v>17137</c:v>
                </c:pt>
                <c:pt idx="75">
                  <c:v>17168</c:v>
                </c:pt>
                <c:pt idx="76">
                  <c:v>17199</c:v>
                </c:pt>
                <c:pt idx="77">
                  <c:v>17227</c:v>
                </c:pt>
                <c:pt idx="78">
                  <c:v>17258</c:v>
                </c:pt>
                <c:pt idx="79">
                  <c:v>17288</c:v>
                </c:pt>
                <c:pt idx="80">
                  <c:v>17319</c:v>
                </c:pt>
                <c:pt idx="81">
                  <c:v>17349</c:v>
                </c:pt>
                <c:pt idx="82">
                  <c:v>17380</c:v>
                </c:pt>
                <c:pt idx="83">
                  <c:v>17411</c:v>
                </c:pt>
                <c:pt idx="84">
                  <c:v>17441</c:v>
                </c:pt>
                <c:pt idx="85">
                  <c:v>17472</c:v>
                </c:pt>
                <c:pt idx="86">
                  <c:v>17502</c:v>
                </c:pt>
                <c:pt idx="87">
                  <c:v>17533</c:v>
                </c:pt>
                <c:pt idx="88">
                  <c:v>17564</c:v>
                </c:pt>
                <c:pt idx="89">
                  <c:v>17593</c:v>
                </c:pt>
                <c:pt idx="90">
                  <c:v>17624</c:v>
                </c:pt>
                <c:pt idx="91">
                  <c:v>17654</c:v>
                </c:pt>
                <c:pt idx="92">
                  <c:v>17685</c:v>
                </c:pt>
                <c:pt idx="93">
                  <c:v>17715</c:v>
                </c:pt>
                <c:pt idx="94">
                  <c:v>17746</c:v>
                </c:pt>
                <c:pt idx="95">
                  <c:v>17777</c:v>
                </c:pt>
                <c:pt idx="96">
                  <c:v>17807</c:v>
                </c:pt>
                <c:pt idx="97">
                  <c:v>17838</c:v>
                </c:pt>
                <c:pt idx="98">
                  <c:v>17868</c:v>
                </c:pt>
                <c:pt idx="99">
                  <c:v>17899</c:v>
                </c:pt>
                <c:pt idx="100">
                  <c:v>17930</c:v>
                </c:pt>
                <c:pt idx="101">
                  <c:v>17958</c:v>
                </c:pt>
                <c:pt idx="102">
                  <c:v>17989</c:v>
                </c:pt>
                <c:pt idx="103">
                  <c:v>18019</c:v>
                </c:pt>
                <c:pt idx="104">
                  <c:v>18050</c:v>
                </c:pt>
                <c:pt idx="105">
                  <c:v>18080</c:v>
                </c:pt>
                <c:pt idx="106">
                  <c:v>18111</c:v>
                </c:pt>
                <c:pt idx="107">
                  <c:v>18142</c:v>
                </c:pt>
                <c:pt idx="108">
                  <c:v>18172</c:v>
                </c:pt>
                <c:pt idx="109">
                  <c:v>18203</c:v>
                </c:pt>
                <c:pt idx="110">
                  <c:v>18233</c:v>
                </c:pt>
                <c:pt idx="111">
                  <c:v>18264</c:v>
                </c:pt>
                <c:pt idx="112">
                  <c:v>18295</c:v>
                </c:pt>
                <c:pt idx="113">
                  <c:v>18323</c:v>
                </c:pt>
                <c:pt idx="114">
                  <c:v>18354</c:v>
                </c:pt>
                <c:pt idx="115">
                  <c:v>18384</c:v>
                </c:pt>
                <c:pt idx="116">
                  <c:v>18415</c:v>
                </c:pt>
                <c:pt idx="117">
                  <c:v>18445</c:v>
                </c:pt>
                <c:pt idx="118">
                  <c:v>18476</c:v>
                </c:pt>
                <c:pt idx="119">
                  <c:v>18507</c:v>
                </c:pt>
                <c:pt idx="120">
                  <c:v>18537</c:v>
                </c:pt>
                <c:pt idx="121">
                  <c:v>18568</c:v>
                </c:pt>
                <c:pt idx="122">
                  <c:v>18598</c:v>
                </c:pt>
                <c:pt idx="123">
                  <c:v>18629</c:v>
                </c:pt>
                <c:pt idx="124">
                  <c:v>18660</c:v>
                </c:pt>
                <c:pt idx="125">
                  <c:v>18688</c:v>
                </c:pt>
                <c:pt idx="126">
                  <c:v>18719</c:v>
                </c:pt>
                <c:pt idx="127">
                  <c:v>18749</c:v>
                </c:pt>
                <c:pt idx="128">
                  <c:v>18780</c:v>
                </c:pt>
                <c:pt idx="129">
                  <c:v>18810</c:v>
                </c:pt>
                <c:pt idx="130">
                  <c:v>18841</c:v>
                </c:pt>
                <c:pt idx="131">
                  <c:v>18872</c:v>
                </c:pt>
                <c:pt idx="132">
                  <c:v>18902</c:v>
                </c:pt>
                <c:pt idx="133">
                  <c:v>18933</c:v>
                </c:pt>
                <c:pt idx="134">
                  <c:v>18963</c:v>
                </c:pt>
                <c:pt idx="135">
                  <c:v>18994</c:v>
                </c:pt>
                <c:pt idx="136">
                  <c:v>19025</c:v>
                </c:pt>
                <c:pt idx="137">
                  <c:v>19054</c:v>
                </c:pt>
                <c:pt idx="138">
                  <c:v>19085</c:v>
                </c:pt>
                <c:pt idx="139">
                  <c:v>19115</c:v>
                </c:pt>
                <c:pt idx="140">
                  <c:v>19146</c:v>
                </c:pt>
                <c:pt idx="141">
                  <c:v>19176</c:v>
                </c:pt>
                <c:pt idx="142">
                  <c:v>19207</c:v>
                </c:pt>
                <c:pt idx="143">
                  <c:v>19238</c:v>
                </c:pt>
                <c:pt idx="144">
                  <c:v>19268</c:v>
                </c:pt>
                <c:pt idx="145">
                  <c:v>19299</c:v>
                </c:pt>
                <c:pt idx="146">
                  <c:v>19329</c:v>
                </c:pt>
                <c:pt idx="147">
                  <c:v>19360</c:v>
                </c:pt>
                <c:pt idx="148">
                  <c:v>19391</c:v>
                </c:pt>
                <c:pt idx="149">
                  <c:v>19419</c:v>
                </c:pt>
                <c:pt idx="150">
                  <c:v>19450</c:v>
                </c:pt>
                <c:pt idx="151">
                  <c:v>19480</c:v>
                </c:pt>
                <c:pt idx="152">
                  <c:v>19511</c:v>
                </c:pt>
                <c:pt idx="153">
                  <c:v>19541</c:v>
                </c:pt>
                <c:pt idx="154">
                  <c:v>19572</c:v>
                </c:pt>
                <c:pt idx="155">
                  <c:v>19603</c:v>
                </c:pt>
                <c:pt idx="156">
                  <c:v>19633</c:v>
                </c:pt>
                <c:pt idx="157">
                  <c:v>19664</c:v>
                </c:pt>
                <c:pt idx="158">
                  <c:v>19694</c:v>
                </c:pt>
                <c:pt idx="159">
                  <c:v>19725</c:v>
                </c:pt>
                <c:pt idx="160">
                  <c:v>19756</c:v>
                </c:pt>
                <c:pt idx="161">
                  <c:v>19784</c:v>
                </c:pt>
                <c:pt idx="162">
                  <c:v>19815</c:v>
                </c:pt>
                <c:pt idx="163">
                  <c:v>19845</c:v>
                </c:pt>
                <c:pt idx="164">
                  <c:v>19876</c:v>
                </c:pt>
                <c:pt idx="165">
                  <c:v>19906</c:v>
                </c:pt>
                <c:pt idx="166">
                  <c:v>19937</c:v>
                </c:pt>
                <c:pt idx="167">
                  <c:v>19968</c:v>
                </c:pt>
                <c:pt idx="168">
                  <c:v>19998</c:v>
                </c:pt>
                <c:pt idx="169">
                  <c:v>20029</c:v>
                </c:pt>
                <c:pt idx="170">
                  <c:v>20059</c:v>
                </c:pt>
                <c:pt idx="171">
                  <c:v>20090</c:v>
                </c:pt>
                <c:pt idx="172">
                  <c:v>20121</c:v>
                </c:pt>
                <c:pt idx="173">
                  <c:v>20149</c:v>
                </c:pt>
                <c:pt idx="174">
                  <c:v>20180</c:v>
                </c:pt>
                <c:pt idx="175">
                  <c:v>20210</c:v>
                </c:pt>
                <c:pt idx="176">
                  <c:v>20241</c:v>
                </c:pt>
                <c:pt idx="177">
                  <c:v>20271</c:v>
                </c:pt>
                <c:pt idx="178">
                  <c:v>20302</c:v>
                </c:pt>
                <c:pt idx="179">
                  <c:v>20333</c:v>
                </c:pt>
                <c:pt idx="180">
                  <c:v>20363</c:v>
                </c:pt>
                <c:pt idx="181">
                  <c:v>20394</c:v>
                </c:pt>
                <c:pt idx="182">
                  <c:v>20424</c:v>
                </c:pt>
                <c:pt idx="183">
                  <c:v>20455</c:v>
                </c:pt>
                <c:pt idx="184">
                  <c:v>20486</c:v>
                </c:pt>
                <c:pt idx="185">
                  <c:v>20515</c:v>
                </c:pt>
                <c:pt idx="186">
                  <c:v>20546</c:v>
                </c:pt>
                <c:pt idx="187">
                  <c:v>20576</c:v>
                </c:pt>
                <c:pt idx="188">
                  <c:v>20607</c:v>
                </c:pt>
                <c:pt idx="189">
                  <c:v>20637</c:v>
                </c:pt>
                <c:pt idx="190">
                  <c:v>20668</c:v>
                </c:pt>
                <c:pt idx="191">
                  <c:v>20699</c:v>
                </c:pt>
                <c:pt idx="192">
                  <c:v>20729</c:v>
                </c:pt>
                <c:pt idx="193">
                  <c:v>20760</c:v>
                </c:pt>
                <c:pt idx="194">
                  <c:v>20790</c:v>
                </c:pt>
                <c:pt idx="195">
                  <c:v>20821</c:v>
                </c:pt>
                <c:pt idx="196">
                  <c:v>20852</c:v>
                </c:pt>
                <c:pt idx="197">
                  <c:v>20880</c:v>
                </c:pt>
                <c:pt idx="198">
                  <c:v>20911</c:v>
                </c:pt>
                <c:pt idx="199">
                  <c:v>20941</c:v>
                </c:pt>
                <c:pt idx="200">
                  <c:v>20972</c:v>
                </c:pt>
                <c:pt idx="201">
                  <c:v>21002</c:v>
                </c:pt>
                <c:pt idx="202">
                  <c:v>21033</c:v>
                </c:pt>
                <c:pt idx="203">
                  <c:v>21064</c:v>
                </c:pt>
                <c:pt idx="204">
                  <c:v>21094</c:v>
                </c:pt>
                <c:pt idx="205">
                  <c:v>21125</c:v>
                </c:pt>
                <c:pt idx="206">
                  <c:v>21155</c:v>
                </c:pt>
                <c:pt idx="207">
                  <c:v>21186</c:v>
                </c:pt>
                <c:pt idx="208">
                  <c:v>21217</c:v>
                </c:pt>
                <c:pt idx="209">
                  <c:v>21245</c:v>
                </c:pt>
                <c:pt idx="210">
                  <c:v>21276</c:v>
                </c:pt>
                <c:pt idx="211">
                  <c:v>21306</c:v>
                </c:pt>
                <c:pt idx="212">
                  <c:v>21337</c:v>
                </c:pt>
                <c:pt idx="213">
                  <c:v>21367</c:v>
                </c:pt>
                <c:pt idx="214">
                  <c:v>21398</c:v>
                </c:pt>
                <c:pt idx="215">
                  <c:v>21429</c:v>
                </c:pt>
                <c:pt idx="216">
                  <c:v>21459</c:v>
                </c:pt>
                <c:pt idx="217">
                  <c:v>21490</c:v>
                </c:pt>
                <c:pt idx="218">
                  <c:v>21520</c:v>
                </c:pt>
                <c:pt idx="219">
                  <c:v>21551</c:v>
                </c:pt>
                <c:pt idx="220">
                  <c:v>21582</c:v>
                </c:pt>
                <c:pt idx="221">
                  <c:v>21610</c:v>
                </c:pt>
                <c:pt idx="222">
                  <c:v>21641</c:v>
                </c:pt>
                <c:pt idx="223">
                  <c:v>21671</c:v>
                </c:pt>
                <c:pt idx="224">
                  <c:v>21702</c:v>
                </c:pt>
                <c:pt idx="225">
                  <c:v>21732</c:v>
                </c:pt>
                <c:pt idx="226">
                  <c:v>21763</c:v>
                </c:pt>
                <c:pt idx="227">
                  <c:v>21794</c:v>
                </c:pt>
                <c:pt idx="228">
                  <c:v>21824</c:v>
                </c:pt>
                <c:pt idx="229">
                  <c:v>21855</c:v>
                </c:pt>
                <c:pt idx="230">
                  <c:v>21885</c:v>
                </c:pt>
                <c:pt idx="231">
                  <c:v>21916</c:v>
                </c:pt>
                <c:pt idx="232">
                  <c:v>21947</c:v>
                </c:pt>
                <c:pt idx="233">
                  <c:v>21976</c:v>
                </c:pt>
                <c:pt idx="234">
                  <c:v>22007</c:v>
                </c:pt>
                <c:pt idx="235">
                  <c:v>22037</c:v>
                </c:pt>
                <c:pt idx="236">
                  <c:v>22068</c:v>
                </c:pt>
                <c:pt idx="237">
                  <c:v>22098</c:v>
                </c:pt>
                <c:pt idx="238">
                  <c:v>22129</c:v>
                </c:pt>
                <c:pt idx="239">
                  <c:v>22160</c:v>
                </c:pt>
                <c:pt idx="240">
                  <c:v>22190</c:v>
                </c:pt>
                <c:pt idx="241">
                  <c:v>22221</c:v>
                </c:pt>
                <c:pt idx="242">
                  <c:v>22251</c:v>
                </c:pt>
                <c:pt idx="243">
                  <c:v>22282</c:v>
                </c:pt>
                <c:pt idx="244">
                  <c:v>22313</c:v>
                </c:pt>
                <c:pt idx="245">
                  <c:v>22341</c:v>
                </c:pt>
                <c:pt idx="246">
                  <c:v>22372</c:v>
                </c:pt>
                <c:pt idx="247">
                  <c:v>22402</c:v>
                </c:pt>
                <c:pt idx="248">
                  <c:v>22433</c:v>
                </c:pt>
                <c:pt idx="249">
                  <c:v>22463</c:v>
                </c:pt>
                <c:pt idx="250">
                  <c:v>22494</c:v>
                </c:pt>
                <c:pt idx="251">
                  <c:v>22525</c:v>
                </c:pt>
                <c:pt idx="252">
                  <c:v>22555</c:v>
                </c:pt>
                <c:pt idx="253">
                  <c:v>22586</c:v>
                </c:pt>
                <c:pt idx="254">
                  <c:v>22616</c:v>
                </c:pt>
                <c:pt idx="255">
                  <c:v>22647</c:v>
                </c:pt>
                <c:pt idx="256">
                  <c:v>22678</c:v>
                </c:pt>
                <c:pt idx="257">
                  <c:v>22706</c:v>
                </c:pt>
                <c:pt idx="258">
                  <c:v>22737</c:v>
                </c:pt>
                <c:pt idx="259">
                  <c:v>22767</c:v>
                </c:pt>
                <c:pt idx="260">
                  <c:v>22798</c:v>
                </c:pt>
                <c:pt idx="261">
                  <c:v>22828</c:v>
                </c:pt>
                <c:pt idx="262">
                  <c:v>22859</c:v>
                </c:pt>
                <c:pt idx="263">
                  <c:v>22890</c:v>
                </c:pt>
                <c:pt idx="264">
                  <c:v>22920</c:v>
                </c:pt>
                <c:pt idx="265">
                  <c:v>22951</c:v>
                </c:pt>
                <c:pt idx="266">
                  <c:v>22981</c:v>
                </c:pt>
                <c:pt idx="267">
                  <c:v>23012</c:v>
                </c:pt>
                <c:pt idx="268">
                  <c:v>23043</c:v>
                </c:pt>
                <c:pt idx="269">
                  <c:v>23071</c:v>
                </c:pt>
                <c:pt idx="270">
                  <c:v>23102</c:v>
                </c:pt>
                <c:pt idx="271">
                  <c:v>23132</c:v>
                </c:pt>
                <c:pt idx="272">
                  <c:v>23163</c:v>
                </c:pt>
                <c:pt idx="273">
                  <c:v>23193</c:v>
                </c:pt>
                <c:pt idx="274">
                  <c:v>23224</c:v>
                </c:pt>
                <c:pt idx="275">
                  <c:v>23255</c:v>
                </c:pt>
                <c:pt idx="276">
                  <c:v>23285</c:v>
                </c:pt>
                <c:pt idx="277">
                  <c:v>23316</c:v>
                </c:pt>
                <c:pt idx="278">
                  <c:v>23346</c:v>
                </c:pt>
                <c:pt idx="279">
                  <c:v>23377</c:v>
                </c:pt>
                <c:pt idx="280">
                  <c:v>23408</c:v>
                </c:pt>
                <c:pt idx="281">
                  <c:v>23437</c:v>
                </c:pt>
                <c:pt idx="282">
                  <c:v>23468</c:v>
                </c:pt>
                <c:pt idx="283">
                  <c:v>23498</c:v>
                </c:pt>
                <c:pt idx="284">
                  <c:v>23529</c:v>
                </c:pt>
                <c:pt idx="285">
                  <c:v>23559</c:v>
                </c:pt>
                <c:pt idx="286">
                  <c:v>23590</c:v>
                </c:pt>
                <c:pt idx="287">
                  <c:v>23621</c:v>
                </c:pt>
                <c:pt idx="288">
                  <c:v>23651</c:v>
                </c:pt>
                <c:pt idx="289">
                  <c:v>23682</c:v>
                </c:pt>
                <c:pt idx="290">
                  <c:v>23712</c:v>
                </c:pt>
                <c:pt idx="291">
                  <c:v>23743</c:v>
                </c:pt>
                <c:pt idx="292">
                  <c:v>23774</c:v>
                </c:pt>
                <c:pt idx="293">
                  <c:v>23802</c:v>
                </c:pt>
                <c:pt idx="294">
                  <c:v>23833</c:v>
                </c:pt>
                <c:pt idx="295">
                  <c:v>23863</c:v>
                </c:pt>
                <c:pt idx="296">
                  <c:v>23894</c:v>
                </c:pt>
                <c:pt idx="297">
                  <c:v>23924</c:v>
                </c:pt>
                <c:pt idx="298">
                  <c:v>23955</c:v>
                </c:pt>
                <c:pt idx="299">
                  <c:v>23986</c:v>
                </c:pt>
                <c:pt idx="300">
                  <c:v>24016</c:v>
                </c:pt>
                <c:pt idx="301">
                  <c:v>24047</c:v>
                </c:pt>
                <c:pt idx="302">
                  <c:v>24077</c:v>
                </c:pt>
                <c:pt idx="303">
                  <c:v>24108</c:v>
                </c:pt>
                <c:pt idx="304">
                  <c:v>24139</c:v>
                </c:pt>
                <c:pt idx="305">
                  <c:v>24167</c:v>
                </c:pt>
                <c:pt idx="306">
                  <c:v>24198</c:v>
                </c:pt>
                <c:pt idx="307">
                  <c:v>24228</c:v>
                </c:pt>
                <c:pt idx="308">
                  <c:v>24259</c:v>
                </c:pt>
                <c:pt idx="309">
                  <c:v>24289</c:v>
                </c:pt>
                <c:pt idx="310">
                  <c:v>24320</c:v>
                </c:pt>
                <c:pt idx="311">
                  <c:v>24351</c:v>
                </c:pt>
                <c:pt idx="312">
                  <c:v>24381</c:v>
                </c:pt>
                <c:pt idx="313">
                  <c:v>24412</c:v>
                </c:pt>
                <c:pt idx="314">
                  <c:v>24442</c:v>
                </c:pt>
                <c:pt idx="315">
                  <c:v>24473</c:v>
                </c:pt>
                <c:pt idx="316">
                  <c:v>24504</c:v>
                </c:pt>
                <c:pt idx="317">
                  <c:v>24532</c:v>
                </c:pt>
                <c:pt idx="318">
                  <c:v>24563</c:v>
                </c:pt>
                <c:pt idx="319">
                  <c:v>24593</c:v>
                </c:pt>
                <c:pt idx="320">
                  <c:v>24624</c:v>
                </c:pt>
                <c:pt idx="321">
                  <c:v>24654</c:v>
                </c:pt>
                <c:pt idx="322">
                  <c:v>24685</c:v>
                </c:pt>
                <c:pt idx="323">
                  <c:v>24716</c:v>
                </c:pt>
                <c:pt idx="324">
                  <c:v>24746</c:v>
                </c:pt>
                <c:pt idx="325">
                  <c:v>24777</c:v>
                </c:pt>
                <c:pt idx="326">
                  <c:v>24807</c:v>
                </c:pt>
                <c:pt idx="327">
                  <c:v>24838</c:v>
                </c:pt>
                <c:pt idx="328">
                  <c:v>24869</c:v>
                </c:pt>
                <c:pt idx="329">
                  <c:v>24898</c:v>
                </c:pt>
                <c:pt idx="330">
                  <c:v>24929</c:v>
                </c:pt>
                <c:pt idx="331">
                  <c:v>24959</c:v>
                </c:pt>
                <c:pt idx="332">
                  <c:v>24990</c:v>
                </c:pt>
                <c:pt idx="333">
                  <c:v>25020</c:v>
                </c:pt>
                <c:pt idx="334">
                  <c:v>25051</c:v>
                </c:pt>
                <c:pt idx="335">
                  <c:v>25082</c:v>
                </c:pt>
                <c:pt idx="336">
                  <c:v>25112</c:v>
                </c:pt>
                <c:pt idx="337">
                  <c:v>25143</c:v>
                </c:pt>
                <c:pt idx="338">
                  <c:v>25173</c:v>
                </c:pt>
                <c:pt idx="339">
                  <c:v>25204</c:v>
                </c:pt>
                <c:pt idx="340">
                  <c:v>25235</c:v>
                </c:pt>
                <c:pt idx="341">
                  <c:v>25263</c:v>
                </c:pt>
                <c:pt idx="342">
                  <c:v>25294</c:v>
                </c:pt>
                <c:pt idx="343">
                  <c:v>25324</c:v>
                </c:pt>
                <c:pt idx="344">
                  <c:v>25355</c:v>
                </c:pt>
                <c:pt idx="345">
                  <c:v>25385</c:v>
                </c:pt>
                <c:pt idx="346">
                  <c:v>25416</c:v>
                </c:pt>
                <c:pt idx="347">
                  <c:v>25447</c:v>
                </c:pt>
                <c:pt idx="348">
                  <c:v>25477</c:v>
                </c:pt>
                <c:pt idx="349">
                  <c:v>25508</c:v>
                </c:pt>
                <c:pt idx="350">
                  <c:v>25538</c:v>
                </c:pt>
                <c:pt idx="351">
                  <c:v>25569</c:v>
                </c:pt>
                <c:pt idx="352">
                  <c:v>25600</c:v>
                </c:pt>
                <c:pt idx="353">
                  <c:v>25628</c:v>
                </c:pt>
                <c:pt idx="354">
                  <c:v>25659</c:v>
                </c:pt>
                <c:pt idx="355">
                  <c:v>25689</c:v>
                </c:pt>
                <c:pt idx="356">
                  <c:v>25720</c:v>
                </c:pt>
                <c:pt idx="357">
                  <c:v>25750</c:v>
                </c:pt>
                <c:pt idx="358">
                  <c:v>25781</c:v>
                </c:pt>
                <c:pt idx="359">
                  <c:v>25812</c:v>
                </c:pt>
                <c:pt idx="360">
                  <c:v>25842</c:v>
                </c:pt>
                <c:pt idx="361">
                  <c:v>25873</c:v>
                </c:pt>
                <c:pt idx="362">
                  <c:v>25903</c:v>
                </c:pt>
                <c:pt idx="363">
                  <c:v>25934</c:v>
                </c:pt>
                <c:pt idx="364">
                  <c:v>25965</c:v>
                </c:pt>
                <c:pt idx="365">
                  <c:v>25993</c:v>
                </c:pt>
                <c:pt idx="366">
                  <c:v>26024</c:v>
                </c:pt>
                <c:pt idx="367">
                  <c:v>26054</c:v>
                </c:pt>
                <c:pt idx="368">
                  <c:v>26085</c:v>
                </c:pt>
                <c:pt idx="369">
                  <c:v>26115</c:v>
                </c:pt>
                <c:pt idx="370">
                  <c:v>26146</c:v>
                </c:pt>
                <c:pt idx="371">
                  <c:v>26177</c:v>
                </c:pt>
                <c:pt idx="372">
                  <c:v>26207</c:v>
                </c:pt>
                <c:pt idx="373">
                  <c:v>26238</c:v>
                </c:pt>
                <c:pt idx="374">
                  <c:v>26268</c:v>
                </c:pt>
                <c:pt idx="375">
                  <c:v>26299</c:v>
                </c:pt>
                <c:pt idx="376">
                  <c:v>26330</c:v>
                </c:pt>
                <c:pt idx="377">
                  <c:v>26359</c:v>
                </c:pt>
                <c:pt idx="378">
                  <c:v>26390</c:v>
                </c:pt>
                <c:pt idx="379">
                  <c:v>26420</c:v>
                </c:pt>
                <c:pt idx="380">
                  <c:v>26451</c:v>
                </c:pt>
                <c:pt idx="381">
                  <c:v>26481</c:v>
                </c:pt>
                <c:pt idx="382">
                  <c:v>26512</c:v>
                </c:pt>
                <c:pt idx="383">
                  <c:v>26543</c:v>
                </c:pt>
                <c:pt idx="384">
                  <c:v>26573</c:v>
                </c:pt>
                <c:pt idx="385">
                  <c:v>26604</c:v>
                </c:pt>
                <c:pt idx="386">
                  <c:v>26634</c:v>
                </c:pt>
                <c:pt idx="387">
                  <c:v>26665</c:v>
                </c:pt>
                <c:pt idx="388">
                  <c:v>26696</c:v>
                </c:pt>
                <c:pt idx="389">
                  <c:v>26724</c:v>
                </c:pt>
                <c:pt idx="390">
                  <c:v>26755</c:v>
                </c:pt>
                <c:pt idx="391">
                  <c:v>26785</c:v>
                </c:pt>
                <c:pt idx="392">
                  <c:v>26816</c:v>
                </c:pt>
                <c:pt idx="393">
                  <c:v>26846</c:v>
                </c:pt>
                <c:pt idx="394">
                  <c:v>26877</c:v>
                </c:pt>
                <c:pt idx="395">
                  <c:v>26908</c:v>
                </c:pt>
                <c:pt idx="396">
                  <c:v>26938</c:v>
                </c:pt>
                <c:pt idx="397">
                  <c:v>26969</c:v>
                </c:pt>
                <c:pt idx="398">
                  <c:v>26999</c:v>
                </c:pt>
                <c:pt idx="399">
                  <c:v>27030</c:v>
                </c:pt>
                <c:pt idx="400">
                  <c:v>27061</c:v>
                </c:pt>
                <c:pt idx="401">
                  <c:v>27089</c:v>
                </c:pt>
                <c:pt idx="402">
                  <c:v>27120</c:v>
                </c:pt>
                <c:pt idx="403">
                  <c:v>27150</c:v>
                </c:pt>
                <c:pt idx="404">
                  <c:v>27181</c:v>
                </c:pt>
                <c:pt idx="405">
                  <c:v>27211</c:v>
                </c:pt>
                <c:pt idx="406">
                  <c:v>27242</c:v>
                </c:pt>
                <c:pt idx="407">
                  <c:v>27273</c:v>
                </c:pt>
                <c:pt idx="408">
                  <c:v>27303</c:v>
                </c:pt>
                <c:pt idx="409">
                  <c:v>27334</c:v>
                </c:pt>
                <c:pt idx="410">
                  <c:v>27364</c:v>
                </c:pt>
                <c:pt idx="411">
                  <c:v>27395</c:v>
                </c:pt>
                <c:pt idx="412">
                  <c:v>27426</c:v>
                </c:pt>
                <c:pt idx="413">
                  <c:v>27454</c:v>
                </c:pt>
                <c:pt idx="414">
                  <c:v>27485</c:v>
                </c:pt>
                <c:pt idx="415">
                  <c:v>27515</c:v>
                </c:pt>
                <c:pt idx="416">
                  <c:v>27546</c:v>
                </c:pt>
                <c:pt idx="417">
                  <c:v>27576</c:v>
                </c:pt>
                <c:pt idx="418">
                  <c:v>27607</c:v>
                </c:pt>
                <c:pt idx="419">
                  <c:v>27638</c:v>
                </c:pt>
                <c:pt idx="420">
                  <c:v>27668</c:v>
                </c:pt>
                <c:pt idx="421">
                  <c:v>27699</c:v>
                </c:pt>
                <c:pt idx="422">
                  <c:v>27729</c:v>
                </c:pt>
                <c:pt idx="423">
                  <c:v>27760</c:v>
                </c:pt>
                <c:pt idx="424">
                  <c:v>27791</c:v>
                </c:pt>
                <c:pt idx="425">
                  <c:v>27820</c:v>
                </c:pt>
                <c:pt idx="426">
                  <c:v>27851</c:v>
                </c:pt>
                <c:pt idx="427">
                  <c:v>27881</c:v>
                </c:pt>
                <c:pt idx="428">
                  <c:v>27912</c:v>
                </c:pt>
                <c:pt idx="429">
                  <c:v>27942</c:v>
                </c:pt>
                <c:pt idx="430">
                  <c:v>27973</c:v>
                </c:pt>
                <c:pt idx="431">
                  <c:v>28004</c:v>
                </c:pt>
                <c:pt idx="432">
                  <c:v>28034</c:v>
                </c:pt>
                <c:pt idx="433">
                  <c:v>28065</c:v>
                </c:pt>
                <c:pt idx="434">
                  <c:v>28095</c:v>
                </c:pt>
                <c:pt idx="435">
                  <c:v>28126</c:v>
                </c:pt>
                <c:pt idx="436">
                  <c:v>28157</c:v>
                </c:pt>
                <c:pt idx="437">
                  <c:v>28185</c:v>
                </c:pt>
                <c:pt idx="438">
                  <c:v>28216</c:v>
                </c:pt>
                <c:pt idx="439">
                  <c:v>28246</c:v>
                </c:pt>
                <c:pt idx="440">
                  <c:v>28277</c:v>
                </c:pt>
                <c:pt idx="441">
                  <c:v>28307</c:v>
                </c:pt>
                <c:pt idx="442">
                  <c:v>28338</c:v>
                </c:pt>
                <c:pt idx="443">
                  <c:v>28369</c:v>
                </c:pt>
                <c:pt idx="444">
                  <c:v>28399</c:v>
                </c:pt>
                <c:pt idx="445">
                  <c:v>28430</c:v>
                </c:pt>
                <c:pt idx="446">
                  <c:v>28460</c:v>
                </c:pt>
                <c:pt idx="447">
                  <c:v>28491</c:v>
                </c:pt>
                <c:pt idx="448">
                  <c:v>28522</c:v>
                </c:pt>
                <c:pt idx="449">
                  <c:v>28550</c:v>
                </c:pt>
                <c:pt idx="450">
                  <c:v>28581</c:v>
                </c:pt>
                <c:pt idx="451">
                  <c:v>28611</c:v>
                </c:pt>
                <c:pt idx="452">
                  <c:v>28642</c:v>
                </c:pt>
                <c:pt idx="453">
                  <c:v>28672</c:v>
                </c:pt>
                <c:pt idx="454">
                  <c:v>28703</c:v>
                </c:pt>
                <c:pt idx="455">
                  <c:v>28734</c:v>
                </c:pt>
                <c:pt idx="456">
                  <c:v>28764</c:v>
                </c:pt>
                <c:pt idx="457">
                  <c:v>28795</c:v>
                </c:pt>
                <c:pt idx="458">
                  <c:v>28825</c:v>
                </c:pt>
                <c:pt idx="459">
                  <c:v>28856</c:v>
                </c:pt>
                <c:pt idx="460">
                  <c:v>28887</c:v>
                </c:pt>
                <c:pt idx="461">
                  <c:v>28915</c:v>
                </c:pt>
                <c:pt idx="462">
                  <c:v>28946</c:v>
                </c:pt>
                <c:pt idx="463">
                  <c:v>28976</c:v>
                </c:pt>
                <c:pt idx="464">
                  <c:v>29007</c:v>
                </c:pt>
                <c:pt idx="465">
                  <c:v>29037</c:v>
                </c:pt>
                <c:pt idx="466">
                  <c:v>29068</c:v>
                </c:pt>
                <c:pt idx="467">
                  <c:v>29099</c:v>
                </c:pt>
                <c:pt idx="468">
                  <c:v>29129</c:v>
                </c:pt>
                <c:pt idx="469">
                  <c:v>29160</c:v>
                </c:pt>
                <c:pt idx="470">
                  <c:v>29190</c:v>
                </c:pt>
                <c:pt idx="471">
                  <c:v>29221</c:v>
                </c:pt>
                <c:pt idx="472">
                  <c:v>29252</c:v>
                </c:pt>
                <c:pt idx="473">
                  <c:v>29281</c:v>
                </c:pt>
                <c:pt idx="474">
                  <c:v>29312</c:v>
                </c:pt>
                <c:pt idx="475">
                  <c:v>29342</c:v>
                </c:pt>
                <c:pt idx="476">
                  <c:v>29373</c:v>
                </c:pt>
                <c:pt idx="477">
                  <c:v>29403</c:v>
                </c:pt>
                <c:pt idx="478">
                  <c:v>29434</c:v>
                </c:pt>
                <c:pt idx="479">
                  <c:v>29465</c:v>
                </c:pt>
                <c:pt idx="480">
                  <c:v>29495</c:v>
                </c:pt>
                <c:pt idx="481">
                  <c:v>29526</c:v>
                </c:pt>
                <c:pt idx="482">
                  <c:v>29556</c:v>
                </c:pt>
                <c:pt idx="483">
                  <c:v>29587</c:v>
                </c:pt>
                <c:pt idx="484">
                  <c:v>29618</c:v>
                </c:pt>
                <c:pt idx="485">
                  <c:v>29646</c:v>
                </c:pt>
                <c:pt idx="486">
                  <c:v>29677</c:v>
                </c:pt>
                <c:pt idx="487">
                  <c:v>29707</c:v>
                </c:pt>
                <c:pt idx="488">
                  <c:v>29738</c:v>
                </c:pt>
                <c:pt idx="489">
                  <c:v>29768</c:v>
                </c:pt>
                <c:pt idx="490">
                  <c:v>29799</c:v>
                </c:pt>
                <c:pt idx="491">
                  <c:v>29830</c:v>
                </c:pt>
                <c:pt idx="492">
                  <c:v>29860</c:v>
                </c:pt>
                <c:pt idx="493">
                  <c:v>29891</c:v>
                </c:pt>
                <c:pt idx="494">
                  <c:v>29921</c:v>
                </c:pt>
                <c:pt idx="495">
                  <c:v>29952</c:v>
                </c:pt>
                <c:pt idx="496">
                  <c:v>29983</c:v>
                </c:pt>
                <c:pt idx="497">
                  <c:v>30011</c:v>
                </c:pt>
                <c:pt idx="498">
                  <c:v>30042</c:v>
                </c:pt>
                <c:pt idx="499">
                  <c:v>30072</c:v>
                </c:pt>
                <c:pt idx="500">
                  <c:v>30103</c:v>
                </c:pt>
                <c:pt idx="501">
                  <c:v>30133</c:v>
                </c:pt>
                <c:pt idx="502">
                  <c:v>30164</c:v>
                </c:pt>
                <c:pt idx="503">
                  <c:v>30195</c:v>
                </c:pt>
                <c:pt idx="504">
                  <c:v>30225</c:v>
                </c:pt>
                <c:pt idx="505">
                  <c:v>30256</c:v>
                </c:pt>
                <c:pt idx="506">
                  <c:v>30286</c:v>
                </c:pt>
                <c:pt idx="507">
                  <c:v>30317</c:v>
                </c:pt>
                <c:pt idx="508">
                  <c:v>30348</c:v>
                </c:pt>
                <c:pt idx="509">
                  <c:v>30376</c:v>
                </c:pt>
                <c:pt idx="510">
                  <c:v>30407</c:v>
                </c:pt>
                <c:pt idx="511">
                  <c:v>30437</c:v>
                </c:pt>
                <c:pt idx="512">
                  <c:v>30468</c:v>
                </c:pt>
                <c:pt idx="513">
                  <c:v>30498</c:v>
                </c:pt>
                <c:pt idx="514">
                  <c:v>30529</c:v>
                </c:pt>
                <c:pt idx="515">
                  <c:v>30560</c:v>
                </c:pt>
                <c:pt idx="516">
                  <c:v>30590</c:v>
                </c:pt>
                <c:pt idx="517">
                  <c:v>30621</c:v>
                </c:pt>
                <c:pt idx="518">
                  <c:v>30651</c:v>
                </c:pt>
                <c:pt idx="519">
                  <c:v>30682</c:v>
                </c:pt>
                <c:pt idx="520">
                  <c:v>30713</c:v>
                </c:pt>
                <c:pt idx="521">
                  <c:v>30742</c:v>
                </c:pt>
                <c:pt idx="522">
                  <c:v>30773</c:v>
                </c:pt>
                <c:pt idx="523">
                  <c:v>30803</c:v>
                </c:pt>
                <c:pt idx="524">
                  <c:v>30834</c:v>
                </c:pt>
                <c:pt idx="525">
                  <c:v>30864</c:v>
                </c:pt>
                <c:pt idx="526">
                  <c:v>30895</c:v>
                </c:pt>
                <c:pt idx="527">
                  <c:v>30926</c:v>
                </c:pt>
                <c:pt idx="528">
                  <c:v>30956</c:v>
                </c:pt>
                <c:pt idx="529">
                  <c:v>30987</c:v>
                </c:pt>
                <c:pt idx="530">
                  <c:v>31017</c:v>
                </c:pt>
                <c:pt idx="531">
                  <c:v>31048</c:v>
                </c:pt>
                <c:pt idx="532">
                  <c:v>31079</c:v>
                </c:pt>
                <c:pt idx="533">
                  <c:v>31107</c:v>
                </c:pt>
                <c:pt idx="534">
                  <c:v>31138</c:v>
                </c:pt>
                <c:pt idx="535">
                  <c:v>31168</c:v>
                </c:pt>
                <c:pt idx="536">
                  <c:v>31199</c:v>
                </c:pt>
                <c:pt idx="537">
                  <c:v>31229</c:v>
                </c:pt>
                <c:pt idx="538">
                  <c:v>31260</c:v>
                </c:pt>
                <c:pt idx="539">
                  <c:v>31291</c:v>
                </c:pt>
                <c:pt idx="540">
                  <c:v>31321</c:v>
                </c:pt>
                <c:pt idx="541">
                  <c:v>31352</c:v>
                </c:pt>
                <c:pt idx="542">
                  <c:v>31382</c:v>
                </c:pt>
                <c:pt idx="543">
                  <c:v>31413</c:v>
                </c:pt>
                <c:pt idx="544">
                  <c:v>31444</c:v>
                </c:pt>
                <c:pt idx="545">
                  <c:v>31472</c:v>
                </c:pt>
                <c:pt idx="546">
                  <c:v>31503</c:v>
                </c:pt>
                <c:pt idx="547">
                  <c:v>31533</c:v>
                </c:pt>
                <c:pt idx="548">
                  <c:v>31564</c:v>
                </c:pt>
                <c:pt idx="549">
                  <c:v>31594</c:v>
                </c:pt>
                <c:pt idx="550">
                  <c:v>31625</c:v>
                </c:pt>
                <c:pt idx="551">
                  <c:v>31656</c:v>
                </c:pt>
                <c:pt idx="552">
                  <c:v>31686</c:v>
                </c:pt>
                <c:pt idx="553">
                  <c:v>31717</c:v>
                </c:pt>
                <c:pt idx="554">
                  <c:v>31747</c:v>
                </c:pt>
                <c:pt idx="555">
                  <c:v>31778</c:v>
                </c:pt>
                <c:pt idx="556">
                  <c:v>31809</c:v>
                </c:pt>
                <c:pt idx="557">
                  <c:v>31837</c:v>
                </c:pt>
                <c:pt idx="558">
                  <c:v>31868</c:v>
                </c:pt>
                <c:pt idx="559">
                  <c:v>31898</c:v>
                </c:pt>
                <c:pt idx="560">
                  <c:v>31929</c:v>
                </c:pt>
                <c:pt idx="561">
                  <c:v>31959</c:v>
                </c:pt>
                <c:pt idx="562">
                  <c:v>31990</c:v>
                </c:pt>
                <c:pt idx="563">
                  <c:v>32021</c:v>
                </c:pt>
                <c:pt idx="564">
                  <c:v>32051</c:v>
                </c:pt>
                <c:pt idx="565">
                  <c:v>32082</c:v>
                </c:pt>
                <c:pt idx="566">
                  <c:v>32112</c:v>
                </c:pt>
                <c:pt idx="567">
                  <c:v>32143</c:v>
                </c:pt>
                <c:pt idx="568">
                  <c:v>32174</c:v>
                </c:pt>
                <c:pt idx="569">
                  <c:v>32203</c:v>
                </c:pt>
                <c:pt idx="570">
                  <c:v>32234</c:v>
                </c:pt>
                <c:pt idx="571">
                  <c:v>32264</c:v>
                </c:pt>
                <c:pt idx="572">
                  <c:v>32295</c:v>
                </c:pt>
                <c:pt idx="573">
                  <c:v>32325</c:v>
                </c:pt>
                <c:pt idx="574">
                  <c:v>32356</c:v>
                </c:pt>
                <c:pt idx="575">
                  <c:v>32387</c:v>
                </c:pt>
                <c:pt idx="576">
                  <c:v>32417</c:v>
                </c:pt>
                <c:pt idx="577">
                  <c:v>32448</c:v>
                </c:pt>
                <c:pt idx="578">
                  <c:v>32478</c:v>
                </c:pt>
                <c:pt idx="579">
                  <c:v>32509</c:v>
                </c:pt>
                <c:pt idx="580">
                  <c:v>32540</c:v>
                </c:pt>
                <c:pt idx="581">
                  <c:v>32568</c:v>
                </c:pt>
                <c:pt idx="582">
                  <c:v>32599</c:v>
                </c:pt>
                <c:pt idx="583">
                  <c:v>32629</c:v>
                </c:pt>
                <c:pt idx="584">
                  <c:v>32660</c:v>
                </c:pt>
                <c:pt idx="585">
                  <c:v>32690</c:v>
                </c:pt>
                <c:pt idx="586">
                  <c:v>32721</c:v>
                </c:pt>
                <c:pt idx="587">
                  <c:v>32752</c:v>
                </c:pt>
                <c:pt idx="588">
                  <c:v>32782</c:v>
                </c:pt>
                <c:pt idx="589">
                  <c:v>32813</c:v>
                </c:pt>
                <c:pt idx="590">
                  <c:v>32843</c:v>
                </c:pt>
                <c:pt idx="591">
                  <c:v>32874</c:v>
                </c:pt>
                <c:pt idx="592">
                  <c:v>32905</c:v>
                </c:pt>
                <c:pt idx="593">
                  <c:v>32933</c:v>
                </c:pt>
                <c:pt idx="594">
                  <c:v>32964</c:v>
                </c:pt>
                <c:pt idx="595">
                  <c:v>32994</c:v>
                </c:pt>
                <c:pt idx="596">
                  <c:v>33025</c:v>
                </c:pt>
                <c:pt idx="597">
                  <c:v>33055</c:v>
                </c:pt>
                <c:pt idx="598">
                  <c:v>33086</c:v>
                </c:pt>
                <c:pt idx="599">
                  <c:v>33117</c:v>
                </c:pt>
                <c:pt idx="600">
                  <c:v>33147</c:v>
                </c:pt>
                <c:pt idx="601">
                  <c:v>33178</c:v>
                </c:pt>
                <c:pt idx="602">
                  <c:v>33208</c:v>
                </c:pt>
                <c:pt idx="603">
                  <c:v>33239</c:v>
                </c:pt>
                <c:pt idx="604">
                  <c:v>33270</c:v>
                </c:pt>
                <c:pt idx="605">
                  <c:v>33298</c:v>
                </c:pt>
                <c:pt idx="606">
                  <c:v>33329</c:v>
                </c:pt>
                <c:pt idx="607">
                  <c:v>33359</c:v>
                </c:pt>
                <c:pt idx="608">
                  <c:v>33390</c:v>
                </c:pt>
                <c:pt idx="609">
                  <c:v>33420</c:v>
                </c:pt>
                <c:pt idx="610">
                  <c:v>33451</c:v>
                </c:pt>
                <c:pt idx="611">
                  <c:v>33482</c:v>
                </c:pt>
                <c:pt idx="612">
                  <c:v>33512</c:v>
                </c:pt>
                <c:pt idx="613">
                  <c:v>33543</c:v>
                </c:pt>
                <c:pt idx="614">
                  <c:v>33573</c:v>
                </c:pt>
                <c:pt idx="615">
                  <c:v>33604</c:v>
                </c:pt>
                <c:pt idx="616">
                  <c:v>33635</c:v>
                </c:pt>
                <c:pt idx="617">
                  <c:v>33664</c:v>
                </c:pt>
                <c:pt idx="618">
                  <c:v>33695</c:v>
                </c:pt>
                <c:pt idx="619">
                  <c:v>33725</c:v>
                </c:pt>
                <c:pt idx="620">
                  <c:v>33756</c:v>
                </c:pt>
                <c:pt idx="621">
                  <c:v>33786</c:v>
                </c:pt>
                <c:pt idx="622">
                  <c:v>33817</c:v>
                </c:pt>
                <c:pt idx="623">
                  <c:v>33848</c:v>
                </c:pt>
                <c:pt idx="624">
                  <c:v>33878</c:v>
                </c:pt>
                <c:pt idx="625">
                  <c:v>33909</c:v>
                </c:pt>
                <c:pt idx="626">
                  <c:v>33939</c:v>
                </c:pt>
                <c:pt idx="627">
                  <c:v>33970</c:v>
                </c:pt>
                <c:pt idx="628">
                  <c:v>34001</c:v>
                </c:pt>
                <c:pt idx="629">
                  <c:v>34029</c:v>
                </c:pt>
                <c:pt idx="630">
                  <c:v>34060</c:v>
                </c:pt>
                <c:pt idx="631">
                  <c:v>34090</c:v>
                </c:pt>
                <c:pt idx="632">
                  <c:v>34121</c:v>
                </c:pt>
                <c:pt idx="633">
                  <c:v>34151</c:v>
                </c:pt>
                <c:pt idx="634">
                  <c:v>34182</c:v>
                </c:pt>
                <c:pt idx="635">
                  <c:v>34213</c:v>
                </c:pt>
                <c:pt idx="636">
                  <c:v>34243</c:v>
                </c:pt>
                <c:pt idx="637">
                  <c:v>34274</c:v>
                </c:pt>
                <c:pt idx="638">
                  <c:v>34304</c:v>
                </c:pt>
                <c:pt idx="639">
                  <c:v>34335</c:v>
                </c:pt>
                <c:pt idx="640">
                  <c:v>34366</c:v>
                </c:pt>
                <c:pt idx="641">
                  <c:v>34394</c:v>
                </c:pt>
                <c:pt idx="642">
                  <c:v>34425</c:v>
                </c:pt>
                <c:pt idx="643">
                  <c:v>34455</c:v>
                </c:pt>
                <c:pt idx="644">
                  <c:v>34486</c:v>
                </c:pt>
                <c:pt idx="645">
                  <c:v>34516</c:v>
                </c:pt>
                <c:pt idx="646">
                  <c:v>34547</c:v>
                </c:pt>
                <c:pt idx="647">
                  <c:v>34578</c:v>
                </c:pt>
                <c:pt idx="648">
                  <c:v>34608</c:v>
                </c:pt>
                <c:pt idx="649">
                  <c:v>34639</c:v>
                </c:pt>
                <c:pt idx="650">
                  <c:v>34669</c:v>
                </c:pt>
                <c:pt idx="651">
                  <c:v>34700</c:v>
                </c:pt>
                <c:pt idx="652">
                  <c:v>34731</c:v>
                </c:pt>
                <c:pt idx="653">
                  <c:v>34759</c:v>
                </c:pt>
                <c:pt idx="654">
                  <c:v>34790</c:v>
                </c:pt>
                <c:pt idx="655">
                  <c:v>34820</c:v>
                </c:pt>
                <c:pt idx="656">
                  <c:v>34851</c:v>
                </c:pt>
                <c:pt idx="657">
                  <c:v>34881</c:v>
                </c:pt>
                <c:pt idx="658">
                  <c:v>34912</c:v>
                </c:pt>
                <c:pt idx="659">
                  <c:v>34943</c:v>
                </c:pt>
                <c:pt idx="660">
                  <c:v>34973</c:v>
                </c:pt>
                <c:pt idx="661">
                  <c:v>35004</c:v>
                </c:pt>
                <c:pt idx="662">
                  <c:v>35034</c:v>
                </c:pt>
                <c:pt idx="663">
                  <c:v>35065</c:v>
                </c:pt>
                <c:pt idx="664">
                  <c:v>35096</c:v>
                </c:pt>
                <c:pt idx="665">
                  <c:v>35125</c:v>
                </c:pt>
                <c:pt idx="666">
                  <c:v>35156</c:v>
                </c:pt>
                <c:pt idx="667">
                  <c:v>35186</c:v>
                </c:pt>
                <c:pt idx="668">
                  <c:v>35217</c:v>
                </c:pt>
                <c:pt idx="669">
                  <c:v>35247</c:v>
                </c:pt>
                <c:pt idx="670">
                  <c:v>35278</c:v>
                </c:pt>
                <c:pt idx="671">
                  <c:v>35309</c:v>
                </c:pt>
                <c:pt idx="672">
                  <c:v>35339</c:v>
                </c:pt>
                <c:pt idx="673">
                  <c:v>35370</c:v>
                </c:pt>
                <c:pt idx="674">
                  <c:v>35400</c:v>
                </c:pt>
                <c:pt idx="675">
                  <c:v>35431</c:v>
                </c:pt>
                <c:pt idx="676">
                  <c:v>35462</c:v>
                </c:pt>
                <c:pt idx="677">
                  <c:v>35490</c:v>
                </c:pt>
                <c:pt idx="678">
                  <c:v>35521</c:v>
                </c:pt>
                <c:pt idx="679">
                  <c:v>35551</c:v>
                </c:pt>
                <c:pt idx="680">
                  <c:v>35582</c:v>
                </c:pt>
                <c:pt idx="681">
                  <c:v>35612</c:v>
                </c:pt>
                <c:pt idx="682">
                  <c:v>35643</c:v>
                </c:pt>
                <c:pt idx="683">
                  <c:v>35674</c:v>
                </c:pt>
                <c:pt idx="684">
                  <c:v>35704</c:v>
                </c:pt>
                <c:pt idx="685">
                  <c:v>35735</c:v>
                </c:pt>
                <c:pt idx="686">
                  <c:v>35765</c:v>
                </c:pt>
                <c:pt idx="687">
                  <c:v>35796</c:v>
                </c:pt>
                <c:pt idx="688">
                  <c:v>35827</c:v>
                </c:pt>
                <c:pt idx="689">
                  <c:v>35855</c:v>
                </c:pt>
                <c:pt idx="690">
                  <c:v>35886</c:v>
                </c:pt>
                <c:pt idx="691">
                  <c:v>35916</c:v>
                </c:pt>
                <c:pt idx="692">
                  <c:v>35947</c:v>
                </c:pt>
                <c:pt idx="693">
                  <c:v>35977</c:v>
                </c:pt>
                <c:pt idx="694">
                  <c:v>36008</c:v>
                </c:pt>
                <c:pt idx="695">
                  <c:v>36039</c:v>
                </c:pt>
                <c:pt idx="696">
                  <c:v>36069</c:v>
                </c:pt>
                <c:pt idx="697">
                  <c:v>36100</c:v>
                </c:pt>
                <c:pt idx="698">
                  <c:v>36130</c:v>
                </c:pt>
                <c:pt idx="699">
                  <c:v>36161</c:v>
                </c:pt>
                <c:pt idx="700">
                  <c:v>36192</c:v>
                </c:pt>
                <c:pt idx="701">
                  <c:v>36220</c:v>
                </c:pt>
                <c:pt idx="702">
                  <c:v>36251</c:v>
                </c:pt>
                <c:pt idx="703">
                  <c:v>36281</c:v>
                </c:pt>
                <c:pt idx="704">
                  <c:v>36312</c:v>
                </c:pt>
                <c:pt idx="705">
                  <c:v>36342</c:v>
                </c:pt>
                <c:pt idx="706">
                  <c:v>36373</c:v>
                </c:pt>
                <c:pt idx="707">
                  <c:v>36404</c:v>
                </c:pt>
                <c:pt idx="708">
                  <c:v>36434</c:v>
                </c:pt>
                <c:pt idx="709">
                  <c:v>36465</c:v>
                </c:pt>
                <c:pt idx="710">
                  <c:v>36495</c:v>
                </c:pt>
                <c:pt idx="711">
                  <c:v>36526</c:v>
                </c:pt>
                <c:pt idx="712">
                  <c:v>36557</c:v>
                </c:pt>
                <c:pt idx="713">
                  <c:v>36586</c:v>
                </c:pt>
                <c:pt idx="714">
                  <c:v>36617</c:v>
                </c:pt>
                <c:pt idx="715">
                  <c:v>36647</c:v>
                </c:pt>
                <c:pt idx="716">
                  <c:v>36678</c:v>
                </c:pt>
                <c:pt idx="717">
                  <c:v>36708</c:v>
                </c:pt>
                <c:pt idx="718">
                  <c:v>36739</c:v>
                </c:pt>
                <c:pt idx="719">
                  <c:v>36770</c:v>
                </c:pt>
                <c:pt idx="720">
                  <c:v>36800</c:v>
                </c:pt>
                <c:pt idx="721">
                  <c:v>36831</c:v>
                </c:pt>
                <c:pt idx="722">
                  <c:v>36861</c:v>
                </c:pt>
                <c:pt idx="723">
                  <c:v>36892</c:v>
                </c:pt>
                <c:pt idx="724">
                  <c:v>36923</c:v>
                </c:pt>
                <c:pt idx="725">
                  <c:v>36951</c:v>
                </c:pt>
                <c:pt idx="726">
                  <c:v>36982</c:v>
                </c:pt>
                <c:pt idx="727">
                  <c:v>37012</c:v>
                </c:pt>
                <c:pt idx="728">
                  <c:v>37043</c:v>
                </c:pt>
                <c:pt idx="729">
                  <c:v>37073</c:v>
                </c:pt>
                <c:pt idx="730">
                  <c:v>37104</c:v>
                </c:pt>
                <c:pt idx="731">
                  <c:v>37135</c:v>
                </c:pt>
                <c:pt idx="732">
                  <c:v>37165</c:v>
                </c:pt>
                <c:pt idx="733">
                  <c:v>37196</c:v>
                </c:pt>
                <c:pt idx="734">
                  <c:v>37226</c:v>
                </c:pt>
                <c:pt idx="735">
                  <c:v>37257</c:v>
                </c:pt>
                <c:pt idx="736">
                  <c:v>37288</c:v>
                </c:pt>
                <c:pt idx="737">
                  <c:v>37316</c:v>
                </c:pt>
                <c:pt idx="738">
                  <c:v>37347</c:v>
                </c:pt>
                <c:pt idx="739">
                  <c:v>37377</c:v>
                </c:pt>
                <c:pt idx="740">
                  <c:v>37408</c:v>
                </c:pt>
                <c:pt idx="741">
                  <c:v>37438</c:v>
                </c:pt>
                <c:pt idx="742">
                  <c:v>37469</c:v>
                </c:pt>
                <c:pt idx="743">
                  <c:v>37500</c:v>
                </c:pt>
                <c:pt idx="744">
                  <c:v>37530</c:v>
                </c:pt>
                <c:pt idx="745">
                  <c:v>37561</c:v>
                </c:pt>
                <c:pt idx="746">
                  <c:v>37591</c:v>
                </c:pt>
                <c:pt idx="747">
                  <c:v>37622</c:v>
                </c:pt>
                <c:pt idx="748">
                  <c:v>37653</c:v>
                </c:pt>
                <c:pt idx="749">
                  <c:v>37681</c:v>
                </c:pt>
                <c:pt idx="750">
                  <c:v>37712</c:v>
                </c:pt>
                <c:pt idx="751">
                  <c:v>37742</c:v>
                </c:pt>
                <c:pt idx="752">
                  <c:v>37773</c:v>
                </c:pt>
                <c:pt idx="753">
                  <c:v>37803</c:v>
                </c:pt>
                <c:pt idx="754">
                  <c:v>37834</c:v>
                </c:pt>
                <c:pt idx="755">
                  <c:v>37865</c:v>
                </c:pt>
                <c:pt idx="756">
                  <c:v>37895</c:v>
                </c:pt>
                <c:pt idx="757">
                  <c:v>37926</c:v>
                </c:pt>
                <c:pt idx="758">
                  <c:v>37956</c:v>
                </c:pt>
                <c:pt idx="759">
                  <c:v>37987</c:v>
                </c:pt>
                <c:pt idx="760">
                  <c:v>38018</c:v>
                </c:pt>
                <c:pt idx="761">
                  <c:v>38047</c:v>
                </c:pt>
                <c:pt idx="762">
                  <c:v>38078</c:v>
                </c:pt>
                <c:pt idx="763">
                  <c:v>38108</c:v>
                </c:pt>
                <c:pt idx="764">
                  <c:v>38139</c:v>
                </c:pt>
                <c:pt idx="765">
                  <c:v>38169</c:v>
                </c:pt>
                <c:pt idx="766">
                  <c:v>38200</c:v>
                </c:pt>
                <c:pt idx="767">
                  <c:v>38231</c:v>
                </c:pt>
                <c:pt idx="768">
                  <c:v>38261</c:v>
                </c:pt>
                <c:pt idx="769">
                  <c:v>38292</c:v>
                </c:pt>
                <c:pt idx="770">
                  <c:v>38322</c:v>
                </c:pt>
                <c:pt idx="771">
                  <c:v>38353</c:v>
                </c:pt>
                <c:pt idx="772">
                  <c:v>38384</c:v>
                </c:pt>
                <c:pt idx="773">
                  <c:v>38412</c:v>
                </c:pt>
                <c:pt idx="774">
                  <c:v>38443</c:v>
                </c:pt>
                <c:pt idx="775">
                  <c:v>38473</c:v>
                </c:pt>
                <c:pt idx="776">
                  <c:v>38504</c:v>
                </c:pt>
                <c:pt idx="777">
                  <c:v>38534</c:v>
                </c:pt>
                <c:pt idx="778">
                  <c:v>38565</c:v>
                </c:pt>
                <c:pt idx="779">
                  <c:v>38596</c:v>
                </c:pt>
                <c:pt idx="780">
                  <c:v>38626</c:v>
                </c:pt>
                <c:pt idx="781">
                  <c:v>38657</c:v>
                </c:pt>
                <c:pt idx="782">
                  <c:v>38687</c:v>
                </c:pt>
                <c:pt idx="783">
                  <c:v>38718</c:v>
                </c:pt>
                <c:pt idx="784">
                  <c:v>38749</c:v>
                </c:pt>
                <c:pt idx="785">
                  <c:v>38777</c:v>
                </c:pt>
                <c:pt idx="786">
                  <c:v>38808</c:v>
                </c:pt>
                <c:pt idx="787">
                  <c:v>38838</c:v>
                </c:pt>
                <c:pt idx="788">
                  <c:v>38869</c:v>
                </c:pt>
                <c:pt idx="789">
                  <c:v>38899</c:v>
                </c:pt>
                <c:pt idx="790">
                  <c:v>38930</c:v>
                </c:pt>
                <c:pt idx="791">
                  <c:v>38961</c:v>
                </c:pt>
              </c:strCache>
            </c:strRef>
          </c:cat>
          <c:val>
            <c:numRef>
              <c:f>'DATOS MENSUALES'!$E$6:$E$797</c:f>
              <c:numCache>
                <c:ptCount val="792"/>
                <c:pt idx="0">
                  <c:v>1.947</c:v>
                </c:pt>
                <c:pt idx="1">
                  <c:v>2.443</c:v>
                </c:pt>
                <c:pt idx="2">
                  <c:v>1.911</c:v>
                </c:pt>
                <c:pt idx="3">
                  <c:v>2.725</c:v>
                </c:pt>
                <c:pt idx="4">
                  <c:v>9.272</c:v>
                </c:pt>
                <c:pt idx="5">
                  <c:v>9.266</c:v>
                </c:pt>
                <c:pt idx="6">
                  <c:v>4.915</c:v>
                </c:pt>
                <c:pt idx="7">
                  <c:v>4.706</c:v>
                </c:pt>
                <c:pt idx="8">
                  <c:v>1.482</c:v>
                </c:pt>
                <c:pt idx="9">
                  <c:v>1.392</c:v>
                </c:pt>
                <c:pt idx="10">
                  <c:v>0.93</c:v>
                </c:pt>
                <c:pt idx="11">
                  <c:v>0.795</c:v>
                </c:pt>
                <c:pt idx="12">
                  <c:v>0.71</c:v>
                </c:pt>
                <c:pt idx="13">
                  <c:v>1.754</c:v>
                </c:pt>
                <c:pt idx="14">
                  <c:v>0.779</c:v>
                </c:pt>
                <c:pt idx="15">
                  <c:v>1.778</c:v>
                </c:pt>
                <c:pt idx="16">
                  <c:v>1.342</c:v>
                </c:pt>
                <c:pt idx="17">
                  <c:v>6.23</c:v>
                </c:pt>
                <c:pt idx="18">
                  <c:v>3.25</c:v>
                </c:pt>
                <c:pt idx="19">
                  <c:v>3.492</c:v>
                </c:pt>
                <c:pt idx="20">
                  <c:v>1.468</c:v>
                </c:pt>
                <c:pt idx="21">
                  <c:v>0.867</c:v>
                </c:pt>
                <c:pt idx="22">
                  <c:v>0.745</c:v>
                </c:pt>
                <c:pt idx="23">
                  <c:v>0.852</c:v>
                </c:pt>
                <c:pt idx="24">
                  <c:v>2.459</c:v>
                </c:pt>
                <c:pt idx="25">
                  <c:v>0.955</c:v>
                </c:pt>
                <c:pt idx="26">
                  <c:v>4.391</c:v>
                </c:pt>
                <c:pt idx="27">
                  <c:v>11.833</c:v>
                </c:pt>
                <c:pt idx="28">
                  <c:v>2.528</c:v>
                </c:pt>
                <c:pt idx="29">
                  <c:v>3.343</c:v>
                </c:pt>
                <c:pt idx="30">
                  <c:v>2.127</c:v>
                </c:pt>
                <c:pt idx="31">
                  <c:v>1.743</c:v>
                </c:pt>
                <c:pt idx="32">
                  <c:v>0.957</c:v>
                </c:pt>
                <c:pt idx="33">
                  <c:v>0.795</c:v>
                </c:pt>
                <c:pt idx="34">
                  <c:v>0.598</c:v>
                </c:pt>
                <c:pt idx="35">
                  <c:v>2.863</c:v>
                </c:pt>
                <c:pt idx="36">
                  <c:v>6.161</c:v>
                </c:pt>
                <c:pt idx="37">
                  <c:v>5.478</c:v>
                </c:pt>
                <c:pt idx="38">
                  <c:v>2.719</c:v>
                </c:pt>
                <c:pt idx="39">
                  <c:v>1.19</c:v>
                </c:pt>
                <c:pt idx="40">
                  <c:v>3.475</c:v>
                </c:pt>
                <c:pt idx="41">
                  <c:v>1.368</c:v>
                </c:pt>
                <c:pt idx="42">
                  <c:v>4.321</c:v>
                </c:pt>
                <c:pt idx="43">
                  <c:v>1.184</c:v>
                </c:pt>
                <c:pt idx="44">
                  <c:v>0.838</c:v>
                </c:pt>
                <c:pt idx="45">
                  <c:v>0.73</c:v>
                </c:pt>
                <c:pt idx="46">
                  <c:v>0.73</c:v>
                </c:pt>
                <c:pt idx="47">
                  <c:v>0.618</c:v>
                </c:pt>
                <c:pt idx="48">
                  <c:v>6.35</c:v>
                </c:pt>
                <c:pt idx="49">
                  <c:v>1.406</c:v>
                </c:pt>
                <c:pt idx="50">
                  <c:v>2.595</c:v>
                </c:pt>
                <c:pt idx="51">
                  <c:v>6.311</c:v>
                </c:pt>
                <c:pt idx="52">
                  <c:v>1.586</c:v>
                </c:pt>
                <c:pt idx="53">
                  <c:v>2.046</c:v>
                </c:pt>
                <c:pt idx="54">
                  <c:v>1.843</c:v>
                </c:pt>
                <c:pt idx="55">
                  <c:v>1.425</c:v>
                </c:pt>
                <c:pt idx="56">
                  <c:v>0.845</c:v>
                </c:pt>
                <c:pt idx="57">
                  <c:v>0.724</c:v>
                </c:pt>
                <c:pt idx="58">
                  <c:v>0.741</c:v>
                </c:pt>
                <c:pt idx="59">
                  <c:v>0.494</c:v>
                </c:pt>
                <c:pt idx="60">
                  <c:v>1.725</c:v>
                </c:pt>
                <c:pt idx="61">
                  <c:v>3.054</c:v>
                </c:pt>
                <c:pt idx="62">
                  <c:v>6.726</c:v>
                </c:pt>
                <c:pt idx="63">
                  <c:v>1.372</c:v>
                </c:pt>
                <c:pt idx="64">
                  <c:v>1.824</c:v>
                </c:pt>
                <c:pt idx="65">
                  <c:v>2.848</c:v>
                </c:pt>
                <c:pt idx="66">
                  <c:v>5.152</c:v>
                </c:pt>
                <c:pt idx="67">
                  <c:v>5.784</c:v>
                </c:pt>
                <c:pt idx="68">
                  <c:v>1.249</c:v>
                </c:pt>
                <c:pt idx="69">
                  <c:v>0.933</c:v>
                </c:pt>
                <c:pt idx="70">
                  <c:v>0.726</c:v>
                </c:pt>
                <c:pt idx="71">
                  <c:v>0.642</c:v>
                </c:pt>
                <c:pt idx="72">
                  <c:v>1.727</c:v>
                </c:pt>
                <c:pt idx="73">
                  <c:v>4.03</c:v>
                </c:pt>
                <c:pt idx="74">
                  <c:v>5.696</c:v>
                </c:pt>
                <c:pt idx="75">
                  <c:v>1.228</c:v>
                </c:pt>
                <c:pt idx="76">
                  <c:v>4.52</c:v>
                </c:pt>
                <c:pt idx="77">
                  <c:v>9.039</c:v>
                </c:pt>
                <c:pt idx="78">
                  <c:v>2.397</c:v>
                </c:pt>
                <c:pt idx="79">
                  <c:v>3.143</c:v>
                </c:pt>
                <c:pt idx="80">
                  <c:v>1.555</c:v>
                </c:pt>
                <c:pt idx="81">
                  <c:v>0.947</c:v>
                </c:pt>
                <c:pt idx="82">
                  <c:v>0.931</c:v>
                </c:pt>
                <c:pt idx="83">
                  <c:v>2.275</c:v>
                </c:pt>
                <c:pt idx="84">
                  <c:v>1.408</c:v>
                </c:pt>
                <c:pt idx="85">
                  <c:v>1.557</c:v>
                </c:pt>
                <c:pt idx="86">
                  <c:v>2.387</c:v>
                </c:pt>
                <c:pt idx="87">
                  <c:v>6.059</c:v>
                </c:pt>
                <c:pt idx="88">
                  <c:v>2.174</c:v>
                </c:pt>
                <c:pt idx="89">
                  <c:v>1.512</c:v>
                </c:pt>
                <c:pt idx="90">
                  <c:v>1.757</c:v>
                </c:pt>
                <c:pt idx="91">
                  <c:v>2.057</c:v>
                </c:pt>
                <c:pt idx="92">
                  <c:v>0.903</c:v>
                </c:pt>
                <c:pt idx="93">
                  <c:v>0.696</c:v>
                </c:pt>
                <c:pt idx="94">
                  <c:v>0.59</c:v>
                </c:pt>
                <c:pt idx="95">
                  <c:v>0.486</c:v>
                </c:pt>
                <c:pt idx="96">
                  <c:v>1.378</c:v>
                </c:pt>
                <c:pt idx="97">
                  <c:v>0.716</c:v>
                </c:pt>
                <c:pt idx="98">
                  <c:v>4.837</c:v>
                </c:pt>
                <c:pt idx="99">
                  <c:v>2.444</c:v>
                </c:pt>
                <c:pt idx="100">
                  <c:v>1.229</c:v>
                </c:pt>
                <c:pt idx="101">
                  <c:v>4.318</c:v>
                </c:pt>
                <c:pt idx="102">
                  <c:v>1.855</c:v>
                </c:pt>
                <c:pt idx="103">
                  <c:v>1.085</c:v>
                </c:pt>
                <c:pt idx="104">
                  <c:v>0.747</c:v>
                </c:pt>
                <c:pt idx="105">
                  <c:v>0.602</c:v>
                </c:pt>
                <c:pt idx="106">
                  <c:v>0.469</c:v>
                </c:pt>
                <c:pt idx="107">
                  <c:v>1.533</c:v>
                </c:pt>
                <c:pt idx="108">
                  <c:v>0.611</c:v>
                </c:pt>
                <c:pt idx="109">
                  <c:v>2.126</c:v>
                </c:pt>
                <c:pt idx="110">
                  <c:v>2.852</c:v>
                </c:pt>
                <c:pt idx="111">
                  <c:v>1.439</c:v>
                </c:pt>
                <c:pt idx="112">
                  <c:v>4.535</c:v>
                </c:pt>
                <c:pt idx="113">
                  <c:v>1.887</c:v>
                </c:pt>
                <c:pt idx="114">
                  <c:v>2.474</c:v>
                </c:pt>
                <c:pt idx="115">
                  <c:v>6.122</c:v>
                </c:pt>
                <c:pt idx="116">
                  <c:v>1.133</c:v>
                </c:pt>
                <c:pt idx="117">
                  <c:v>0.865</c:v>
                </c:pt>
                <c:pt idx="118">
                  <c:v>0.677</c:v>
                </c:pt>
                <c:pt idx="119">
                  <c:v>0.599</c:v>
                </c:pt>
                <c:pt idx="120">
                  <c:v>1.845</c:v>
                </c:pt>
                <c:pt idx="121">
                  <c:v>2.743</c:v>
                </c:pt>
                <c:pt idx="122">
                  <c:v>2.957</c:v>
                </c:pt>
                <c:pt idx="123">
                  <c:v>3.093</c:v>
                </c:pt>
                <c:pt idx="124">
                  <c:v>1.791</c:v>
                </c:pt>
                <c:pt idx="125">
                  <c:v>7.02</c:v>
                </c:pt>
                <c:pt idx="126">
                  <c:v>4.546</c:v>
                </c:pt>
                <c:pt idx="127">
                  <c:v>5.498</c:v>
                </c:pt>
                <c:pt idx="128">
                  <c:v>1.551</c:v>
                </c:pt>
                <c:pt idx="129">
                  <c:v>1.052</c:v>
                </c:pt>
                <c:pt idx="130">
                  <c:v>0.85</c:v>
                </c:pt>
                <c:pt idx="131">
                  <c:v>0.716</c:v>
                </c:pt>
                <c:pt idx="132">
                  <c:v>1.794</c:v>
                </c:pt>
                <c:pt idx="133">
                  <c:v>12.449</c:v>
                </c:pt>
                <c:pt idx="134">
                  <c:v>2.314</c:v>
                </c:pt>
                <c:pt idx="135">
                  <c:v>2.252</c:v>
                </c:pt>
                <c:pt idx="136">
                  <c:v>3.226</c:v>
                </c:pt>
                <c:pt idx="137">
                  <c:v>6.527</c:v>
                </c:pt>
                <c:pt idx="138">
                  <c:v>3.411</c:v>
                </c:pt>
                <c:pt idx="139">
                  <c:v>2.925</c:v>
                </c:pt>
                <c:pt idx="140">
                  <c:v>1.157</c:v>
                </c:pt>
                <c:pt idx="141">
                  <c:v>1.05</c:v>
                </c:pt>
                <c:pt idx="142">
                  <c:v>0.837</c:v>
                </c:pt>
                <c:pt idx="143">
                  <c:v>0.901</c:v>
                </c:pt>
                <c:pt idx="144">
                  <c:v>1.827</c:v>
                </c:pt>
                <c:pt idx="145">
                  <c:v>5.528</c:v>
                </c:pt>
                <c:pt idx="146">
                  <c:v>5.564</c:v>
                </c:pt>
                <c:pt idx="147">
                  <c:v>1.119</c:v>
                </c:pt>
                <c:pt idx="148">
                  <c:v>1.138</c:v>
                </c:pt>
                <c:pt idx="149">
                  <c:v>4.678</c:v>
                </c:pt>
                <c:pt idx="150">
                  <c:v>4.545</c:v>
                </c:pt>
                <c:pt idx="151">
                  <c:v>2.154</c:v>
                </c:pt>
                <c:pt idx="152">
                  <c:v>2.818</c:v>
                </c:pt>
                <c:pt idx="153">
                  <c:v>0.963</c:v>
                </c:pt>
                <c:pt idx="154">
                  <c:v>0.744</c:v>
                </c:pt>
                <c:pt idx="155">
                  <c:v>0.763</c:v>
                </c:pt>
                <c:pt idx="156">
                  <c:v>1.258</c:v>
                </c:pt>
                <c:pt idx="157">
                  <c:v>2.642</c:v>
                </c:pt>
                <c:pt idx="158">
                  <c:v>6.555</c:v>
                </c:pt>
                <c:pt idx="159">
                  <c:v>1.354</c:v>
                </c:pt>
                <c:pt idx="160">
                  <c:v>3.47</c:v>
                </c:pt>
                <c:pt idx="161">
                  <c:v>6.236</c:v>
                </c:pt>
                <c:pt idx="162">
                  <c:v>3.811</c:v>
                </c:pt>
                <c:pt idx="163">
                  <c:v>2.804</c:v>
                </c:pt>
                <c:pt idx="164">
                  <c:v>1.152</c:v>
                </c:pt>
                <c:pt idx="165">
                  <c:v>0.801</c:v>
                </c:pt>
                <c:pt idx="166">
                  <c:v>0.798</c:v>
                </c:pt>
                <c:pt idx="167">
                  <c:v>0.55</c:v>
                </c:pt>
                <c:pt idx="168">
                  <c:v>0.867</c:v>
                </c:pt>
                <c:pt idx="169">
                  <c:v>4.496</c:v>
                </c:pt>
                <c:pt idx="170">
                  <c:v>1.204</c:v>
                </c:pt>
                <c:pt idx="171">
                  <c:v>6.411</c:v>
                </c:pt>
                <c:pt idx="172">
                  <c:v>2.081</c:v>
                </c:pt>
                <c:pt idx="173">
                  <c:v>3.426</c:v>
                </c:pt>
                <c:pt idx="174">
                  <c:v>1.343</c:v>
                </c:pt>
                <c:pt idx="175">
                  <c:v>1.154</c:v>
                </c:pt>
                <c:pt idx="176">
                  <c:v>1.109</c:v>
                </c:pt>
                <c:pt idx="177">
                  <c:v>0.765</c:v>
                </c:pt>
                <c:pt idx="178">
                  <c:v>0.631</c:v>
                </c:pt>
                <c:pt idx="179">
                  <c:v>0.553</c:v>
                </c:pt>
                <c:pt idx="180">
                  <c:v>1.724</c:v>
                </c:pt>
                <c:pt idx="181">
                  <c:v>7.187</c:v>
                </c:pt>
                <c:pt idx="182">
                  <c:v>5.381</c:v>
                </c:pt>
                <c:pt idx="183">
                  <c:v>6.921</c:v>
                </c:pt>
                <c:pt idx="184">
                  <c:v>1.039</c:v>
                </c:pt>
                <c:pt idx="185">
                  <c:v>8.009</c:v>
                </c:pt>
                <c:pt idx="186">
                  <c:v>6.245</c:v>
                </c:pt>
                <c:pt idx="187">
                  <c:v>4.127</c:v>
                </c:pt>
                <c:pt idx="188">
                  <c:v>1.202</c:v>
                </c:pt>
                <c:pt idx="189">
                  <c:v>0.945</c:v>
                </c:pt>
                <c:pt idx="190">
                  <c:v>0.875</c:v>
                </c:pt>
                <c:pt idx="191">
                  <c:v>0.807</c:v>
                </c:pt>
                <c:pt idx="192">
                  <c:v>1.643</c:v>
                </c:pt>
                <c:pt idx="193">
                  <c:v>3.686</c:v>
                </c:pt>
                <c:pt idx="194">
                  <c:v>1.204</c:v>
                </c:pt>
                <c:pt idx="195">
                  <c:v>0.77</c:v>
                </c:pt>
                <c:pt idx="196">
                  <c:v>3.787</c:v>
                </c:pt>
                <c:pt idx="197">
                  <c:v>2.957</c:v>
                </c:pt>
                <c:pt idx="198">
                  <c:v>2.709</c:v>
                </c:pt>
                <c:pt idx="199">
                  <c:v>1.527</c:v>
                </c:pt>
                <c:pt idx="200">
                  <c:v>1.37</c:v>
                </c:pt>
                <c:pt idx="201">
                  <c:v>0.748</c:v>
                </c:pt>
                <c:pt idx="202">
                  <c:v>0.575</c:v>
                </c:pt>
                <c:pt idx="203">
                  <c:v>0.578</c:v>
                </c:pt>
                <c:pt idx="204">
                  <c:v>0.48</c:v>
                </c:pt>
                <c:pt idx="205">
                  <c:v>3.85</c:v>
                </c:pt>
                <c:pt idx="206">
                  <c:v>0.739</c:v>
                </c:pt>
                <c:pt idx="207">
                  <c:v>4.723</c:v>
                </c:pt>
                <c:pt idx="208">
                  <c:v>6.845</c:v>
                </c:pt>
                <c:pt idx="209">
                  <c:v>8.992</c:v>
                </c:pt>
                <c:pt idx="210">
                  <c:v>3.81</c:v>
                </c:pt>
                <c:pt idx="211">
                  <c:v>3.034</c:v>
                </c:pt>
                <c:pt idx="212">
                  <c:v>2.299</c:v>
                </c:pt>
                <c:pt idx="213">
                  <c:v>0.993</c:v>
                </c:pt>
                <c:pt idx="214">
                  <c:v>0.83</c:v>
                </c:pt>
                <c:pt idx="215">
                  <c:v>0.711</c:v>
                </c:pt>
                <c:pt idx="216">
                  <c:v>1.096</c:v>
                </c:pt>
                <c:pt idx="217">
                  <c:v>1.986</c:v>
                </c:pt>
                <c:pt idx="218">
                  <c:v>6.775</c:v>
                </c:pt>
                <c:pt idx="219">
                  <c:v>3.47</c:v>
                </c:pt>
                <c:pt idx="220">
                  <c:v>0.942</c:v>
                </c:pt>
                <c:pt idx="221">
                  <c:v>5.707</c:v>
                </c:pt>
                <c:pt idx="222">
                  <c:v>3.86</c:v>
                </c:pt>
                <c:pt idx="223">
                  <c:v>3.054</c:v>
                </c:pt>
                <c:pt idx="224">
                  <c:v>1.227</c:v>
                </c:pt>
                <c:pt idx="225">
                  <c:v>0.91</c:v>
                </c:pt>
                <c:pt idx="226">
                  <c:v>0.962</c:v>
                </c:pt>
                <c:pt idx="227">
                  <c:v>1.301</c:v>
                </c:pt>
                <c:pt idx="228">
                  <c:v>4.962</c:v>
                </c:pt>
                <c:pt idx="229">
                  <c:v>8.203</c:v>
                </c:pt>
                <c:pt idx="230">
                  <c:v>7.085</c:v>
                </c:pt>
                <c:pt idx="231">
                  <c:v>4.164</c:v>
                </c:pt>
                <c:pt idx="232">
                  <c:v>5.416</c:v>
                </c:pt>
                <c:pt idx="233">
                  <c:v>5.083</c:v>
                </c:pt>
                <c:pt idx="234">
                  <c:v>2.575</c:v>
                </c:pt>
                <c:pt idx="235">
                  <c:v>4.201</c:v>
                </c:pt>
                <c:pt idx="236">
                  <c:v>1.214</c:v>
                </c:pt>
                <c:pt idx="237">
                  <c:v>0.951</c:v>
                </c:pt>
                <c:pt idx="238">
                  <c:v>0.82</c:v>
                </c:pt>
                <c:pt idx="239">
                  <c:v>1.541</c:v>
                </c:pt>
                <c:pt idx="240">
                  <c:v>9.365</c:v>
                </c:pt>
                <c:pt idx="241">
                  <c:v>5.591</c:v>
                </c:pt>
                <c:pt idx="242">
                  <c:v>2.793</c:v>
                </c:pt>
                <c:pt idx="243">
                  <c:v>1.497</c:v>
                </c:pt>
                <c:pt idx="244">
                  <c:v>4.973</c:v>
                </c:pt>
                <c:pt idx="245">
                  <c:v>2.789</c:v>
                </c:pt>
                <c:pt idx="246">
                  <c:v>4.137</c:v>
                </c:pt>
                <c:pt idx="247">
                  <c:v>2.506</c:v>
                </c:pt>
                <c:pt idx="248">
                  <c:v>1.185</c:v>
                </c:pt>
                <c:pt idx="249">
                  <c:v>0.911</c:v>
                </c:pt>
                <c:pt idx="250">
                  <c:v>0.726</c:v>
                </c:pt>
                <c:pt idx="251">
                  <c:v>1.343</c:v>
                </c:pt>
                <c:pt idx="252">
                  <c:v>3.024</c:v>
                </c:pt>
                <c:pt idx="253">
                  <c:v>4.378</c:v>
                </c:pt>
                <c:pt idx="254">
                  <c:v>5.439</c:v>
                </c:pt>
                <c:pt idx="255">
                  <c:v>3.513</c:v>
                </c:pt>
                <c:pt idx="256">
                  <c:v>2.873</c:v>
                </c:pt>
                <c:pt idx="257">
                  <c:v>4.474</c:v>
                </c:pt>
                <c:pt idx="258">
                  <c:v>1.915</c:v>
                </c:pt>
                <c:pt idx="259">
                  <c:v>1.606</c:v>
                </c:pt>
                <c:pt idx="260">
                  <c:v>1.064</c:v>
                </c:pt>
                <c:pt idx="261">
                  <c:v>0.778</c:v>
                </c:pt>
                <c:pt idx="262">
                  <c:v>0.603</c:v>
                </c:pt>
                <c:pt idx="263">
                  <c:v>0.491</c:v>
                </c:pt>
                <c:pt idx="264">
                  <c:v>0.673</c:v>
                </c:pt>
                <c:pt idx="265">
                  <c:v>1.342</c:v>
                </c:pt>
                <c:pt idx="266">
                  <c:v>0.697</c:v>
                </c:pt>
                <c:pt idx="267">
                  <c:v>2.002</c:v>
                </c:pt>
                <c:pt idx="268">
                  <c:v>1.017</c:v>
                </c:pt>
                <c:pt idx="269">
                  <c:v>5.759</c:v>
                </c:pt>
                <c:pt idx="270">
                  <c:v>3.838</c:v>
                </c:pt>
                <c:pt idx="271">
                  <c:v>1.495</c:v>
                </c:pt>
                <c:pt idx="272">
                  <c:v>1.247</c:v>
                </c:pt>
                <c:pt idx="273">
                  <c:v>0.88</c:v>
                </c:pt>
                <c:pt idx="274">
                  <c:v>0.722</c:v>
                </c:pt>
                <c:pt idx="275">
                  <c:v>1.807</c:v>
                </c:pt>
                <c:pt idx="276">
                  <c:v>0.782</c:v>
                </c:pt>
                <c:pt idx="277">
                  <c:v>6.123</c:v>
                </c:pt>
                <c:pt idx="278">
                  <c:v>1.013</c:v>
                </c:pt>
                <c:pt idx="279">
                  <c:v>1.138</c:v>
                </c:pt>
                <c:pt idx="280">
                  <c:v>3.071</c:v>
                </c:pt>
                <c:pt idx="281">
                  <c:v>4.488</c:v>
                </c:pt>
                <c:pt idx="282">
                  <c:v>2.263</c:v>
                </c:pt>
                <c:pt idx="283">
                  <c:v>1.566</c:v>
                </c:pt>
                <c:pt idx="284">
                  <c:v>1.113</c:v>
                </c:pt>
                <c:pt idx="285">
                  <c:v>0.853</c:v>
                </c:pt>
                <c:pt idx="286">
                  <c:v>0.668</c:v>
                </c:pt>
                <c:pt idx="287">
                  <c:v>0.592</c:v>
                </c:pt>
                <c:pt idx="288">
                  <c:v>2.148</c:v>
                </c:pt>
                <c:pt idx="289">
                  <c:v>0.825</c:v>
                </c:pt>
                <c:pt idx="290">
                  <c:v>1.121</c:v>
                </c:pt>
                <c:pt idx="291">
                  <c:v>1.281</c:v>
                </c:pt>
                <c:pt idx="292">
                  <c:v>0.674</c:v>
                </c:pt>
                <c:pt idx="293">
                  <c:v>4.222</c:v>
                </c:pt>
                <c:pt idx="294">
                  <c:v>2.797</c:v>
                </c:pt>
                <c:pt idx="295">
                  <c:v>1.123</c:v>
                </c:pt>
                <c:pt idx="296">
                  <c:v>0.691</c:v>
                </c:pt>
                <c:pt idx="297">
                  <c:v>0.534</c:v>
                </c:pt>
                <c:pt idx="298">
                  <c:v>0.443</c:v>
                </c:pt>
                <c:pt idx="299">
                  <c:v>1.006</c:v>
                </c:pt>
                <c:pt idx="300">
                  <c:v>0.961</c:v>
                </c:pt>
                <c:pt idx="301">
                  <c:v>3.839</c:v>
                </c:pt>
                <c:pt idx="302">
                  <c:v>3.058</c:v>
                </c:pt>
                <c:pt idx="303">
                  <c:v>2.699</c:v>
                </c:pt>
                <c:pt idx="304">
                  <c:v>8.622</c:v>
                </c:pt>
                <c:pt idx="305">
                  <c:v>1.73</c:v>
                </c:pt>
                <c:pt idx="306">
                  <c:v>2.346</c:v>
                </c:pt>
                <c:pt idx="307">
                  <c:v>1.378</c:v>
                </c:pt>
                <c:pt idx="308">
                  <c:v>1.354</c:v>
                </c:pt>
                <c:pt idx="309">
                  <c:v>0.927</c:v>
                </c:pt>
                <c:pt idx="310">
                  <c:v>0.715</c:v>
                </c:pt>
                <c:pt idx="311">
                  <c:v>0.57</c:v>
                </c:pt>
                <c:pt idx="312">
                  <c:v>6.934</c:v>
                </c:pt>
                <c:pt idx="313">
                  <c:v>6.51</c:v>
                </c:pt>
                <c:pt idx="314">
                  <c:v>3.298</c:v>
                </c:pt>
                <c:pt idx="315">
                  <c:v>2.91</c:v>
                </c:pt>
                <c:pt idx="316">
                  <c:v>1.485</c:v>
                </c:pt>
                <c:pt idx="317">
                  <c:v>3.181</c:v>
                </c:pt>
                <c:pt idx="318">
                  <c:v>1.483</c:v>
                </c:pt>
                <c:pt idx="319">
                  <c:v>4.504</c:v>
                </c:pt>
                <c:pt idx="320">
                  <c:v>0.895</c:v>
                </c:pt>
                <c:pt idx="321">
                  <c:v>0.668</c:v>
                </c:pt>
                <c:pt idx="322">
                  <c:v>0.533</c:v>
                </c:pt>
                <c:pt idx="323">
                  <c:v>0.46</c:v>
                </c:pt>
                <c:pt idx="324">
                  <c:v>0.49</c:v>
                </c:pt>
                <c:pt idx="325">
                  <c:v>3.39</c:v>
                </c:pt>
                <c:pt idx="326">
                  <c:v>4.166</c:v>
                </c:pt>
                <c:pt idx="327">
                  <c:v>5.058</c:v>
                </c:pt>
                <c:pt idx="328">
                  <c:v>6.274</c:v>
                </c:pt>
                <c:pt idx="329">
                  <c:v>3.991</c:v>
                </c:pt>
                <c:pt idx="330">
                  <c:v>8.864</c:v>
                </c:pt>
                <c:pt idx="331">
                  <c:v>4.12</c:v>
                </c:pt>
                <c:pt idx="332">
                  <c:v>1.119</c:v>
                </c:pt>
                <c:pt idx="333">
                  <c:v>0.83</c:v>
                </c:pt>
                <c:pt idx="334">
                  <c:v>0.814</c:v>
                </c:pt>
                <c:pt idx="335">
                  <c:v>1.122</c:v>
                </c:pt>
                <c:pt idx="336">
                  <c:v>1.168</c:v>
                </c:pt>
                <c:pt idx="337">
                  <c:v>1.444</c:v>
                </c:pt>
                <c:pt idx="338">
                  <c:v>2.856</c:v>
                </c:pt>
                <c:pt idx="339">
                  <c:v>2.923</c:v>
                </c:pt>
                <c:pt idx="340">
                  <c:v>3.987</c:v>
                </c:pt>
                <c:pt idx="341">
                  <c:v>6.842</c:v>
                </c:pt>
                <c:pt idx="342">
                  <c:v>3.6</c:v>
                </c:pt>
                <c:pt idx="343">
                  <c:v>7.105</c:v>
                </c:pt>
                <c:pt idx="344">
                  <c:v>1.586</c:v>
                </c:pt>
                <c:pt idx="345">
                  <c:v>0.987</c:v>
                </c:pt>
                <c:pt idx="346">
                  <c:v>0.748</c:v>
                </c:pt>
                <c:pt idx="347">
                  <c:v>5.407</c:v>
                </c:pt>
                <c:pt idx="348">
                  <c:v>0.757</c:v>
                </c:pt>
                <c:pt idx="349">
                  <c:v>2.793</c:v>
                </c:pt>
                <c:pt idx="350">
                  <c:v>3.868</c:v>
                </c:pt>
                <c:pt idx="351">
                  <c:v>10.965</c:v>
                </c:pt>
                <c:pt idx="352">
                  <c:v>3.079</c:v>
                </c:pt>
                <c:pt idx="353">
                  <c:v>1.873</c:v>
                </c:pt>
                <c:pt idx="354">
                  <c:v>4.157</c:v>
                </c:pt>
                <c:pt idx="355">
                  <c:v>4.479</c:v>
                </c:pt>
                <c:pt idx="356">
                  <c:v>1.446</c:v>
                </c:pt>
                <c:pt idx="357">
                  <c:v>0.903</c:v>
                </c:pt>
                <c:pt idx="358">
                  <c:v>0.818</c:v>
                </c:pt>
                <c:pt idx="359">
                  <c:v>0.611</c:v>
                </c:pt>
                <c:pt idx="360">
                  <c:v>0.647</c:v>
                </c:pt>
                <c:pt idx="361">
                  <c:v>5.045</c:v>
                </c:pt>
                <c:pt idx="362">
                  <c:v>0.77</c:v>
                </c:pt>
                <c:pt idx="363">
                  <c:v>1.158</c:v>
                </c:pt>
                <c:pt idx="364">
                  <c:v>2.839</c:v>
                </c:pt>
                <c:pt idx="365">
                  <c:v>3.421</c:v>
                </c:pt>
                <c:pt idx="366">
                  <c:v>4.929</c:v>
                </c:pt>
                <c:pt idx="367">
                  <c:v>4.22</c:v>
                </c:pt>
                <c:pt idx="368">
                  <c:v>2.273</c:v>
                </c:pt>
                <c:pt idx="369">
                  <c:v>1.622</c:v>
                </c:pt>
                <c:pt idx="370">
                  <c:v>0.986</c:v>
                </c:pt>
                <c:pt idx="371">
                  <c:v>0.752</c:v>
                </c:pt>
                <c:pt idx="372">
                  <c:v>0.597</c:v>
                </c:pt>
                <c:pt idx="373">
                  <c:v>4.638</c:v>
                </c:pt>
                <c:pt idx="374">
                  <c:v>2.329</c:v>
                </c:pt>
                <c:pt idx="375">
                  <c:v>1.562</c:v>
                </c:pt>
                <c:pt idx="376">
                  <c:v>8.151</c:v>
                </c:pt>
                <c:pt idx="377">
                  <c:v>5.481</c:v>
                </c:pt>
                <c:pt idx="378">
                  <c:v>4.141</c:v>
                </c:pt>
                <c:pt idx="379">
                  <c:v>4.603</c:v>
                </c:pt>
                <c:pt idx="380">
                  <c:v>1.799</c:v>
                </c:pt>
                <c:pt idx="381">
                  <c:v>0.984</c:v>
                </c:pt>
                <c:pt idx="382">
                  <c:v>0.775</c:v>
                </c:pt>
                <c:pt idx="383">
                  <c:v>0.723</c:v>
                </c:pt>
                <c:pt idx="384">
                  <c:v>2.653</c:v>
                </c:pt>
                <c:pt idx="385">
                  <c:v>1.225</c:v>
                </c:pt>
                <c:pt idx="386">
                  <c:v>2.652</c:v>
                </c:pt>
                <c:pt idx="387">
                  <c:v>2.206</c:v>
                </c:pt>
                <c:pt idx="388">
                  <c:v>3.282</c:v>
                </c:pt>
                <c:pt idx="389">
                  <c:v>3.61</c:v>
                </c:pt>
                <c:pt idx="390">
                  <c:v>4.552</c:v>
                </c:pt>
                <c:pt idx="391">
                  <c:v>7.968</c:v>
                </c:pt>
                <c:pt idx="392">
                  <c:v>1.364</c:v>
                </c:pt>
                <c:pt idx="393">
                  <c:v>1.106</c:v>
                </c:pt>
                <c:pt idx="394">
                  <c:v>0.805</c:v>
                </c:pt>
                <c:pt idx="395">
                  <c:v>1.2</c:v>
                </c:pt>
                <c:pt idx="396">
                  <c:v>4.106</c:v>
                </c:pt>
                <c:pt idx="397">
                  <c:v>2.361</c:v>
                </c:pt>
                <c:pt idx="398">
                  <c:v>3.452</c:v>
                </c:pt>
                <c:pt idx="399">
                  <c:v>5.811</c:v>
                </c:pt>
                <c:pt idx="400">
                  <c:v>4.583</c:v>
                </c:pt>
                <c:pt idx="401">
                  <c:v>5.968</c:v>
                </c:pt>
                <c:pt idx="402">
                  <c:v>3.161</c:v>
                </c:pt>
                <c:pt idx="403">
                  <c:v>1.897</c:v>
                </c:pt>
                <c:pt idx="404">
                  <c:v>2.351</c:v>
                </c:pt>
                <c:pt idx="405">
                  <c:v>0.926</c:v>
                </c:pt>
                <c:pt idx="406">
                  <c:v>0.715</c:v>
                </c:pt>
                <c:pt idx="407">
                  <c:v>0.587</c:v>
                </c:pt>
                <c:pt idx="408">
                  <c:v>5.646</c:v>
                </c:pt>
                <c:pt idx="409">
                  <c:v>9.01</c:v>
                </c:pt>
                <c:pt idx="410">
                  <c:v>0.967</c:v>
                </c:pt>
                <c:pt idx="411">
                  <c:v>4.533</c:v>
                </c:pt>
                <c:pt idx="412">
                  <c:v>1.65</c:v>
                </c:pt>
                <c:pt idx="413">
                  <c:v>3.904</c:v>
                </c:pt>
                <c:pt idx="414">
                  <c:v>3.279</c:v>
                </c:pt>
                <c:pt idx="415">
                  <c:v>3.635</c:v>
                </c:pt>
                <c:pt idx="416">
                  <c:v>1.045</c:v>
                </c:pt>
                <c:pt idx="417">
                  <c:v>0.756</c:v>
                </c:pt>
                <c:pt idx="418">
                  <c:v>0.68</c:v>
                </c:pt>
                <c:pt idx="419">
                  <c:v>2.594</c:v>
                </c:pt>
                <c:pt idx="420">
                  <c:v>1.881</c:v>
                </c:pt>
                <c:pt idx="421">
                  <c:v>6.448</c:v>
                </c:pt>
                <c:pt idx="422">
                  <c:v>0.939</c:v>
                </c:pt>
                <c:pt idx="423">
                  <c:v>1.483</c:v>
                </c:pt>
                <c:pt idx="424">
                  <c:v>3.039</c:v>
                </c:pt>
                <c:pt idx="425">
                  <c:v>2.93</c:v>
                </c:pt>
                <c:pt idx="426">
                  <c:v>3.822</c:v>
                </c:pt>
                <c:pt idx="427">
                  <c:v>0.897</c:v>
                </c:pt>
                <c:pt idx="428">
                  <c:v>0.715</c:v>
                </c:pt>
                <c:pt idx="429">
                  <c:v>0.642</c:v>
                </c:pt>
                <c:pt idx="430">
                  <c:v>0.85</c:v>
                </c:pt>
                <c:pt idx="431">
                  <c:v>1.348</c:v>
                </c:pt>
                <c:pt idx="432">
                  <c:v>2.929</c:v>
                </c:pt>
                <c:pt idx="433">
                  <c:v>4.581</c:v>
                </c:pt>
                <c:pt idx="434">
                  <c:v>3.32</c:v>
                </c:pt>
                <c:pt idx="435">
                  <c:v>1.967</c:v>
                </c:pt>
                <c:pt idx="436">
                  <c:v>4.602</c:v>
                </c:pt>
                <c:pt idx="437">
                  <c:v>3.258</c:v>
                </c:pt>
                <c:pt idx="438">
                  <c:v>2.002</c:v>
                </c:pt>
                <c:pt idx="439">
                  <c:v>5.821</c:v>
                </c:pt>
                <c:pt idx="440">
                  <c:v>2.179</c:v>
                </c:pt>
                <c:pt idx="441">
                  <c:v>2.201</c:v>
                </c:pt>
                <c:pt idx="442">
                  <c:v>1.073</c:v>
                </c:pt>
                <c:pt idx="443">
                  <c:v>0.736</c:v>
                </c:pt>
                <c:pt idx="444">
                  <c:v>2.855</c:v>
                </c:pt>
                <c:pt idx="445">
                  <c:v>0.999</c:v>
                </c:pt>
                <c:pt idx="446">
                  <c:v>7.327</c:v>
                </c:pt>
                <c:pt idx="447">
                  <c:v>2.713</c:v>
                </c:pt>
                <c:pt idx="448">
                  <c:v>9.537</c:v>
                </c:pt>
                <c:pt idx="449">
                  <c:v>5.682</c:v>
                </c:pt>
                <c:pt idx="450">
                  <c:v>7.535</c:v>
                </c:pt>
                <c:pt idx="451">
                  <c:v>4.926</c:v>
                </c:pt>
                <c:pt idx="452">
                  <c:v>1.87</c:v>
                </c:pt>
                <c:pt idx="453">
                  <c:v>1.052</c:v>
                </c:pt>
                <c:pt idx="454">
                  <c:v>0.812</c:v>
                </c:pt>
                <c:pt idx="455">
                  <c:v>0.669</c:v>
                </c:pt>
                <c:pt idx="456">
                  <c:v>1.638</c:v>
                </c:pt>
                <c:pt idx="457">
                  <c:v>3.697</c:v>
                </c:pt>
                <c:pt idx="458">
                  <c:v>11.143</c:v>
                </c:pt>
                <c:pt idx="459">
                  <c:v>6.507</c:v>
                </c:pt>
                <c:pt idx="460">
                  <c:v>8.667</c:v>
                </c:pt>
                <c:pt idx="461">
                  <c:v>5.586</c:v>
                </c:pt>
                <c:pt idx="462">
                  <c:v>8.3</c:v>
                </c:pt>
                <c:pt idx="463">
                  <c:v>3.87</c:v>
                </c:pt>
                <c:pt idx="464">
                  <c:v>1.69</c:v>
                </c:pt>
                <c:pt idx="465">
                  <c:v>1.19</c:v>
                </c:pt>
                <c:pt idx="466">
                  <c:v>0.872</c:v>
                </c:pt>
                <c:pt idx="467">
                  <c:v>1.392</c:v>
                </c:pt>
                <c:pt idx="468">
                  <c:v>6.041</c:v>
                </c:pt>
                <c:pt idx="469">
                  <c:v>5.018</c:v>
                </c:pt>
                <c:pt idx="470">
                  <c:v>4.935</c:v>
                </c:pt>
                <c:pt idx="471">
                  <c:v>1.73</c:v>
                </c:pt>
                <c:pt idx="472">
                  <c:v>3.453</c:v>
                </c:pt>
                <c:pt idx="473">
                  <c:v>4.111</c:v>
                </c:pt>
                <c:pt idx="474">
                  <c:v>3.951</c:v>
                </c:pt>
                <c:pt idx="475">
                  <c:v>3.83</c:v>
                </c:pt>
                <c:pt idx="476">
                  <c:v>1.204</c:v>
                </c:pt>
                <c:pt idx="477">
                  <c:v>0.895</c:v>
                </c:pt>
                <c:pt idx="478">
                  <c:v>0.699</c:v>
                </c:pt>
                <c:pt idx="479">
                  <c:v>0.57</c:v>
                </c:pt>
                <c:pt idx="480">
                  <c:v>4.091</c:v>
                </c:pt>
                <c:pt idx="481">
                  <c:v>2.364</c:v>
                </c:pt>
                <c:pt idx="482">
                  <c:v>4.449</c:v>
                </c:pt>
                <c:pt idx="483">
                  <c:v>2.538</c:v>
                </c:pt>
                <c:pt idx="484">
                  <c:v>1.686</c:v>
                </c:pt>
                <c:pt idx="485">
                  <c:v>5.951</c:v>
                </c:pt>
                <c:pt idx="486">
                  <c:v>5.099</c:v>
                </c:pt>
                <c:pt idx="487">
                  <c:v>3.75</c:v>
                </c:pt>
                <c:pt idx="488">
                  <c:v>1.043</c:v>
                </c:pt>
                <c:pt idx="489">
                  <c:v>0.784</c:v>
                </c:pt>
                <c:pt idx="490">
                  <c:v>0.634</c:v>
                </c:pt>
                <c:pt idx="491">
                  <c:v>0.739</c:v>
                </c:pt>
                <c:pt idx="492">
                  <c:v>5.143</c:v>
                </c:pt>
                <c:pt idx="493">
                  <c:v>0.726</c:v>
                </c:pt>
                <c:pt idx="494">
                  <c:v>6.11</c:v>
                </c:pt>
                <c:pt idx="495">
                  <c:v>4.62</c:v>
                </c:pt>
                <c:pt idx="496">
                  <c:v>4.647</c:v>
                </c:pt>
                <c:pt idx="497">
                  <c:v>2.395</c:v>
                </c:pt>
                <c:pt idx="498">
                  <c:v>1.086</c:v>
                </c:pt>
                <c:pt idx="499">
                  <c:v>1.529</c:v>
                </c:pt>
                <c:pt idx="500">
                  <c:v>0.815</c:v>
                </c:pt>
                <c:pt idx="501">
                  <c:v>0.61</c:v>
                </c:pt>
                <c:pt idx="502">
                  <c:v>0.472</c:v>
                </c:pt>
                <c:pt idx="503">
                  <c:v>0.713</c:v>
                </c:pt>
                <c:pt idx="504">
                  <c:v>3.422</c:v>
                </c:pt>
                <c:pt idx="505">
                  <c:v>6.91</c:v>
                </c:pt>
                <c:pt idx="506">
                  <c:v>7.327</c:v>
                </c:pt>
                <c:pt idx="507">
                  <c:v>0.93</c:v>
                </c:pt>
                <c:pt idx="508">
                  <c:v>2.747</c:v>
                </c:pt>
                <c:pt idx="509">
                  <c:v>5.145</c:v>
                </c:pt>
                <c:pt idx="510">
                  <c:v>8.252</c:v>
                </c:pt>
                <c:pt idx="511">
                  <c:v>4.01</c:v>
                </c:pt>
                <c:pt idx="512">
                  <c:v>1.104</c:v>
                </c:pt>
                <c:pt idx="513">
                  <c:v>1.239</c:v>
                </c:pt>
                <c:pt idx="514">
                  <c:v>1.759</c:v>
                </c:pt>
                <c:pt idx="515">
                  <c:v>0.748</c:v>
                </c:pt>
                <c:pt idx="516">
                  <c:v>0.609</c:v>
                </c:pt>
                <c:pt idx="517">
                  <c:v>1.344</c:v>
                </c:pt>
                <c:pt idx="518">
                  <c:v>2.837</c:v>
                </c:pt>
                <c:pt idx="519">
                  <c:v>4.576</c:v>
                </c:pt>
                <c:pt idx="520">
                  <c:v>4.291</c:v>
                </c:pt>
                <c:pt idx="521">
                  <c:v>2.555</c:v>
                </c:pt>
                <c:pt idx="522">
                  <c:v>3.504</c:v>
                </c:pt>
                <c:pt idx="523">
                  <c:v>6.796</c:v>
                </c:pt>
                <c:pt idx="524">
                  <c:v>2.37</c:v>
                </c:pt>
                <c:pt idx="525">
                  <c:v>0.932</c:v>
                </c:pt>
                <c:pt idx="526">
                  <c:v>0.747</c:v>
                </c:pt>
                <c:pt idx="527">
                  <c:v>0.83</c:v>
                </c:pt>
                <c:pt idx="528">
                  <c:v>3.975</c:v>
                </c:pt>
                <c:pt idx="529">
                  <c:v>8.245</c:v>
                </c:pt>
                <c:pt idx="530">
                  <c:v>3.691</c:v>
                </c:pt>
                <c:pt idx="531">
                  <c:v>1.142</c:v>
                </c:pt>
                <c:pt idx="532">
                  <c:v>7.761</c:v>
                </c:pt>
                <c:pt idx="533">
                  <c:v>4.821</c:v>
                </c:pt>
                <c:pt idx="534">
                  <c:v>5.53</c:v>
                </c:pt>
                <c:pt idx="535">
                  <c:v>4.692</c:v>
                </c:pt>
                <c:pt idx="536">
                  <c:v>1.379</c:v>
                </c:pt>
                <c:pt idx="537">
                  <c:v>1.036</c:v>
                </c:pt>
                <c:pt idx="538">
                  <c:v>0.76</c:v>
                </c:pt>
                <c:pt idx="539">
                  <c:v>0.583</c:v>
                </c:pt>
                <c:pt idx="540">
                  <c:v>0.449</c:v>
                </c:pt>
                <c:pt idx="541">
                  <c:v>1.384</c:v>
                </c:pt>
                <c:pt idx="542">
                  <c:v>3.061</c:v>
                </c:pt>
                <c:pt idx="543">
                  <c:v>3.6</c:v>
                </c:pt>
                <c:pt idx="544">
                  <c:v>1.161</c:v>
                </c:pt>
                <c:pt idx="545">
                  <c:v>4.308</c:v>
                </c:pt>
                <c:pt idx="546">
                  <c:v>3.138</c:v>
                </c:pt>
                <c:pt idx="547">
                  <c:v>1.868</c:v>
                </c:pt>
                <c:pt idx="548">
                  <c:v>1.103</c:v>
                </c:pt>
                <c:pt idx="549">
                  <c:v>0.628</c:v>
                </c:pt>
                <c:pt idx="550">
                  <c:v>0.518</c:v>
                </c:pt>
                <c:pt idx="551">
                  <c:v>2.163</c:v>
                </c:pt>
                <c:pt idx="552">
                  <c:v>0.783</c:v>
                </c:pt>
                <c:pt idx="553">
                  <c:v>2.3</c:v>
                </c:pt>
                <c:pt idx="554">
                  <c:v>3.457</c:v>
                </c:pt>
                <c:pt idx="555">
                  <c:v>1.15</c:v>
                </c:pt>
                <c:pt idx="556">
                  <c:v>3.243</c:v>
                </c:pt>
                <c:pt idx="557">
                  <c:v>4.89</c:v>
                </c:pt>
                <c:pt idx="558">
                  <c:v>5.003</c:v>
                </c:pt>
                <c:pt idx="559">
                  <c:v>1.226</c:v>
                </c:pt>
                <c:pt idx="560">
                  <c:v>1.187</c:v>
                </c:pt>
                <c:pt idx="561">
                  <c:v>0.836</c:v>
                </c:pt>
                <c:pt idx="562">
                  <c:v>0.65</c:v>
                </c:pt>
                <c:pt idx="563">
                  <c:v>0.861</c:v>
                </c:pt>
                <c:pt idx="564">
                  <c:v>8.677</c:v>
                </c:pt>
                <c:pt idx="565">
                  <c:v>4.158</c:v>
                </c:pt>
                <c:pt idx="566">
                  <c:v>3.452</c:v>
                </c:pt>
                <c:pt idx="567">
                  <c:v>7.011</c:v>
                </c:pt>
                <c:pt idx="568">
                  <c:v>4.037</c:v>
                </c:pt>
                <c:pt idx="569">
                  <c:v>3.394</c:v>
                </c:pt>
                <c:pt idx="570">
                  <c:v>5.346</c:v>
                </c:pt>
                <c:pt idx="571">
                  <c:v>3.572</c:v>
                </c:pt>
                <c:pt idx="572">
                  <c:v>2.073</c:v>
                </c:pt>
                <c:pt idx="573">
                  <c:v>1.548</c:v>
                </c:pt>
                <c:pt idx="574">
                  <c:v>0.971</c:v>
                </c:pt>
                <c:pt idx="575">
                  <c:v>0.837</c:v>
                </c:pt>
                <c:pt idx="576">
                  <c:v>1.223</c:v>
                </c:pt>
                <c:pt idx="577">
                  <c:v>0.991</c:v>
                </c:pt>
                <c:pt idx="578">
                  <c:v>0.687</c:v>
                </c:pt>
                <c:pt idx="579">
                  <c:v>0.61</c:v>
                </c:pt>
                <c:pt idx="580">
                  <c:v>1.489</c:v>
                </c:pt>
                <c:pt idx="581">
                  <c:v>2.184</c:v>
                </c:pt>
                <c:pt idx="582">
                  <c:v>4.673</c:v>
                </c:pt>
                <c:pt idx="583">
                  <c:v>1.669</c:v>
                </c:pt>
                <c:pt idx="584">
                  <c:v>0.751</c:v>
                </c:pt>
                <c:pt idx="585">
                  <c:v>0.607</c:v>
                </c:pt>
                <c:pt idx="586">
                  <c:v>0.49</c:v>
                </c:pt>
                <c:pt idx="587">
                  <c:v>0.414</c:v>
                </c:pt>
                <c:pt idx="588">
                  <c:v>0.58</c:v>
                </c:pt>
                <c:pt idx="589">
                  <c:v>6.485</c:v>
                </c:pt>
                <c:pt idx="590">
                  <c:v>9.205</c:v>
                </c:pt>
                <c:pt idx="591">
                  <c:v>3.338</c:v>
                </c:pt>
                <c:pt idx="592">
                  <c:v>1.86</c:v>
                </c:pt>
                <c:pt idx="593">
                  <c:v>1.096</c:v>
                </c:pt>
                <c:pt idx="594">
                  <c:v>5.434</c:v>
                </c:pt>
                <c:pt idx="595">
                  <c:v>1.866</c:v>
                </c:pt>
                <c:pt idx="596">
                  <c:v>0.975</c:v>
                </c:pt>
                <c:pt idx="597">
                  <c:v>0.749</c:v>
                </c:pt>
                <c:pt idx="598">
                  <c:v>0.587</c:v>
                </c:pt>
                <c:pt idx="599">
                  <c:v>0.488</c:v>
                </c:pt>
                <c:pt idx="600">
                  <c:v>4.66</c:v>
                </c:pt>
                <c:pt idx="601">
                  <c:v>4.212</c:v>
                </c:pt>
                <c:pt idx="602">
                  <c:v>0.949</c:v>
                </c:pt>
                <c:pt idx="603">
                  <c:v>3.734</c:v>
                </c:pt>
                <c:pt idx="604">
                  <c:v>2.042</c:v>
                </c:pt>
                <c:pt idx="605">
                  <c:v>11.711</c:v>
                </c:pt>
                <c:pt idx="606">
                  <c:v>3.432</c:v>
                </c:pt>
                <c:pt idx="607">
                  <c:v>4.277</c:v>
                </c:pt>
                <c:pt idx="608">
                  <c:v>1.03</c:v>
                </c:pt>
                <c:pt idx="609">
                  <c:v>0.817</c:v>
                </c:pt>
                <c:pt idx="610">
                  <c:v>0.631</c:v>
                </c:pt>
                <c:pt idx="611">
                  <c:v>1.691</c:v>
                </c:pt>
                <c:pt idx="612">
                  <c:v>1.903</c:v>
                </c:pt>
                <c:pt idx="613">
                  <c:v>5.86</c:v>
                </c:pt>
                <c:pt idx="614">
                  <c:v>0.777</c:v>
                </c:pt>
                <c:pt idx="615">
                  <c:v>1.149</c:v>
                </c:pt>
                <c:pt idx="616">
                  <c:v>0.985</c:v>
                </c:pt>
                <c:pt idx="617">
                  <c:v>5.459</c:v>
                </c:pt>
                <c:pt idx="618">
                  <c:v>3.986</c:v>
                </c:pt>
                <c:pt idx="619">
                  <c:v>2.279</c:v>
                </c:pt>
                <c:pt idx="620">
                  <c:v>2.952</c:v>
                </c:pt>
                <c:pt idx="621">
                  <c:v>0.872</c:v>
                </c:pt>
                <c:pt idx="622">
                  <c:v>0.797</c:v>
                </c:pt>
                <c:pt idx="623">
                  <c:v>0.679</c:v>
                </c:pt>
                <c:pt idx="624">
                  <c:v>6.26</c:v>
                </c:pt>
                <c:pt idx="625">
                  <c:v>1.85</c:v>
                </c:pt>
                <c:pt idx="626">
                  <c:v>4.853</c:v>
                </c:pt>
                <c:pt idx="627">
                  <c:v>1.106</c:v>
                </c:pt>
                <c:pt idx="628">
                  <c:v>2.895</c:v>
                </c:pt>
                <c:pt idx="629">
                  <c:v>1.682</c:v>
                </c:pt>
                <c:pt idx="630">
                  <c:v>3.235</c:v>
                </c:pt>
                <c:pt idx="631">
                  <c:v>6.188</c:v>
                </c:pt>
                <c:pt idx="632">
                  <c:v>2.137</c:v>
                </c:pt>
                <c:pt idx="633">
                  <c:v>0.952</c:v>
                </c:pt>
                <c:pt idx="634">
                  <c:v>0.891</c:v>
                </c:pt>
                <c:pt idx="635">
                  <c:v>1.578</c:v>
                </c:pt>
                <c:pt idx="636">
                  <c:v>9.047</c:v>
                </c:pt>
                <c:pt idx="637">
                  <c:v>3.411</c:v>
                </c:pt>
                <c:pt idx="638">
                  <c:v>6.837</c:v>
                </c:pt>
                <c:pt idx="639">
                  <c:v>5.064</c:v>
                </c:pt>
                <c:pt idx="640">
                  <c:v>4.021</c:v>
                </c:pt>
                <c:pt idx="641">
                  <c:v>2.442</c:v>
                </c:pt>
                <c:pt idx="642">
                  <c:v>3.552</c:v>
                </c:pt>
                <c:pt idx="643">
                  <c:v>4.896</c:v>
                </c:pt>
                <c:pt idx="644">
                  <c:v>1.212</c:v>
                </c:pt>
                <c:pt idx="645">
                  <c:v>0.819</c:v>
                </c:pt>
                <c:pt idx="646">
                  <c:v>0.655</c:v>
                </c:pt>
                <c:pt idx="647">
                  <c:v>1.232</c:v>
                </c:pt>
                <c:pt idx="648">
                  <c:v>1.101</c:v>
                </c:pt>
                <c:pt idx="649">
                  <c:v>2.374</c:v>
                </c:pt>
                <c:pt idx="650">
                  <c:v>3.117</c:v>
                </c:pt>
                <c:pt idx="651">
                  <c:v>6.179</c:v>
                </c:pt>
                <c:pt idx="652">
                  <c:v>4.212</c:v>
                </c:pt>
                <c:pt idx="653">
                  <c:v>3.217</c:v>
                </c:pt>
                <c:pt idx="654">
                  <c:v>1.323</c:v>
                </c:pt>
                <c:pt idx="655">
                  <c:v>1.747</c:v>
                </c:pt>
                <c:pt idx="656">
                  <c:v>0.873</c:v>
                </c:pt>
                <c:pt idx="657">
                  <c:v>0.739</c:v>
                </c:pt>
                <c:pt idx="658">
                  <c:v>0.546</c:v>
                </c:pt>
                <c:pt idx="659">
                  <c:v>0.67</c:v>
                </c:pt>
                <c:pt idx="660">
                  <c:v>0.613</c:v>
                </c:pt>
                <c:pt idx="661">
                  <c:v>6.056</c:v>
                </c:pt>
                <c:pt idx="662">
                  <c:v>6.546</c:v>
                </c:pt>
                <c:pt idx="663">
                  <c:v>11.016</c:v>
                </c:pt>
                <c:pt idx="664">
                  <c:v>4.534</c:v>
                </c:pt>
                <c:pt idx="665">
                  <c:v>2.997</c:v>
                </c:pt>
                <c:pt idx="666">
                  <c:v>3.318</c:v>
                </c:pt>
                <c:pt idx="667">
                  <c:v>3.241</c:v>
                </c:pt>
                <c:pt idx="668">
                  <c:v>1.241</c:v>
                </c:pt>
                <c:pt idx="669">
                  <c:v>0.969</c:v>
                </c:pt>
                <c:pt idx="670">
                  <c:v>0.885</c:v>
                </c:pt>
                <c:pt idx="671">
                  <c:v>1.006</c:v>
                </c:pt>
                <c:pt idx="672">
                  <c:v>1.648</c:v>
                </c:pt>
                <c:pt idx="673">
                  <c:v>6.33</c:v>
                </c:pt>
                <c:pt idx="674">
                  <c:v>6.019</c:v>
                </c:pt>
                <c:pt idx="675">
                  <c:v>1.779</c:v>
                </c:pt>
                <c:pt idx="676">
                  <c:v>2.96</c:v>
                </c:pt>
                <c:pt idx="677">
                  <c:v>1.983</c:v>
                </c:pt>
                <c:pt idx="678">
                  <c:v>1.184</c:v>
                </c:pt>
                <c:pt idx="679">
                  <c:v>3.802</c:v>
                </c:pt>
                <c:pt idx="680">
                  <c:v>1.759</c:v>
                </c:pt>
                <c:pt idx="681">
                  <c:v>1.361</c:v>
                </c:pt>
                <c:pt idx="682">
                  <c:v>1.02</c:v>
                </c:pt>
                <c:pt idx="683">
                  <c:v>0.661</c:v>
                </c:pt>
                <c:pt idx="684">
                  <c:v>2.391</c:v>
                </c:pt>
                <c:pt idx="685">
                  <c:v>5.169</c:v>
                </c:pt>
                <c:pt idx="686">
                  <c:v>3.529</c:v>
                </c:pt>
                <c:pt idx="687">
                  <c:v>3.779</c:v>
                </c:pt>
                <c:pt idx="688">
                  <c:v>1.774</c:v>
                </c:pt>
                <c:pt idx="689">
                  <c:v>2.83</c:v>
                </c:pt>
                <c:pt idx="690">
                  <c:v>7.944</c:v>
                </c:pt>
                <c:pt idx="691">
                  <c:v>2.625</c:v>
                </c:pt>
                <c:pt idx="692">
                  <c:v>1.077</c:v>
                </c:pt>
                <c:pt idx="693">
                  <c:v>0.833</c:v>
                </c:pt>
                <c:pt idx="694">
                  <c:v>0.641</c:v>
                </c:pt>
                <c:pt idx="695">
                  <c:v>2.212</c:v>
                </c:pt>
                <c:pt idx="696">
                  <c:v>2.059</c:v>
                </c:pt>
                <c:pt idx="697">
                  <c:v>3.071</c:v>
                </c:pt>
                <c:pt idx="698">
                  <c:v>1.315</c:v>
                </c:pt>
                <c:pt idx="699">
                  <c:v>1.977</c:v>
                </c:pt>
                <c:pt idx="700">
                  <c:v>3.627</c:v>
                </c:pt>
                <c:pt idx="701">
                  <c:v>4.663</c:v>
                </c:pt>
                <c:pt idx="702">
                  <c:v>3.276</c:v>
                </c:pt>
                <c:pt idx="703">
                  <c:v>2.211</c:v>
                </c:pt>
                <c:pt idx="704">
                  <c:v>0.847</c:v>
                </c:pt>
                <c:pt idx="705">
                  <c:v>0.686</c:v>
                </c:pt>
                <c:pt idx="706">
                  <c:v>0.587</c:v>
                </c:pt>
                <c:pt idx="707">
                  <c:v>2.045</c:v>
                </c:pt>
                <c:pt idx="708">
                  <c:v>4.204</c:v>
                </c:pt>
                <c:pt idx="709">
                  <c:v>4.837</c:v>
                </c:pt>
                <c:pt idx="710">
                  <c:v>2.58</c:v>
                </c:pt>
                <c:pt idx="711">
                  <c:v>0.825</c:v>
                </c:pt>
                <c:pt idx="712">
                  <c:v>3.497</c:v>
                </c:pt>
                <c:pt idx="713">
                  <c:v>3.069</c:v>
                </c:pt>
                <c:pt idx="714">
                  <c:v>8.871</c:v>
                </c:pt>
                <c:pt idx="715">
                  <c:v>2.424</c:v>
                </c:pt>
                <c:pt idx="716">
                  <c:v>0.986</c:v>
                </c:pt>
                <c:pt idx="717">
                  <c:v>0.792</c:v>
                </c:pt>
                <c:pt idx="718">
                  <c:v>0.601</c:v>
                </c:pt>
                <c:pt idx="719">
                  <c:v>0.605</c:v>
                </c:pt>
                <c:pt idx="720">
                  <c:v>2.146</c:v>
                </c:pt>
                <c:pt idx="721">
                  <c:v>6.364</c:v>
                </c:pt>
                <c:pt idx="722">
                  <c:v>9.939</c:v>
                </c:pt>
                <c:pt idx="723">
                  <c:v>8.609</c:v>
                </c:pt>
                <c:pt idx="724">
                  <c:v>5.661</c:v>
                </c:pt>
                <c:pt idx="725">
                  <c:v>9.694</c:v>
                </c:pt>
                <c:pt idx="726">
                  <c:v>3.941</c:v>
                </c:pt>
                <c:pt idx="727">
                  <c:v>2.225</c:v>
                </c:pt>
                <c:pt idx="728">
                  <c:v>1.175</c:v>
                </c:pt>
                <c:pt idx="729">
                  <c:v>0.945</c:v>
                </c:pt>
                <c:pt idx="730">
                  <c:v>0.732</c:v>
                </c:pt>
                <c:pt idx="731">
                  <c:v>0.581</c:v>
                </c:pt>
                <c:pt idx="732">
                  <c:v>2.067</c:v>
                </c:pt>
                <c:pt idx="733">
                  <c:v>3.379</c:v>
                </c:pt>
                <c:pt idx="734">
                  <c:v>0.621</c:v>
                </c:pt>
                <c:pt idx="735">
                  <c:v>2.999</c:v>
                </c:pt>
                <c:pt idx="736">
                  <c:v>3.165</c:v>
                </c:pt>
                <c:pt idx="737">
                  <c:v>4.301</c:v>
                </c:pt>
                <c:pt idx="738">
                  <c:v>1.475</c:v>
                </c:pt>
                <c:pt idx="739">
                  <c:v>3.177</c:v>
                </c:pt>
                <c:pt idx="740">
                  <c:v>1.113</c:v>
                </c:pt>
                <c:pt idx="741">
                  <c:v>0.675</c:v>
                </c:pt>
                <c:pt idx="742">
                  <c:v>0.568</c:v>
                </c:pt>
                <c:pt idx="743">
                  <c:v>0.913</c:v>
                </c:pt>
                <c:pt idx="744">
                  <c:v>3.618</c:v>
                </c:pt>
                <c:pt idx="745">
                  <c:v>6.401</c:v>
                </c:pt>
                <c:pt idx="746">
                  <c:v>11.592</c:v>
                </c:pt>
                <c:pt idx="747">
                  <c:v>6.349</c:v>
                </c:pt>
                <c:pt idx="748">
                  <c:v>6.166</c:v>
                </c:pt>
                <c:pt idx="749">
                  <c:v>3.218</c:v>
                </c:pt>
                <c:pt idx="750">
                  <c:v>5.142</c:v>
                </c:pt>
                <c:pt idx="751">
                  <c:v>1.789</c:v>
                </c:pt>
                <c:pt idx="752">
                  <c:v>1.213</c:v>
                </c:pt>
                <c:pt idx="753">
                  <c:v>0.842</c:v>
                </c:pt>
                <c:pt idx="754">
                  <c:v>0.8</c:v>
                </c:pt>
                <c:pt idx="755">
                  <c:v>0.702</c:v>
                </c:pt>
                <c:pt idx="756">
                  <c:v>3.691</c:v>
                </c:pt>
                <c:pt idx="757">
                  <c:v>6.958</c:v>
                </c:pt>
                <c:pt idx="758">
                  <c:v>6.099</c:v>
                </c:pt>
                <c:pt idx="759">
                  <c:v>5.215</c:v>
                </c:pt>
                <c:pt idx="760">
                  <c:v>3.4</c:v>
                </c:pt>
                <c:pt idx="761">
                  <c:v>3.067</c:v>
                </c:pt>
                <c:pt idx="762">
                  <c:v>2.18</c:v>
                </c:pt>
                <c:pt idx="763">
                  <c:v>2.109</c:v>
                </c:pt>
                <c:pt idx="764">
                  <c:v>0.868</c:v>
                </c:pt>
                <c:pt idx="765">
                  <c:v>0.69</c:v>
                </c:pt>
                <c:pt idx="766">
                  <c:v>0.758</c:v>
                </c:pt>
                <c:pt idx="767">
                  <c:v>0.567</c:v>
                </c:pt>
                <c:pt idx="768">
                  <c:v>4.487</c:v>
                </c:pt>
                <c:pt idx="769">
                  <c:v>3.036</c:v>
                </c:pt>
                <c:pt idx="770">
                  <c:v>3.977</c:v>
                </c:pt>
                <c:pt idx="771">
                  <c:v>2.01</c:v>
                </c:pt>
                <c:pt idx="772">
                  <c:v>1.736</c:v>
                </c:pt>
                <c:pt idx="773">
                  <c:v>5.056</c:v>
                </c:pt>
                <c:pt idx="774">
                  <c:v>4.721</c:v>
                </c:pt>
                <c:pt idx="775">
                  <c:v>1.605</c:v>
                </c:pt>
                <c:pt idx="776">
                  <c:v>0.874</c:v>
                </c:pt>
                <c:pt idx="777">
                  <c:v>0.661</c:v>
                </c:pt>
                <c:pt idx="778">
                  <c:v>0.51</c:v>
                </c:pt>
                <c:pt idx="779">
                  <c:v>0.546</c:v>
                </c:pt>
                <c:pt idx="780">
                  <c:v>4.597</c:v>
                </c:pt>
                <c:pt idx="781">
                  <c:v>3.699</c:v>
                </c:pt>
                <c:pt idx="782">
                  <c:v>3.668</c:v>
                </c:pt>
                <c:pt idx="783">
                  <c:v>1.917</c:v>
                </c:pt>
                <c:pt idx="784">
                  <c:v>2.529</c:v>
                </c:pt>
                <c:pt idx="785">
                  <c:v>6.296</c:v>
                </c:pt>
                <c:pt idx="786">
                  <c:v>2.301</c:v>
                </c:pt>
                <c:pt idx="787">
                  <c:v>1.155</c:v>
                </c:pt>
                <c:pt idx="788">
                  <c:v>0.864</c:v>
                </c:pt>
                <c:pt idx="789">
                  <c:v>0.635</c:v>
                </c:pt>
                <c:pt idx="790">
                  <c:v>0.58</c:v>
                </c:pt>
                <c:pt idx="791">
                  <c:v>1.133</c:v>
                </c:pt>
              </c:numCache>
            </c:numRef>
          </c:val>
          <c:smooth val="0"/>
        </c:ser>
        <c:marker val="1"/>
        <c:axId val="56557731"/>
        <c:axId val="39257532"/>
      </c:lineChart>
      <c:dateAx>
        <c:axId val="565577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9257532"/>
        <c:crosses val="autoZero"/>
        <c:auto val="0"/>
        <c:majorUnit val="1"/>
        <c:majorTimeUnit val="years"/>
        <c:noMultiLvlLbl val="0"/>
      </c:dateAx>
      <c:valAx>
        <c:axId val="392575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655773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9275"/>
          <c:y val="0.0405"/>
          <c:w val="0.476"/>
          <c:h val="0.08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(por subcuenca, serie larga).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(por subcuenca S.LARGA)'!$A$4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S.LARGA)'!$B$4:$M$4</c:f>
              <c:numCache>
                <c:ptCount val="12"/>
                <c:pt idx="0">
                  <c:v>0.449</c:v>
                </c:pt>
                <c:pt idx="1">
                  <c:v>0.716</c:v>
                </c:pt>
                <c:pt idx="2">
                  <c:v>0.621</c:v>
                </c:pt>
                <c:pt idx="3">
                  <c:v>0.61</c:v>
                </c:pt>
                <c:pt idx="4">
                  <c:v>0.674</c:v>
                </c:pt>
                <c:pt idx="5">
                  <c:v>1.096</c:v>
                </c:pt>
                <c:pt idx="6">
                  <c:v>1.086</c:v>
                </c:pt>
                <c:pt idx="7">
                  <c:v>0.897</c:v>
                </c:pt>
                <c:pt idx="8">
                  <c:v>0.691</c:v>
                </c:pt>
                <c:pt idx="9">
                  <c:v>0.534</c:v>
                </c:pt>
                <c:pt idx="10">
                  <c:v>0.443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(por subcuenca S.LARGA)'!$A$5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S.LARGA)'!$B$5:$M$5</c:f>
              <c:numCache>
                <c:ptCount val="12"/>
                <c:pt idx="0">
                  <c:v>9.365</c:v>
                </c:pt>
                <c:pt idx="1">
                  <c:v>12.449</c:v>
                </c:pt>
                <c:pt idx="2">
                  <c:v>11.592</c:v>
                </c:pt>
                <c:pt idx="3">
                  <c:v>11.833</c:v>
                </c:pt>
                <c:pt idx="4">
                  <c:v>9.537</c:v>
                </c:pt>
                <c:pt idx="5">
                  <c:v>11.711</c:v>
                </c:pt>
                <c:pt idx="6">
                  <c:v>8.871</c:v>
                </c:pt>
                <c:pt idx="7">
                  <c:v>7.968</c:v>
                </c:pt>
                <c:pt idx="8">
                  <c:v>2.952</c:v>
                </c:pt>
                <c:pt idx="9">
                  <c:v>2.201</c:v>
                </c:pt>
                <c:pt idx="10">
                  <c:v>1.759</c:v>
                </c:pt>
                <c:pt idx="11">
                  <c:v>5.407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(por subcuenca S.LARGA)'!$A$6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S.LARGA)'!$B$6:$M$6</c:f>
              <c:numCache>
                <c:ptCount val="12"/>
                <c:pt idx="0">
                  <c:v>2.738045454545454</c:v>
                </c:pt>
                <c:pt idx="1">
                  <c:v>3.991818181818183</c:v>
                </c:pt>
                <c:pt idx="2">
                  <c:v>3.9016363636363636</c:v>
                </c:pt>
                <c:pt idx="3">
                  <c:v>3.4474848484848484</c:v>
                </c:pt>
                <c:pt idx="4">
                  <c:v>3.5485454545454544</c:v>
                </c:pt>
                <c:pt idx="5">
                  <c:v>4.427515151515152</c:v>
                </c:pt>
                <c:pt idx="6">
                  <c:v>3.86309090909091</c:v>
                </c:pt>
                <c:pt idx="7">
                  <c:v>3.1741818181818187</c:v>
                </c:pt>
                <c:pt idx="8">
                  <c:v>1.3255606060606056</c:v>
                </c:pt>
                <c:pt idx="9">
                  <c:v>0.9034999999999997</c:v>
                </c:pt>
                <c:pt idx="10">
                  <c:v>0.741</c:v>
                </c:pt>
                <c:pt idx="11">
                  <c:v>1.0417424242424242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(por subcuenca S.LARGA)'!$A$7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S.LARGA)'!$B$7:$M$7</c:f>
              <c:numCache>
                <c:ptCount val="12"/>
                <c:pt idx="0">
                  <c:v>0.612</c:v>
                </c:pt>
                <c:pt idx="1">
                  <c:v>1.2835</c:v>
                </c:pt>
                <c:pt idx="2">
                  <c:v>0.859</c:v>
                </c:pt>
                <c:pt idx="3">
                  <c:v>1.14</c:v>
                </c:pt>
                <c:pt idx="4">
                  <c:v>1.195</c:v>
                </c:pt>
                <c:pt idx="5">
                  <c:v>1.935</c:v>
                </c:pt>
                <c:pt idx="6">
                  <c:v>1.7999999999999998</c:v>
                </c:pt>
                <c:pt idx="7">
                  <c:v>1.302</c:v>
                </c:pt>
                <c:pt idx="8">
                  <c:v>0.846</c:v>
                </c:pt>
                <c:pt idx="9">
                  <c:v>0.6515</c:v>
                </c:pt>
                <c:pt idx="10">
                  <c:v>0.5395000000000001</c:v>
                </c:pt>
                <c:pt idx="11">
                  <c:v>0.548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(por subcuenca S.LARGA)'!$A$8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S.LARGA)'!$B$8:$M$8</c:f>
              <c:numCache>
                <c:ptCount val="12"/>
                <c:pt idx="0">
                  <c:v>1.09725</c:v>
                </c:pt>
                <c:pt idx="1">
                  <c:v>2.1694999999999998</c:v>
                </c:pt>
                <c:pt idx="2">
                  <c:v>2.31775</c:v>
                </c:pt>
                <c:pt idx="3">
                  <c:v>1.4500000000000002</c:v>
                </c:pt>
                <c:pt idx="4">
                  <c:v>1.79925</c:v>
                </c:pt>
                <c:pt idx="5">
                  <c:v>2.93675</c:v>
                </c:pt>
                <c:pt idx="6">
                  <c:v>2.41625</c:v>
                </c:pt>
                <c:pt idx="7">
                  <c:v>1.7440000000000002</c:v>
                </c:pt>
                <c:pt idx="8">
                  <c:v>0.997</c:v>
                </c:pt>
                <c:pt idx="9">
                  <c:v>0.74825</c:v>
                </c:pt>
                <c:pt idx="10">
                  <c:v>0.61</c:v>
                </c:pt>
                <c:pt idx="11">
                  <c:v>0.59375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(por subcuenca S.LARGA)'!$A$9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S.LARGA)'!$B$9:$M$9</c:f>
              <c:numCache>
                <c:ptCount val="12"/>
                <c:pt idx="0">
                  <c:v>1.892</c:v>
                </c:pt>
                <c:pt idx="1">
                  <c:v>3.698</c:v>
                </c:pt>
                <c:pt idx="2">
                  <c:v>3.386</c:v>
                </c:pt>
                <c:pt idx="3">
                  <c:v>2.706</c:v>
                </c:pt>
                <c:pt idx="4">
                  <c:v>3.1955</c:v>
                </c:pt>
                <c:pt idx="5">
                  <c:v>4.1665</c:v>
                </c:pt>
                <c:pt idx="6">
                  <c:v>3.705</c:v>
                </c:pt>
                <c:pt idx="7">
                  <c:v>2.9795</c:v>
                </c:pt>
                <c:pt idx="8">
                  <c:v>1.186</c:v>
                </c:pt>
                <c:pt idx="9">
                  <c:v>0.866</c:v>
                </c:pt>
                <c:pt idx="10">
                  <c:v>0.731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(por subcuenca S.LARGA)'!$A$10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S.LARGA)'!$B$10:$M$10</c:f>
              <c:numCache>
                <c:ptCount val="12"/>
                <c:pt idx="0">
                  <c:v>4.062</c:v>
                </c:pt>
                <c:pt idx="1">
                  <c:v>5.5752500000000005</c:v>
                </c:pt>
                <c:pt idx="2">
                  <c:v>5.53275</c:v>
                </c:pt>
                <c:pt idx="3">
                  <c:v>4.69725</c:v>
                </c:pt>
                <c:pt idx="4">
                  <c:v>4.5305</c:v>
                </c:pt>
                <c:pt idx="5">
                  <c:v>5.658</c:v>
                </c:pt>
                <c:pt idx="6">
                  <c:v>4.709</c:v>
                </c:pt>
                <c:pt idx="7">
                  <c:v>4.215249999999999</c:v>
                </c:pt>
                <c:pt idx="8">
                  <c:v>1.4785</c:v>
                </c:pt>
                <c:pt idx="9">
                  <c:v>0.9602499999999999</c:v>
                </c:pt>
                <c:pt idx="10">
                  <c:v>0.8194999999999999</c:v>
                </c:pt>
                <c:pt idx="11">
                  <c:v>1.224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(por subcuenca S.LARGA)'!$A$11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S.LARGA)'!$B$11:$M$11</c:f>
              <c:numCache>
                <c:ptCount val="12"/>
                <c:pt idx="0">
                  <c:v>6.101</c:v>
                </c:pt>
                <c:pt idx="1">
                  <c:v>6.71</c:v>
                </c:pt>
                <c:pt idx="2">
                  <c:v>6.961</c:v>
                </c:pt>
                <c:pt idx="3">
                  <c:v>6.459</c:v>
                </c:pt>
                <c:pt idx="4">
                  <c:v>6.5595</c:v>
                </c:pt>
                <c:pt idx="5">
                  <c:v>6.930999999999999</c:v>
                </c:pt>
                <c:pt idx="6">
                  <c:v>5.8875</c:v>
                </c:pt>
                <c:pt idx="7">
                  <c:v>5.641</c:v>
                </c:pt>
                <c:pt idx="8">
                  <c:v>2.158</c:v>
                </c:pt>
                <c:pt idx="9">
                  <c:v>1.1480000000000001</c:v>
                </c:pt>
                <c:pt idx="10">
                  <c:v>0.9305000000000001</c:v>
                </c:pt>
                <c:pt idx="11">
                  <c:v>1.926</c:v>
                </c:pt>
              </c:numCache>
            </c:numRef>
          </c:val>
          <c:smooth val="1"/>
        </c:ser>
        <c:marker val="1"/>
        <c:axId val="30593005"/>
        <c:axId val="6901590"/>
      </c:lineChart>
      <c:catAx>
        <c:axId val="305930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901590"/>
        <c:crosses val="autoZero"/>
        <c:auto val="1"/>
        <c:lblOffset val="100"/>
        <c:noMultiLvlLbl val="0"/>
      </c:catAx>
      <c:valAx>
        <c:axId val="6901590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3059300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075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(por subcuenca, serie corta).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(por subcuenca S.CORTA)'!$A$4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S.CORTA)'!$B$4:$M$4</c:f>
              <c:numCache>
                <c:ptCount val="12"/>
                <c:pt idx="0">
                  <c:v>0.449</c:v>
                </c:pt>
                <c:pt idx="1">
                  <c:v>0.726</c:v>
                </c:pt>
                <c:pt idx="2">
                  <c:v>0.621</c:v>
                </c:pt>
                <c:pt idx="3">
                  <c:v>0.61</c:v>
                </c:pt>
                <c:pt idx="4">
                  <c:v>0.985</c:v>
                </c:pt>
                <c:pt idx="5">
                  <c:v>1.096</c:v>
                </c:pt>
                <c:pt idx="6">
                  <c:v>1.086</c:v>
                </c:pt>
                <c:pt idx="7">
                  <c:v>1.155</c:v>
                </c:pt>
                <c:pt idx="8">
                  <c:v>0.751</c:v>
                </c:pt>
                <c:pt idx="9">
                  <c:v>0.607</c:v>
                </c:pt>
                <c:pt idx="10">
                  <c:v>0.472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(por subcuenca S.CORTA)'!$A$5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S.CORTA)'!$B$5:$M$5</c:f>
              <c:numCache>
                <c:ptCount val="12"/>
                <c:pt idx="0">
                  <c:v>9.047</c:v>
                </c:pt>
                <c:pt idx="1">
                  <c:v>8.245</c:v>
                </c:pt>
                <c:pt idx="2">
                  <c:v>11.592</c:v>
                </c:pt>
                <c:pt idx="3">
                  <c:v>11.016</c:v>
                </c:pt>
                <c:pt idx="4">
                  <c:v>7.761</c:v>
                </c:pt>
                <c:pt idx="5">
                  <c:v>11.711</c:v>
                </c:pt>
                <c:pt idx="6">
                  <c:v>8.871</c:v>
                </c:pt>
                <c:pt idx="7">
                  <c:v>6.796</c:v>
                </c:pt>
                <c:pt idx="8">
                  <c:v>2.952</c:v>
                </c:pt>
                <c:pt idx="9">
                  <c:v>1.548</c:v>
                </c:pt>
                <c:pt idx="10">
                  <c:v>1.759</c:v>
                </c:pt>
                <c:pt idx="11">
                  <c:v>2.212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(por subcuenca S.CORTA)'!$A$6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S.CORTA)'!$B$6:$M$6</c:f>
              <c:numCache>
                <c:ptCount val="12"/>
                <c:pt idx="0">
                  <c:v>3.2093846153846144</c:v>
                </c:pt>
                <c:pt idx="1">
                  <c:v>4.150538461538462</c:v>
                </c:pt>
                <c:pt idx="2">
                  <c:v>4.4882307692307695</c:v>
                </c:pt>
                <c:pt idx="3">
                  <c:v>3.585461538461539</c:v>
                </c:pt>
                <c:pt idx="4">
                  <c:v>3.312538461538462</c:v>
                </c:pt>
                <c:pt idx="5">
                  <c:v>4.1701538461538465</c:v>
                </c:pt>
                <c:pt idx="6">
                  <c:v>4.113307692307692</c:v>
                </c:pt>
                <c:pt idx="7">
                  <c:v>2.951076923076923</c:v>
                </c:pt>
                <c:pt idx="8">
                  <c:v>1.2700384615384612</c:v>
                </c:pt>
                <c:pt idx="9">
                  <c:v>0.8560384615384619</c:v>
                </c:pt>
                <c:pt idx="10">
                  <c:v>0.7226923076923076</c:v>
                </c:pt>
                <c:pt idx="11">
                  <c:v>0.9691153846153846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(por subcuenca S.CORTA)'!$A$7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S.CORTA)'!$B$7:$M$7</c:f>
              <c:numCache>
                <c:ptCount val="12"/>
                <c:pt idx="0">
                  <c:v>0.611</c:v>
                </c:pt>
                <c:pt idx="1">
                  <c:v>1.3639999999999999</c:v>
                </c:pt>
                <c:pt idx="2">
                  <c:v>0.863</c:v>
                </c:pt>
                <c:pt idx="3">
                  <c:v>1.018</c:v>
                </c:pt>
                <c:pt idx="4">
                  <c:v>1.5875</c:v>
                </c:pt>
                <c:pt idx="5">
                  <c:v>2.0835</c:v>
                </c:pt>
                <c:pt idx="6">
                  <c:v>1.399</c:v>
                </c:pt>
                <c:pt idx="7">
                  <c:v>1.567</c:v>
                </c:pt>
                <c:pt idx="8">
                  <c:v>0.8554999999999999</c:v>
                </c:pt>
                <c:pt idx="9">
                  <c:v>0.6315</c:v>
                </c:pt>
                <c:pt idx="10">
                  <c:v>0.514</c:v>
                </c:pt>
                <c:pt idx="11">
                  <c:v>0.5565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(por subcuenca S.CORTA)'!$A$8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S.CORTA)'!$B$8:$M$8</c:f>
              <c:numCache>
                <c:ptCount val="12"/>
                <c:pt idx="0">
                  <c:v>1.32925</c:v>
                </c:pt>
                <c:pt idx="1">
                  <c:v>2.3665</c:v>
                </c:pt>
                <c:pt idx="2">
                  <c:v>2.8930000000000002</c:v>
                </c:pt>
                <c:pt idx="3">
                  <c:v>1.3072499999999998</c:v>
                </c:pt>
                <c:pt idx="4">
                  <c:v>1.9055</c:v>
                </c:pt>
                <c:pt idx="5">
                  <c:v>2.6237500000000002</c:v>
                </c:pt>
                <c:pt idx="6">
                  <c:v>3.16225</c:v>
                </c:pt>
                <c:pt idx="7">
                  <c:v>1.80825</c:v>
                </c:pt>
                <c:pt idx="8">
                  <c:v>0.89925</c:v>
                </c:pt>
                <c:pt idx="9">
                  <c:v>0.687</c:v>
                </c:pt>
                <c:pt idx="10">
                  <c:v>0.58175</c:v>
                </c:pt>
                <c:pt idx="11">
                  <c:v>0.619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(por subcuenca S.CORTA)'!$A$9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S.CORTA)'!$B$9:$M$9</c:f>
              <c:numCache>
                <c:ptCount val="12"/>
                <c:pt idx="0">
                  <c:v>2.9065000000000003</c:v>
                </c:pt>
                <c:pt idx="1">
                  <c:v>3.9285</c:v>
                </c:pt>
                <c:pt idx="2">
                  <c:v>3.6795</c:v>
                </c:pt>
                <c:pt idx="3">
                  <c:v>3.1685</c:v>
                </c:pt>
                <c:pt idx="4">
                  <c:v>3.2039999999999997</c:v>
                </c:pt>
                <c:pt idx="5">
                  <c:v>3.306</c:v>
                </c:pt>
                <c:pt idx="6">
                  <c:v>3.7465</c:v>
                </c:pt>
                <c:pt idx="7">
                  <c:v>2.3514999999999997</c:v>
                </c:pt>
                <c:pt idx="8">
                  <c:v>1.1035</c:v>
                </c:pt>
                <c:pt idx="9">
                  <c:v>0.818</c:v>
                </c:pt>
                <c:pt idx="10">
                  <c:v>0.6455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(por subcuenca S.CORTA)'!$A$10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S.CORTA)'!$B$10:$M$10</c:f>
              <c:numCache>
                <c:ptCount val="12"/>
                <c:pt idx="0">
                  <c:v>4.41625</c:v>
                </c:pt>
                <c:pt idx="1">
                  <c:v>6.2615</c:v>
                </c:pt>
                <c:pt idx="2">
                  <c:v>6.1072500000000005</c:v>
                </c:pt>
                <c:pt idx="3">
                  <c:v>4.953</c:v>
                </c:pt>
                <c:pt idx="4">
                  <c:v>4.16825</c:v>
                </c:pt>
                <c:pt idx="5">
                  <c:v>5.0145</c:v>
                </c:pt>
                <c:pt idx="6">
                  <c:v>5.1312500000000005</c:v>
                </c:pt>
                <c:pt idx="7">
                  <c:v>3.789</c:v>
                </c:pt>
                <c:pt idx="8">
                  <c:v>1.234</c:v>
                </c:pt>
                <c:pt idx="9">
                  <c:v>0.94175</c:v>
                </c:pt>
                <c:pt idx="10">
                  <c:v>0.7877500000000001</c:v>
                </c:pt>
                <c:pt idx="11">
                  <c:v>1.10125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(por subcuenca S.CORTA)'!$A$11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S.CORTA)'!$B$11:$M$11</c:f>
              <c:numCache>
                <c:ptCount val="12"/>
                <c:pt idx="0">
                  <c:v>5.701499999999999</c:v>
                </c:pt>
                <c:pt idx="1">
                  <c:v>6.6975</c:v>
                </c:pt>
                <c:pt idx="2">
                  <c:v>8.266</c:v>
                </c:pt>
                <c:pt idx="3">
                  <c:v>6.68</c:v>
                </c:pt>
                <c:pt idx="4">
                  <c:v>5.154</c:v>
                </c:pt>
                <c:pt idx="5">
                  <c:v>6.1235</c:v>
                </c:pt>
                <c:pt idx="6">
                  <c:v>6.737</c:v>
                </c:pt>
                <c:pt idx="7">
                  <c:v>4.7940000000000005</c:v>
                </c:pt>
                <c:pt idx="8">
                  <c:v>2.105</c:v>
                </c:pt>
                <c:pt idx="9">
                  <c:v>1.1375000000000002</c:v>
                </c:pt>
                <c:pt idx="10">
                  <c:v>0.931</c:v>
                </c:pt>
                <c:pt idx="11">
                  <c:v>1.8679999999999999</c:v>
                </c:pt>
              </c:numCache>
            </c:numRef>
          </c:val>
          <c:smooth val="1"/>
        </c:ser>
        <c:marker val="1"/>
        <c:axId val="62114311"/>
        <c:axId val="22157888"/>
      </c:lineChart>
      <c:catAx>
        <c:axId val="621143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2157888"/>
        <c:crosses val="autoZero"/>
        <c:auto val="1"/>
        <c:lblOffset val="100"/>
        <c:noMultiLvlLbl val="0"/>
      </c:catAx>
      <c:valAx>
        <c:axId val="22157888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6211431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2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mensuales (por subcuenca)</a:t>
            </a:r>
          </a:p>
        </c:rich>
      </c:tx>
      <c:layout>
        <c:manualLayout>
          <c:xMode val="factor"/>
          <c:yMode val="factor"/>
          <c:x val="-0.225"/>
          <c:y val="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1175"/>
          <c:w val="0.95275"/>
          <c:h val="0.84275"/>
        </c:manualLayout>
      </c:layout>
      <c:lineChart>
        <c:grouping val="standar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'DATOS MENSUALES'!$E$6:$E$797</c:f>
              <c:numCache>
                <c:ptCount val="792"/>
                <c:pt idx="0">
                  <c:v>1.947</c:v>
                </c:pt>
                <c:pt idx="1">
                  <c:v>2.443</c:v>
                </c:pt>
                <c:pt idx="2">
                  <c:v>1.911</c:v>
                </c:pt>
                <c:pt idx="3">
                  <c:v>2.725</c:v>
                </c:pt>
                <c:pt idx="4">
                  <c:v>9.272</c:v>
                </c:pt>
                <c:pt idx="5">
                  <c:v>9.266</c:v>
                </c:pt>
                <c:pt idx="6">
                  <c:v>4.915</c:v>
                </c:pt>
                <c:pt idx="7">
                  <c:v>4.706</c:v>
                </c:pt>
                <c:pt idx="8">
                  <c:v>1.482</c:v>
                </c:pt>
                <c:pt idx="9">
                  <c:v>1.392</c:v>
                </c:pt>
                <c:pt idx="10">
                  <c:v>0.93</c:v>
                </c:pt>
                <c:pt idx="11">
                  <c:v>0.795</c:v>
                </c:pt>
                <c:pt idx="12">
                  <c:v>0.71</c:v>
                </c:pt>
                <c:pt idx="13">
                  <c:v>1.754</c:v>
                </c:pt>
                <c:pt idx="14">
                  <c:v>0.779</c:v>
                </c:pt>
                <c:pt idx="15">
                  <c:v>1.778</c:v>
                </c:pt>
                <c:pt idx="16">
                  <c:v>1.342</c:v>
                </c:pt>
                <c:pt idx="17">
                  <c:v>6.23</c:v>
                </c:pt>
                <c:pt idx="18">
                  <c:v>3.25</c:v>
                </c:pt>
                <c:pt idx="19">
                  <c:v>3.492</c:v>
                </c:pt>
                <c:pt idx="20">
                  <c:v>1.468</c:v>
                </c:pt>
                <c:pt idx="21">
                  <c:v>0.867</c:v>
                </c:pt>
                <c:pt idx="22">
                  <c:v>0.745</c:v>
                </c:pt>
                <c:pt idx="23">
                  <c:v>0.852</c:v>
                </c:pt>
                <c:pt idx="24">
                  <c:v>2.459</c:v>
                </c:pt>
                <c:pt idx="25">
                  <c:v>0.955</c:v>
                </c:pt>
                <c:pt idx="26">
                  <c:v>4.391</c:v>
                </c:pt>
                <c:pt idx="27">
                  <c:v>11.833</c:v>
                </c:pt>
                <c:pt idx="28">
                  <c:v>2.528</c:v>
                </c:pt>
                <c:pt idx="29">
                  <c:v>3.343</c:v>
                </c:pt>
                <c:pt idx="30">
                  <c:v>2.127</c:v>
                </c:pt>
                <c:pt idx="31">
                  <c:v>1.743</c:v>
                </c:pt>
                <c:pt idx="32">
                  <c:v>0.957</c:v>
                </c:pt>
                <c:pt idx="33">
                  <c:v>0.795</c:v>
                </c:pt>
                <c:pt idx="34">
                  <c:v>0.598</c:v>
                </c:pt>
                <c:pt idx="35">
                  <c:v>2.863</c:v>
                </c:pt>
                <c:pt idx="36">
                  <c:v>6.161</c:v>
                </c:pt>
                <c:pt idx="37">
                  <c:v>5.478</c:v>
                </c:pt>
                <c:pt idx="38">
                  <c:v>2.719</c:v>
                </c:pt>
                <c:pt idx="39">
                  <c:v>1.19</c:v>
                </c:pt>
                <c:pt idx="40">
                  <c:v>3.475</c:v>
                </c:pt>
                <c:pt idx="41">
                  <c:v>1.368</c:v>
                </c:pt>
                <c:pt idx="42">
                  <c:v>4.321</c:v>
                </c:pt>
                <c:pt idx="43">
                  <c:v>1.184</c:v>
                </c:pt>
                <c:pt idx="44">
                  <c:v>0.838</c:v>
                </c:pt>
                <c:pt idx="45">
                  <c:v>0.73</c:v>
                </c:pt>
                <c:pt idx="46">
                  <c:v>0.73</c:v>
                </c:pt>
                <c:pt idx="47">
                  <c:v>0.618</c:v>
                </c:pt>
                <c:pt idx="48">
                  <c:v>6.35</c:v>
                </c:pt>
                <c:pt idx="49">
                  <c:v>1.406</c:v>
                </c:pt>
                <c:pt idx="50">
                  <c:v>2.595</c:v>
                </c:pt>
                <c:pt idx="51">
                  <c:v>6.311</c:v>
                </c:pt>
                <c:pt idx="52">
                  <c:v>1.586</c:v>
                </c:pt>
                <c:pt idx="53">
                  <c:v>2.046</c:v>
                </c:pt>
                <c:pt idx="54">
                  <c:v>1.843</c:v>
                </c:pt>
                <c:pt idx="55">
                  <c:v>1.425</c:v>
                </c:pt>
                <c:pt idx="56">
                  <c:v>0.845</c:v>
                </c:pt>
                <c:pt idx="57">
                  <c:v>0.724</c:v>
                </c:pt>
                <c:pt idx="58">
                  <c:v>0.741</c:v>
                </c:pt>
                <c:pt idx="59">
                  <c:v>0.494</c:v>
                </c:pt>
                <c:pt idx="60">
                  <c:v>1.725</c:v>
                </c:pt>
                <c:pt idx="61">
                  <c:v>3.054</c:v>
                </c:pt>
                <c:pt idx="62">
                  <c:v>6.726</c:v>
                </c:pt>
                <c:pt idx="63">
                  <c:v>1.372</c:v>
                </c:pt>
                <c:pt idx="64">
                  <c:v>1.824</c:v>
                </c:pt>
                <c:pt idx="65">
                  <c:v>2.848</c:v>
                </c:pt>
                <c:pt idx="66">
                  <c:v>5.152</c:v>
                </c:pt>
                <c:pt idx="67">
                  <c:v>5.784</c:v>
                </c:pt>
                <c:pt idx="68">
                  <c:v>1.249</c:v>
                </c:pt>
                <c:pt idx="69">
                  <c:v>0.933</c:v>
                </c:pt>
                <c:pt idx="70">
                  <c:v>0.726</c:v>
                </c:pt>
                <c:pt idx="71">
                  <c:v>0.642</c:v>
                </c:pt>
                <c:pt idx="72">
                  <c:v>1.727</c:v>
                </c:pt>
                <c:pt idx="73">
                  <c:v>4.03</c:v>
                </c:pt>
                <c:pt idx="74">
                  <c:v>5.696</c:v>
                </c:pt>
                <c:pt idx="75">
                  <c:v>1.228</c:v>
                </c:pt>
                <c:pt idx="76">
                  <c:v>4.52</c:v>
                </c:pt>
                <c:pt idx="77">
                  <c:v>9.039</c:v>
                </c:pt>
                <c:pt idx="78">
                  <c:v>2.397</c:v>
                </c:pt>
                <c:pt idx="79">
                  <c:v>3.143</c:v>
                </c:pt>
                <c:pt idx="80">
                  <c:v>1.555</c:v>
                </c:pt>
                <c:pt idx="81">
                  <c:v>0.947</c:v>
                </c:pt>
                <c:pt idx="82">
                  <c:v>0.931</c:v>
                </c:pt>
                <c:pt idx="83">
                  <c:v>2.275</c:v>
                </c:pt>
                <c:pt idx="84">
                  <c:v>1.408</c:v>
                </c:pt>
                <c:pt idx="85">
                  <c:v>1.557</c:v>
                </c:pt>
                <c:pt idx="86">
                  <c:v>2.387</c:v>
                </c:pt>
                <c:pt idx="87">
                  <c:v>6.059</c:v>
                </c:pt>
                <c:pt idx="88">
                  <c:v>2.174</c:v>
                </c:pt>
                <c:pt idx="89">
                  <c:v>1.512</c:v>
                </c:pt>
                <c:pt idx="90">
                  <c:v>1.757</c:v>
                </c:pt>
                <c:pt idx="91">
                  <c:v>2.057</c:v>
                </c:pt>
                <c:pt idx="92">
                  <c:v>0.903</c:v>
                </c:pt>
                <c:pt idx="93">
                  <c:v>0.696</c:v>
                </c:pt>
                <c:pt idx="94">
                  <c:v>0.59</c:v>
                </c:pt>
                <c:pt idx="95">
                  <c:v>0.486</c:v>
                </c:pt>
                <c:pt idx="96">
                  <c:v>1.378</c:v>
                </c:pt>
                <c:pt idx="97">
                  <c:v>0.716</c:v>
                </c:pt>
                <c:pt idx="98">
                  <c:v>4.837</c:v>
                </c:pt>
                <c:pt idx="99">
                  <c:v>2.444</c:v>
                </c:pt>
                <c:pt idx="100">
                  <c:v>1.229</c:v>
                </c:pt>
                <c:pt idx="101">
                  <c:v>4.318</c:v>
                </c:pt>
                <c:pt idx="102">
                  <c:v>1.855</c:v>
                </c:pt>
                <c:pt idx="103">
                  <c:v>1.085</c:v>
                </c:pt>
                <c:pt idx="104">
                  <c:v>0.747</c:v>
                </c:pt>
                <c:pt idx="105">
                  <c:v>0.602</c:v>
                </c:pt>
                <c:pt idx="106">
                  <c:v>0.469</c:v>
                </c:pt>
                <c:pt idx="107">
                  <c:v>1.533</c:v>
                </c:pt>
                <c:pt idx="108">
                  <c:v>0.611</c:v>
                </c:pt>
                <c:pt idx="109">
                  <c:v>2.126</c:v>
                </c:pt>
                <c:pt idx="110">
                  <c:v>2.852</c:v>
                </c:pt>
                <c:pt idx="111">
                  <c:v>1.439</c:v>
                </c:pt>
                <c:pt idx="112">
                  <c:v>4.535</c:v>
                </c:pt>
                <c:pt idx="113">
                  <c:v>1.887</c:v>
                </c:pt>
                <c:pt idx="114">
                  <c:v>2.474</c:v>
                </c:pt>
                <c:pt idx="115">
                  <c:v>6.122</c:v>
                </c:pt>
                <c:pt idx="116">
                  <c:v>1.133</c:v>
                </c:pt>
                <c:pt idx="117">
                  <c:v>0.865</c:v>
                </c:pt>
                <c:pt idx="118">
                  <c:v>0.677</c:v>
                </c:pt>
                <c:pt idx="119">
                  <c:v>0.599</c:v>
                </c:pt>
                <c:pt idx="120">
                  <c:v>1.845</c:v>
                </c:pt>
                <c:pt idx="121">
                  <c:v>2.743</c:v>
                </c:pt>
                <c:pt idx="122">
                  <c:v>2.957</c:v>
                </c:pt>
                <c:pt idx="123">
                  <c:v>3.093</c:v>
                </c:pt>
                <c:pt idx="124">
                  <c:v>1.791</c:v>
                </c:pt>
                <c:pt idx="125">
                  <c:v>7.02</c:v>
                </c:pt>
                <c:pt idx="126">
                  <c:v>4.546</c:v>
                </c:pt>
                <c:pt idx="127">
                  <c:v>5.498</c:v>
                </c:pt>
                <c:pt idx="128">
                  <c:v>1.551</c:v>
                </c:pt>
                <c:pt idx="129">
                  <c:v>1.052</c:v>
                </c:pt>
                <c:pt idx="130">
                  <c:v>0.85</c:v>
                </c:pt>
                <c:pt idx="131">
                  <c:v>0.716</c:v>
                </c:pt>
                <c:pt idx="132">
                  <c:v>1.794</c:v>
                </c:pt>
                <c:pt idx="133">
                  <c:v>12.449</c:v>
                </c:pt>
                <c:pt idx="134">
                  <c:v>2.314</c:v>
                </c:pt>
                <c:pt idx="135">
                  <c:v>2.252</c:v>
                </c:pt>
                <c:pt idx="136">
                  <c:v>3.226</c:v>
                </c:pt>
                <c:pt idx="137">
                  <c:v>6.527</c:v>
                </c:pt>
                <c:pt idx="138">
                  <c:v>3.411</c:v>
                </c:pt>
                <c:pt idx="139">
                  <c:v>2.925</c:v>
                </c:pt>
                <c:pt idx="140">
                  <c:v>1.157</c:v>
                </c:pt>
                <c:pt idx="141">
                  <c:v>1.05</c:v>
                </c:pt>
                <c:pt idx="142">
                  <c:v>0.837</c:v>
                </c:pt>
                <c:pt idx="143">
                  <c:v>0.901</c:v>
                </c:pt>
                <c:pt idx="144">
                  <c:v>1.827</c:v>
                </c:pt>
                <c:pt idx="145">
                  <c:v>5.528</c:v>
                </c:pt>
                <c:pt idx="146">
                  <c:v>5.564</c:v>
                </c:pt>
                <c:pt idx="147">
                  <c:v>1.119</c:v>
                </c:pt>
                <c:pt idx="148">
                  <c:v>1.138</c:v>
                </c:pt>
                <c:pt idx="149">
                  <c:v>4.678</c:v>
                </c:pt>
                <c:pt idx="150">
                  <c:v>4.545</c:v>
                </c:pt>
                <c:pt idx="151">
                  <c:v>2.154</c:v>
                </c:pt>
                <c:pt idx="152">
                  <c:v>2.818</c:v>
                </c:pt>
                <c:pt idx="153">
                  <c:v>0.963</c:v>
                </c:pt>
                <c:pt idx="154">
                  <c:v>0.744</c:v>
                </c:pt>
                <c:pt idx="155">
                  <c:v>0.763</c:v>
                </c:pt>
                <c:pt idx="156">
                  <c:v>1.258</c:v>
                </c:pt>
                <c:pt idx="157">
                  <c:v>2.642</c:v>
                </c:pt>
                <c:pt idx="158">
                  <c:v>6.555</c:v>
                </c:pt>
                <c:pt idx="159">
                  <c:v>1.354</c:v>
                </c:pt>
                <c:pt idx="160">
                  <c:v>3.47</c:v>
                </c:pt>
                <c:pt idx="161">
                  <c:v>6.236</c:v>
                </c:pt>
                <c:pt idx="162">
                  <c:v>3.811</c:v>
                </c:pt>
                <c:pt idx="163">
                  <c:v>2.804</c:v>
                </c:pt>
                <c:pt idx="164">
                  <c:v>1.152</c:v>
                </c:pt>
                <c:pt idx="165">
                  <c:v>0.801</c:v>
                </c:pt>
                <c:pt idx="166">
                  <c:v>0.798</c:v>
                </c:pt>
                <c:pt idx="167">
                  <c:v>0.55</c:v>
                </c:pt>
                <c:pt idx="168">
                  <c:v>0.867</c:v>
                </c:pt>
                <c:pt idx="169">
                  <c:v>4.496</c:v>
                </c:pt>
                <c:pt idx="170">
                  <c:v>1.204</c:v>
                </c:pt>
                <c:pt idx="171">
                  <c:v>6.411</c:v>
                </c:pt>
                <c:pt idx="172">
                  <c:v>2.081</c:v>
                </c:pt>
                <c:pt idx="173">
                  <c:v>3.426</c:v>
                </c:pt>
                <c:pt idx="174">
                  <c:v>1.343</c:v>
                </c:pt>
                <c:pt idx="175">
                  <c:v>1.154</c:v>
                </c:pt>
                <c:pt idx="176">
                  <c:v>1.109</c:v>
                </c:pt>
                <c:pt idx="177">
                  <c:v>0.765</c:v>
                </c:pt>
                <c:pt idx="178">
                  <c:v>0.631</c:v>
                </c:pt>
                <c:pt idx="179">
                  <c:v>0.553</c:v>
                </c:pt>
                <c:pt idx="180">
                  <c:v>1.724</c:v>
                </c:pt>
                <c:pt idx="181">
                  <c:v>7.187</c:v>
                </c:pt>
                <c:pt idx="182">
                  <c:v>5.381</c:v>
                </c:pt>
                <c:pt idx="183">
                  <c:v>6.921</c:v>
                </c:pt>
                <c:pt idx="184">
                  <c:v>1.039</c:v>
                </c:pt>
                <c:pt idx="185">
                  <c:v>8.009</c:v>
                </c:pt>
                <c:pt idx="186">
                  <c:v>6.245</c:v>
                </c:pt>
                <c:pt idx="187">
                  <c:v>4.127</c:v>
                </c:pt>
                <c:pt idx="188">
                  <c:v>1.202</c:v>
                </c:pt>
                <c:pt idx="189">
                  <c:v>0.945</c:v>
                </c:pt>
                <c:pt idx="190">
                  <c:v>0.875</c:v>
                </c:pt>
                <c:pt idx="191">
                  <c:v>0.807</c:v>
                </c:pt>
                <c:pt idx="192">
                  <c:v>1.643</c:v>
                </c:pt>
                <c:pt idx="193">
                  <c:v>3.686</c:v>
                </c:pt>
                <c:pt idx="194">
                  <c:v>1.204</c:v>
                </c:pt>
                <c:pt idx="195">
                  <c:v>0.77</c:v>
                </c:pt>
                <c:pt idx="196">
                  <c:v>3.787</c:v>
                </c:pt>
                <c:pt idx="197">
                  <c:v>2.957</c:v>
                </c:pt>
                <c:pt idx="198">
                  <c:v>2.709</c:v>
                </c:pt>
                <c:pt idx="199">
                  <c:v>1.527</c:v>
                </c:pt>
                <c:pt idx="200">
                  <c:v>1.37</c:v>
                </c:pt>
                <c:pt idx="201">
                  <c:v>0.748</c:v>
                </c:pt>
                <c:pt idx="202">
                  <c:v>0.575</c:v>
                </c:pt>
                <c:pt idx="203">
                  <c:v>0.578</c:v>
                </c:pt>
                <c:pt idx="204">
                  <c:v>0.48</c:v>
                </c:pt>
                <c:pt idx="205">
                  <c:v>3.85</c:v>
                </c:pt>
                <c:pt idx="206">
                  <c:v>0.739</c:v>
                </c:pt>
                <c:pt idx="207">
                  <c:v>4.723</c:v>
                </c:pt>
                <c:pt idx="208">
                  <c:v>6.845</c:v>
                </c:pt>
                <c:pt idx="209">
                  <c:v>8.992</c:v>
                </c:pt>
                <c:pt idx="210">
                  <c:v>3.81</c:v>
                </c:pt>
                <c:pt idx="211">
                  <c:v>3.034</c:v>
                </c:pt>
                <c:pt idx="212">
                  <c:v>2.299</c:v>
                </c:pt>
                <c:pt idx="213">
                  <c:v>0.993</c:v>
                </c:pt>
                <c:pt idx="214">
                  <c:v>0.83</c:v>
                </c:pt>
                <c:pt idx="215">
                  <c:v>0.711</c:v>
                </c:pt>
                <c:pt idx="216">
                  <c:v>1.096</c:v>
                </c:pt>
                <c:pt idx="217">
                  <c:v>1.986</c:v>
                </c:pt>
                <c:pt idx="218">
                  <c:v>6.775</c:v>
                </c:pt>
                <c:pt idx="219">
                  <c:v>3.47</c:v>
                </c:pt>
                <c:pt idx="220">
                  <c:v>0.942</c:v>
                </c:pt>
                <c:pt idx="221">
                  <c:v>5.707</c:v>
                </c:pt>
                <c:pt idx="222">
                  <c:v>3.86</c:v>
                </c:pt>
                <c:pt idx="223">
                  <c:v>3.054</c:v>
                </c:pt>
                <c:pt idx="224">
                  <c:v>1.227</c:v>
                </c:pt>
                <c:pt idx="225">
                  <c:v>0.91</c:v>
                </c:pt>
                <c:pt idx="226">
                  <c:v>0.962</c:v>
                </c:pt>
                <c:pt idx="227">
                  <c:v>1.301</c:v>
                </c:pt>
                <c:pt idx="228">
                  <c:v>4.962</c:v>
                </c:pt>
                <c:pt idx="229">
                  <c:v>8.203</c:v>
                </c:pt>
                <c:pt idx="230">
                  <c:v>7.085</c:v>
                </c:pt>
                <c:pt idx="231">
                  <c:v>4.164</c:v>
                </c:pt>
                <c:pt idx="232">
                  <c:v>5.416</c:v>
                </c:pt>
                <c:pt idx="233">
                  <c:v>5.083</c:v>
                </c:pt>
                <c:pt idx="234">
                  <c:v>2.575</c:v>
                </c:pt>
                <c:pt idx="235">
                  <c:v>4.201</c:v>
                </c:pt>
                <c:pt idx="236">
                  <c:v>1.214</c:v>
                </c:pt>
                <c:pt idx="237">
                  <c:v>0.951</c:v>
                </c:pt>
                <c:pt idx="238">
                  <c:v>0.82</c:v>
                </c:pt>
                <c:pt idx="239">
                  <c:v>1.541</c:v>
                </c:pt>
                <c:pt idx="240">
                  <c:v>9.365</c:v>
                </c:pt>
                <c:pt idx="241">
                  <c:v>5.591</c:v>
                </c:pt>
                <c:pt idx="242">
                  <c:v>2.793</c:v>
                </c:pt>
                <c:pt idx="243">
                  <c:v>1.497</c:v>
                </c:pt>
                <c:pt idx="244">
                  <c:v>4.973</c:v>
                </c:pt>
                <c:pt idx="245">
                  <c:v>2.789</c:v>
                </c:pt>
                <c:pt idx="246">
                  <c:v>4.137</c:v>
                </c:pt>
                <c:pt idx="247">
                  <c:v>2.506</c:v>
                </c:pt>
                <c:pt idx="248">
                  <c:v>1.185</c:v>
                </c:pt>
                <c:pt idx="249">
                  <c:v>0.911</c:v>
                </c:pt>
                <c:pt idx="250">
                  <c:v>0.726</c:v>
                </c:pt>
                <c:pt idx="251">
                  <c:v>1.343</c:v>
                </c:pt>
                <c:pt idx="252">
                  <c:v>3.024</c:v>
                </c:pt>
                <c:pt idx="253">
                  <c:v>4.378</c:v>
                </c:pt>
                <c:pt idx="254">
                  <c:v>5.439</c:v>
                </c:pt>
                <c:pt idx="255">
                  <c:v>3.513</c:v>
                </c:pt>
                <c:pt idx="256">
                  <c:v>2.873</c:v>
                </c:pt>
                <c:pt idx="257">
                  <c:v>4.474</c:v>
                </c:pt>
                <c:pt idx="258">
                  <c:v>1.915</c:v>
                </c:pt>
                <c:pt idx="259">
                  <c:v>1.606</c:v>
                </c:pt>
                <c:pt idx="260">
                  <c:v>1.064</c:v>
                </c:pt>
                <c:pt idx="261">
                  <c:v>0.778</c:v>
                </c:pt>
                <c:pt idx="262">
                  <c:v>0.603</c:v>
                </c:pt>
                <c:pt idx="263">
                  <c:v>0.491</c:v>
                </c:pt>
                <c:pt idx="264">
                  <c:v>0.673</c:v>
                </c:pt>
                <c:pt idx="265">
                  <c:v>1.342</c:v>
                </c:pt>
                <c:pt idx="266">
                  <c:v>0.697</c:v>
                </c:pt>
                <c:pt idx="267">
                  <c:v>2.002</c:v>
                </c:pt>
                <c:pt idx="268">
                  <c:v>1.017</c:v>
                </c:pt>
                <c:pt idx="269">
                  <c:v>5.759</c:v>
                </c:pt>
                <c:pt idx="270">
                  <c:v>3.838</c:v>
                </c:pt>
                <c:pt idx="271">
                  <c:v>1.495</c:v>
                </c:pt>
                <c:pt idx="272">
                  <c:v>1.247</c:v>
                </c:pt>
                <c:pt idx="273">
                  <c:v>0.88</c:v>
                </c:pt>
                <c:pt idx="274">
                  <c:v>0.722</c:v>
                </c:pt>
                <c:pt idx="275">
                  <c:v>1.807</c:v>
                </c:pt>
                <c:pt idx="276">
                  <c:v>0.782</c:v>
                </c:pt>
                <c:pt idx="277">
                  <c:v>6.123</c:v>
                </c:pt>
                <c:pt idx="278">
                  <c:v>1.013</c:v>
                </c:pt>
                <c:pt idx="279">
                  <c:v>1.138</c:v>
                </c:pt>
                <c:pt idx="280">
                  <c:v>3.071</c:v>
                </c:pt>
                <c:pt idx="281">
                  <c:v>4.488</c:v>
                </c:pt>
                <c:pt idx="282">
                  <c:v>2.263</c:v>
                </c:pt>
                <c:pt idx="283">
                  <c:v>1.566</c:v>
                </c:pt>
                <c:pt idx="284">
                  <c:v>1.113</c:v>
                </c:pt>
                <c:pt idx="285">
                  <c:v>0.853</c:v>
                </c:pt>
                <c:pt idx="286">
                  <c:v>0.668</c:v>
                </c:pt>
                <c:pt idx="287">
                  <c:v>0.592</c:v>
                </c:pt>
                <c:pt idx="288">
                  <c:v>2.148</c:v>
                </c:pt>
                <c:pt idx="289">
                  <c:v>0.825</c:v>
                </c:pt>
                <c:pt idx="290">
                  <c:v>1.121</c:v>
                </c:pt>
                <c:pt idx="291">
                  <c:v>1.281</c:v>
                </c:pt>
                <c:pt idx="292">
                  <c:v>0.674</c:v>
                </c:pt>
                <c:pt idx="293">
                  <c:v>4.222</c:v>
                </c:pt>
                <c:pt idx="294">
                  <c:v>2.797</c:v>
                </c:pt>
                <c:pt idx="295">
                  <c:v>1.123</c:v>
                </c:pt>
                <c:pt idx="296">
                  <c:v>0.691</c:v>
                </c:pt>
                <c:pt idx="297">
                  <c:v>0.534</c:v>
                </c:pt>
                <c:pt idx="298">
                  <c:v>0.443</c:v>
                </c:pt>
                <c:pt idx="299">
                  <c:v>1.006</c:v>
                </c:pt>
                <c:pt idx="300">
                  <c:v>0.961</c:v>
                </c:pt>
                <c:pt idx="301">
                  <c:v>3.839</c:v>
                </c:pt>
                <c:pt idx="302">
                  <c:v>3.058</c:v>
                </c:pt>
                <c:pt idx="303">
                  <c:v>2.699</c:v>
                </c:pt>
                <c:pt idx="304">
                  <c:v>8.622</c:v>
                </c:pt>
                <c:pt idx="305">
                  <c:v>1.73</c:v>
                </c:pt>
                <c:pt idx="306">
                  <c:v>2.346</c:v>
                </c:pt>
                <c:pt idx="307">
                  <c:v>1.378</c:v>
                </c:pt>
                <c:pt idx="308">
                  <c:v>1.354</c:v>
                </c:pt>
                <c:pt idx="309">
                  <c:v>0.927</c:v>
                </c:pt>
                <c:pt idx="310">
                  <c:v>0.715</c:v>
                </c:pt>
                <c:pt idx="311">
                  <c:v>0.57</c:v>
                </c:pt>
                <c:pt idx="312">
                  <c:v>6.934</c:v>
                </c:pt>
                <c:pt idx="313">
                  <c:v>6.51</c:v>
                </c:pt>
                <c:pt idx="314">
                  <c:v>3.298</c:v>
                </c:pt>
                <c:pt idx="315">
                  <c:v>2.91</c:v>
                </c:pt>
                <c:pt idx="316">
                  <c:v>1.485</c:v>
                </c:pt>
                <c:pt idx="317">
                  <c:v>3.181</c:v>
                </c:pt>
                <c:pt idx="318">
                  <c:v>1.483</c:v>
                </c:pt>
                <c:pt idx="319">
                  <c:v>4.504</c:v>
                </c:pt>
                <c:pt idx="320">
                  <c:v>0.895</c:v>
                </c:pt>
                <c:pt idx="321">
                  <c:v>0.668</c:v>
                </c:pt>
                <c:pt idx="322">
                  <c:v>0.533</c:v>
                </c:pt>
                <c:pt idx="323">
                  <c:v>0.46</c:v>
                </c:pt>
                <c:pt idx="324">
                  <c:v>0.49</c:v>
                </c:pt>
                <c:pt idx="325">
                  <c:v>3.39</c:v>
                </c:pt>
                <c:pt idx="326">
                  <c:v>4.166</c:v>
                </c:pt>
                <c:pt idx="327">
                  <c:v>5.058</c:v>
                </c:pt>
                <c:pt idx="328">
                  <c:v>6.274</c:v>
                </c:pt>
                <c:pt idx="329">
                  <c:v>3.991</c:v>
                </c:pt>
                <c:pt idx="330">
                  <c:v>8.864</c:v>
                </c:pt>
                <c:pt idx="331">
                  <c:v>4.12</c:v>
                </c:pt>
                <c:pt idx="332">
                  <c:v>1.119</c:v>
                </c:pt>
                <c:pt idx="333">
                  <c:v>0.83</c:v>
                </c:pt>
                <c:pt idx="334">
                  <c:v>0.814</c:v>
                </c:pt>
                <c:pt idx="335">
                  <c:v>1.122</c:v>
                </c:pt>
                <c:pt idx="336">
                  <c:v>1.168</c:v>
                </c:pt>
                <c:pt idx="337">
                  <c:v>1.444</c:v>
                </c:pt>
                <c:pt idx="338">
                  <c:v>2.856</c:v>
                </c:pt>
                <c:pt idx="339">
                  <c:v>2.923</c:v>
                </c:pt>
                <c:pt idx="340">
                  <c:v>3.987</c:v>
                </c:pt>
                <c:pt idx="341">
                  <c:v>6.842</c:v>
                </c:pt>
                <c:pt idx="342">
                  <c:v>3.6</c:v>
                </c:pt>
                <c:pt idx="343">
                  <c:v>7.105</c:v>
                </c:pt>
                <c:pt idx="344">
                  <c:v>1.586</c:v>
                </c:pt>
                <c:pt idx="345">
                  <c:v>0.987</c:v>
                </c:pt>
                <c:pt idx="346">
                  <c:v>0.748</c:v>
                </c:pt>
                <c:pt idx="347">
                  <c:v>5.407</c:v>
                </c:pt>
                <c:pt idx="348">
                  <c:v>0.757</c:v>
                </c:pt>
                <c:pt idx="349">
                  <c:v>2.793</c:v>
                </c:pt>
                <c:pt idx="350">
                  <c:v>3.868</c:v>
                </c:pt>
                <c:pt idx="351">
                  <c:v>10.965</c:v>
                </c:pt>
                <c:pt idx="352">
                  <c:v>3.079</c:v>
                </c:pt>
                <c:pt idx="353">
                  <c:v>1.873</c:v>
                </c:pt>
                <c:pt idx="354">
                  <c:v>4.157</c:v>
                </c:pt>
                <c:pt idx="355">
                  <c:v>4.479</c:v>
                </c:pt>
                <c:pt idx="356">
                  <c:v>1.446</c:v>
                </c:pt>
                <c:pt idx="357">
                  <c:v>0.903</c:v>
                </c:pt>
                <c:pt idx="358">
                  <c:v>0.818</c:v>
                </c:pt>
                <c:pt idx="359">
                  <c:v>0.611</c:v>
                </c:pt>
                <c:pt idx="360">
                  <c:v>0.647</c:v>
                </c:pt>
                <c:pt idx="361">
                  <c:v>5.045</c:v>
                </c:pt>
                <c:pt idx="362">
                  <c:v>0.77</c:v>
                </c:pt>
                <c:pt idx="363">
                  <c:v>1.158</c:v>
                </c:pt>
                <c:pt idx="364">
                  <c:v>2.839</c:v>
                </c:pt>
                <c:pt idx="365">
                  <c:v>3.421</c:v>
                </c:pt>
                <c:pt idx="366">
                  <c:v>4.929</c:v>
                </c:pt>
                <c:pt idx="367">
                  <c:v>4.22</c:v>
                </c:pt>
                <c:pt idx="368">
                  <c:v>2.273</c:v>
                </c:pt>
                <c:pt idx="369">
                  <c:v>1.622</c:v>
                </c:pt>
                <c:pt idx="370">
                  <c:v>0.986</c:v>
                </c:pt>
                <c:pt idx="371">
                  <c:v>0.752</c:v>
                </c:pt>
                <c:pt idx="372">
                  <c:v>0.597</c:v>
                </c:pt>
                <c:pt idx="373">
                  <c:v>4.638</c:v>
                </c:pt>
                <c:pt idx="374">
                  <c:v>2.329</c:v>
                </c:pt>
                <c:pt idx="375">
                  <c:v>1.562</c:v>
                </c:pt>
                <c:pt idx="376">
                  <c:v>8.151</c:v>
                </c:pt>
                <c:pt idx="377">
                  <c:v>5.481</c:v>
                </c:pt>
                <c:pt idx="378">
                  <c:v>4.141</c:v>
                </c:pt>
                <c:pt idx="379">
                  <c:v>4.603</c:v>
                </c:pt>
                <c:pt idx="380">
                  <c:v>1.799</c:v>
                </c:pt>
                <c:pt idx="381">
                  <c:v>0.984</c:v>
                </c:pt>
                <c:pt idx="382">
                  <c:v>0.775</c:v>
                </c:pt>
                <c:pt idx="383">
                  <c:v>0.723</c:v>
                </c:pt>
                <c:pt idx="384">
                  <c:v>2.653</c:v>
                </c:pt>
                <c:pt idx="385">
                  <c:v>1.225</c:v>
                </c:pt>
                <c:pt idx="386">
                  <c:v>2.652</c:v>
                </c:pt>
                <c:pt idx="387">
                  <c:v>2.206</c:v>
                </c:pt>
                <c:pt idx="388">
                  <c:v>3.282</c:v>
                </c:pt>
                <c:pt idx="389">
                  <c:v>3.61</c:v>
                </c:pt>
                <c:pt idx="390">
                  <c:v>4.552</c:v>
                </c:pt>
                <c:pt idx="391">
                  <c:v>7.968</c:v>
                </c:pt>
                <c:pt idx="392">
                  <c:v>1.364</c:v>
                </c:pt>
                <c:pt idx="393">
                  <c:v>1.106</c:v>
                </c:pt>
                <c:pt idx="394">
                  <c:v>0.805</c:v>
                </c:pt>
                <c:pt idx="395">
                  <c:v>1.2</c:v>
                </c:pt>
                <c:pt idx="396">
                  <c:v>4.106</c:v>
                </c:pt>
                <c:pt idx="397">
                  <c:v>2.361</c:v>
                </c:pt>
                <c:pt idx="398">
                  <c:v>3.452</c:v>
                </c:pt>
                <c:pt idx="399">
                  <c:v>5.811</c:v>
                </c:pt>
                <c:pt idx="400">
                  <c:v>4.583</c:v>
                </c:pt>
                <c:pt idx="401">
                  <c:v>5.968</c:v>
                </c:pt>
                <c:pt idx="402">
                  <c:v>3.161</c:v>
                </c:pt>
                <c:pt idx="403">
                  <c:v>1.897</c:v>
                </c:pt>
                <c:pt idx="404">
                  <c:v>2.351</c:v>
                </c:pt>
                <c:pt idx="405">
                  <c:v>0.926</c:v>
                </c:pt>
                <c:pt idx="406">
                  <c:v>0.715</c:v>
                </c:pt>
                <c:pt idx="407">
                  <c:v>0.587</c:v>
                </c:pt>
                <c:pt idx="408">
                  <c:v>5.646</c:v>
                </c:pt>
                <c:pt idx="409">
                  <c:v>9.01</c:v>
                </c:pt>
                <c:pt idx="410">
                  <c:v>0.967</c:v>
                </c:pt>
                <c:pt idx="411">
                  <c:v>4.533</c:v>
                </c:pt>
                <c:pt idx="412">
                  <c:v>1.65</c:v>
                </c:pt>
                <c:pt idx="413">
                  <c:v>3.904</c:v>
                </c:pt>
                <c:pt idx="414">
                  <c:v>3.279</c:v>
                </c:pt>
                <c:pt idx="415">
                  <c:v>3.635</c:v>
                </c:pt>
                <c:pt idx="416">
                  <c:v>1.045</c:v>
                </c:pt>
                <c:pt idx="417">
                  <c:v>0.756</c:v>
                </c:pt>
                <c:pt idx="418">
                  <c:v>0.68</c:v>
                </c:pt>
                <c:pt idx="419">
                  <c:v>2.594</c:v>
                </c:pt>
                <c:pt idx="420">
                  <c:v>1.881</c:v>
                </c:pt>
                <c:pt idx="421">
                  <c:v>6.448</c:v>
                </c:pt>
                <c:pt idx="422">
                  <c:v>0.939</c:v>
                </c:pt>
                <c:pt idx="423">
                  <c:v>1.483</c:v>
                </c:pt>
                <c:pt idx="424">
                  <c:v>3.039</c:v>
                </c:pt>
                <c:pt idx="425">
                  <c:v>2.93</c:v>
                </c:pt>
                <c:pt idx="426">
                  <c:v>3.822</c:v>
                </c:pt>
                <c:pt idx="427">
                  <c:v>0.897</c:v>
                </c:pt>
                <c:pt idx="428">
                  <c:v>0.715</c:v>
                </c:pt>
                <c:pt idx="429">
                  <c:v>0.642</c:v>
                </c:pt>
                <c:pt idx="430">
                  <c:v>0.85</c:v>
                </c:pt>
                <c:pt idx="431">
                  <c:v>1.348</c:v>
                </c:pt>
                <c:pt idx="432">
                  <c:v>2.929</c:v>
                </c:pt>
                <c:pt idx="433">
                  <c:v>4.581</c:v>
                </c:pt>
                <c:pt idx="434">
                  <c:v>3.32</c:v>
                </c:pt>
                <c:pt idx="435">
                  <c:v>1.967</c:v>
                </c:pt>
                <c:pt idx="436">
                  <c:v>4.602</c:v>
                </c:pt>
                <c:pt idx="437">
                  <c:v>3.258</c:v>
                </c:pt>
                <c:pt idx="438">
                  <c:v>2.002</c:v>
                </c:pt>
                <c:pt idx="439">
                  <c:v>5.821</c:v>
                </c:pt>
                <c:pt idx="440">
                  <c:v>2.179</c:v>
                </c:pt>
                <c:pt idx="441">
                  <c:v>2.201</c:v>
                </c:pt>
                <c:pt idx="442">
                  <c:v>1.073</c:v>
                </c:pt>
                <c:pt idx="443">
                  <c:v>0.736</c:v>
                </c:pt>
                <c:pt idx="444">
                  <c:v>2.855</c:v>
                </c:pt>
                <c:pt idx="445">
                  <c:v>0.999</c:v>
                </c:pt>
                <c:pt idx="446">
                  <c:v>7.327</c:v>
                </c:pt>
                <c:pt idx="447">
                  <c:v>2.713</c:v>
                </c:pt>
                <c:pt idx="448">
                  <c:v>9.537</c:v>
                </c:pt>
                <c:pt idx="449">
                  <c:v>5.682</c:v>
                </c:pt>
                <c:pt idx="450">
                  <c:v>7.535</c:v>
                </c:pt>
                <c:pt idx="451">
                  <c:v>4.926</c:v>
                </c:pt>
                <c:pt idx="452">
                  <c:v>1.87</c:v>
                </c:pt>
                <c:pt idx="453">
                  <c:v>1.052</c:v>
                </c:pt>
                <c:pt idx="454">
                  <c:v>0.812</c:v>
                </c:pt>
                <c:pt idx="455">
                  <c:v>0.669</c:v>
                </c:pt>
                <c:pt idx="456">
                  <c:v>1.638</c:v>
                </c:pt>
                <c:pt idx="457">
                  <c:v>3.697</c:v>
                </c:pt>
                <c:pt idx="458">
                  <c:v>11.143</c:v>
                </c:pt>
                <c:pt idx="459">
                  <c:v>6.507</c:v>
                </c:pt>
                <c:pt idx="460">
                  <c:v>8.667</c:v>
                </c:pt>
                <c:pt idx="461">
                  <c:v>5.586</c:v>
                </c:pt>
                <c:pt idx="462">
                  <c:v>8.3</c:v>
                </c:pt>
                <c:pt idx="463">
                  <c:v>3.87</c:v>
                </c:pt>
                <c:pt idx="464">
                  <c:v>1.69</c:v>
                </c:pt>
                <c:pt idx="465">
                  <c:v>1.19</c:v>
                </c:pt>
                <c:pt idx="466">
                  <c:v>0.872</c:v>
                </c:pt>
                <c:pt idx="467">
                  <c:v>1.392</c:v>
                </c:pt>
                <c:pt idx="468">
                  <c:v>6.041</c:v>
                </c:pt>
                <c:pt idx="469">
                  <c:v>5.018</c:v>
                </c:pt>
                <c:pt idx="470">
                  <c:v>4.935</c:v>
                </c:pt>
                <c:pt idx="471">
                  <c:v>1.73</c:v>
                </c:pt>
                <c:pt idx="472">
                  <c:v>3.453</c:v>
                </c:pt>
                <c:pt idx="473">
                  <c:v>4.111</c:v>
                </c:pt>
                <c:pt idx="474">
                  <c:v>3.951</c:v>
                </c:pt>
                <c:pt idx="475">
                  <c:v>3.83</c:v>
                </c:pt>
                <c:pt idx="476">
                  <c:v>1.204</c:v>
                </c:pt>
                <c:pt idx="477">
                  <c:v>0.895</c:v>
                </c:pt>
                <c:pt idx="478">
                  <c:v>0.699</c:v>
                </c:pt>
                <c:pt idx="479">
                  <c:v>0.57</c:v>
                </c:pt>
                <c:pt idx="480">
                  <c:v>4.091</c:v>
                </c:pt>
                <c:pt idx="481">
                  <c:v>2.364</c:v>
                </c:pt>
                <c:pt idx="482">
                  <c:v>4.449</c:v>
                </c:pt>
                <c:pt idx="483">
                  <c:v>2.538</c:v>
                </c:pt>
                <c:pt idx="484">
                  <c:v>1.686</c:v>
                </c:pt>
                <c:pt idx="485">
                  <c:v>5.951</c:v>
                </c:pt>
                <c:pt idx="486">
                  <c:v>5.099</c:v>
                </c:pt>
                <c:pt idx="487">
                  <c:v>3.75</c:v>
                </c:pt>
                <c:pt idx="488">
                  <c:v>1.043</c:v>
                </c:pt>
                <c:pt idx="489">
                  <c:v>0.784</c:v>
                </c:pt>
                <c:pt idx="490">
                  <c:v>0.634</c:v>
                </c:pt>
                <c:pt idx="491">
                  <c:v>0.739</c:v>
                </c:pt>
                <c:pt idx="492">
                  <c:v>5.143</c:v>
                </c:pt>
                <c:pt idx="493">
                  <c:v>0.726</c:v>
                </c:pt>
                <c:pt idx="494">
                  <c:v>6.11</c:v>
                </c:pt>
                <c:pt idx="495">
                  <c:v>4.62</c:v>
                </c:pt>
                <c:pt idx="496">
                  <c:v>4.647</c:v>
                </c:pt>
                <c:pt idx="497">
                  <c:v>2.395</c:v>
                </c:pt>
                <c:pt idx="498">
                  <c:v>1.086</c:v>
                </c:pt>
                <c:pt idx="499">
                  <c:v>1.529</c:v>
                </c:pt>
                <c:pt idx="500">
                  <c:v>0.815</c:v>
                </c:pt>
                <c:pt idx="501">
                  <c:v>0.61</c:v>
                </c:pt>
                <c:pt idx="502">
                  <c:v>0.472</c:v>
                </c:pt>
                <c:pt idx="503">
                  <c:v>0.713</c:v>
                </c:pt>
                <c:pt idx="504">
                  <c:v>3.422</c:v>
                </c:pt>
                <c:pt idx="505">
                  <c:v>6.91</c:v>
                </c:pt>
                <c:pt idx="506">
                  <c:v>7.327</c:v>
                </c:pt>
                <c:pt idx="507">
                  <c:v>0.93</c:v>
                </c:pt>
                <c:pt idx="508">
                  <c:v>2.747</c:v>
                </c:pt>
                <c:pt idx="509">
                  <c:v>5.145</c:v>
                </c:pt>
                <c:pt idx="510">
                  <c:v>8.252</c:v>
                </c:pt>
                <c:pt idx="511">
                  <c:v>4.01</c:v>
                </c:pt>
                <c:pt idx="512">
                  <c:v>1.104</c:v>
                </c:pt>
                <c:pt idx="513">
                  <c:v>1.239</c:v>
                </c:pt>
                <c:pt idx="514">
                  <c:v>1.759</c:v>
                </c:pt>
                <c:pt idx="515">
                  <c:v>0.748</c:v>
                </c:pt>
                <c:pt idx="516">
                  <c:v>0.609</c:v>
                </c:pt>
                <c:pt idx="517">
                  <c:v>1.344</c:v>
                </c:pt>
                <c:pt idx="518">
                  <c:v>2.837</c:v>
                </c:pt>
                <c:pt idx="519">
                  <c:v>4.576</c:v>
                </c:pt>
                <c:pt idx="520">
                  <c:v>4.291</c:v>
                </c:pt>
                <c:pt idx="521">
                  <c:v>2.555</c:v>
                </c:pt>
                <c:pt idx="522">
                  <c:v>3.504</c:v>
                </c:pt>
                <c:pt idx="523">
                  <c:v>6.796</c:v>
                </c:pt>
                <c:pt idx="524">
                  <c:v>2.37</c:v>
                </c:pt>
                <c:pt idx="525">
                  <c:v>0.932</c:v>
                </c:pt>
                <c:pt idx="526">
                  <c:v>0.747</c:v>
                </c:pt>
                <c:pt idx="527">
                  <c:v>0.83</c:v>
                </c:pt>
                <c:pt idx="528">
                  <c:v>3.975</c:v>
                </c:pt>
                <c:pt idx="529">
                  <c:v>8.245</c:v>
                </c:pt>
                <c:pt idx="530">
                  <c:v>3.691</c:v>
                </c:pt>
                <c:pt idx="531">
                  <c:v>1.142</c:v>
                </c:pt>
                <c:pt idx="532">
                  <c:v>7.761</c:v>
                </c:pt>
                <c:pt idx="533">
                  <c:v>4.821</c:v>
                </c:pt>
                <c:pt idx="534">
                  <c:v>5.53</c:v>
                </c:pt>
                <c:pt idx="535">
                  <c:v>4.692</c:v>
                </c:pt>
                <c:pt idx="536">
                  <c:v>1.379</c:v>
                </c:pt>
                <c:pt idx="537">
                  <c:v>1.036</c:v>
                </c:pt>
                <c:pt idx="538">
                  <c:v>0.76</c:v>
                </c:pt>
                <c:pt idx="539">
                  <c:v>0.583</c:v>
                </c:pt>
                <c:pt idx="540">
                  <c:v>0.449</c:v>
                </c:pt>
                <c:pt idx="541">
                  <c:v>1.384</c:v>
                </c:pt>
                <c:pt idx="542">
                  <c:v>3.061</c:v>
                </c:pt>
                <c:pt idx="543">
                  <c:v>3.6</c:v>
                </c:pt>
                <c:pt idx="544">
                  <c:v>1.161</c:v>
                </c:pt>
                <c:pt idx="545">
                  <c:v>4.308</c:v>
                </c:pt>
                <c:pt idx="546">
                  <c:v>3.138</c:v>
                </c:pt>
                <c:pt idx="547">
                  <c:v>1.868</c:v>
                </c:pt>
                <c:pt idx="548">
                  <c:v>1.103</c:v>
                </c:pt>
                <c:pt idx="549">
                  <c:v>0.628</c:v>
                </c:pt>
                <c:pt idx="550">
                  <c:v>0.518</c:v>
                </c:pt>
                <c:pt idx="551">
                  <c:v>2.163</c:v>
                </c:pt>
                <c:pt idx="552">
                  <c:v>0.783</c:v>
                </c:pt>
                <c:pt idx="553">
                  <c:v>2.3</c:v>
                </c:pt>
                <c:pt idx="554">
                  <c:v>3.457</c:v>
                </c:pt>
                <c:pt idx="555">
                  <c:v>1.15</c:v>
                </c:pt>
                <c:pt idx="556">
                  <c:v>3.243</c:v>
                </c:pt>
                <c:pt idx="557">
                  <c:v>4.89</c:v>
                </c:pt>
                <c:pt idx="558">
                  <c:v>5.003</c:v>
                </c:pt>
                <c:pt idx="559">
                  <c:v>1.226</c:v>
                </c:pt>
                <c:pt idx="560">
                  <c:v>1.187</c:v>
                </c:pt>
                <c:pt idx="561">
                  <c:v>0.836</c:v>
                </c:pt>
                <c:pt idx="562">
                  <c:v>0.65</c:v>
                </c:pt>
                <c:pt idx="563">
                  <c:v>0.861</c:v>
                </c:pt>
                <c:pt idx="564">
                  <c:v>8.677</c:v>
                </c:pt>
                <c:pt idx="565">
                  <c:v>4.158</c:v>
                </c:pt>
                <c:pt idx="566">
                  <c:v>3.452</c:v>
                </c:pt>
                <c:pt idx="567">
                  <c:v>7.011</c:v>
                </c:pt>
                <c:pt idx="568">
                  <c:v>4.037</c:v>
                </c:pt>
                <c:pt idx="569">
                  <c:v>3.394</c:v>
                </c:pt>
                <c:pt idx="570">
                  <c:v>5.346</c:v>
                </c:pt>
                <c:pt idx="571">
                  <c:v>3.572</c:v>
                </c:pt>
                <c:pt idx="572">
                  <c:v>2.073</c:v>
                </c:pt>
                <c:pt idx="573">
                  <c:v>1.548</c:v>
                </c:pt>
                <c:pt idx="574">
                  <c:v>0.971</c:v>
                </c:pt>
                <c:pt idx="575">
                  <c:v>0.837</c:v>
                </c:pt>
                <c:pt idx="576">
                  <c:v>1.223</c:v>
                </c:pt>
                <c:pt idx="577">
                  <c:v>0.991</c:v>
                </c:pt>
                <c:pt idx="578">
                  <c:v>0.687</c:v>
                </c:pt>
                <c:pt idx="579">
                  <c:v>0.61</c:v>
                </c:pt>
                <c:pt idx="580">
                  <c:v>1.489</c:v>
                </c:pt>
                <c:pt idx="581">
                  <c:v>2.184</c:v>
                </c:pt>
                <c:pt idx="582">
                  <c:v>4.673</c:v>
                </c:pt>
                <c:pt idx="583">
                  <c:v>1.669</c:v>
                </c:pt>
                <c:pt idx="584">
                  <c:v>0.751</c:v>
                </c:pt>
                <c:pt idx="585">
                  <c:v>0.607</c:v>
                </c:pt>
                <c:pt idx="586">
                  <c:v>0.49</c:v>
                </c:pt>
                <c:pt idx="587">
                  <c:v>0.414</c:v>
                </c:pt>
                <c:pt idx="588">
                  <c:v>0.58</c:v>
                </c:pt>
                <c:pt idx="589">
                  <c:v>6.485</c:v>
                </c:pt>
                <c:pt idx="590">
                  <c:v>9.205</c:v>
                </c:pt>
                <c:pt idx="591">
                  <c:v>3.338</c:v>
                </c:pt>
                <c:pt idx="592">
                  <c:v>1.86</c:v>
                </c:pt>
                <c:pt idx="593">
                  <c:v>1.096</c:v>
                </c:pt>
                <c:pt idx="594">
                  <c:v>5.434</c:v>
                </c:pt>
                <c:pt idx="595">
                  <c:v>1.866</c:v>
                </c:pt>
                <c:pt idx="596">
                  <c:v>0.975</c:v>
                </c:pt>
                <c:pt idx="597">
                  <c:v>0.749</c:v>
                </c:pt>
                <c:pt idx="598">
                  <c:v>0.587</c:v>
                </c:pt>
                <c:pt idx="599">
                  <c:v>0.488</c:v>
                </c:pt>
                <c:pt idx="600">
                  <c:v>4.66</c:v>
                </c:pt>
                <c:pt idx="601">
                  <c:v>4.212</c:v>
                </c:pt>
                <c:pt idx="602">
                  <c:v>0.949</c:v>
                </c:pt>
                <c:pt idx="603">
                  <c:v>3.734</c:v>
                </c:pt>
                <c:pt idx="604">
                  <c:v>2.042</c:v>
                </c:pt>
                <c:pt idx="605">
                  <c:v>11.711</c:v>
                </c:pt>
                <c:pt idx="606">
                  <c:v>3.432</c:v>
                </c:pt>
                <c:pt idx="607">
                  <c:v>4.277</c:v>
                </c:pt>
                <c:pt idx="608">
                  <c:v>1.03</c:v>
                </c:pt>
                <c:pt idx="609">
                  <c:v>0.817</c:v>
                </c:pt>
                <c:pt idx="610">
                  <c:v>0.631</c:v>
                </c:pt>
                <c:pt idx="611">
                  <c:v>1.691</c:v>
                </c:pt>
                <c:pt idx="612">
                  <c:v>1.903</c:v>
                </c:pt>
                <c:pt idx="613">
                  <c:v>5.86</c:v>
                </c:pt>
                <c:pt idx="614">
                  <c:v>0.777</c:v>
                </c:pt>
                <c:pt idx="615">
                  <c:v>1.149</c:v>
                </c:pt>
                <c:pt idx="616">
                  <c:v>0.985</c:v>
                </c:pt>
                <c:pt idx="617">
                  <c:v>5.459</c:v>
                </c:pt>
                <c:pt idx="618">
                  <c:v>3.986</c:v>
                </c:pt>
                <c:pt idx="619">
                  <c:v>2.279</c:v>
                </c:pt>
                <c:pt idx="620">
                  <c:v>2.952</c:v>
                </c:pt>
                <c:pt idx="621">
                  <c:v>0.872</c:v>
                </c:pt>
                <c:pt idx="622">
                  <c:v>0.797</c:v>
                </c:pt>
                <c:pt idx="623">
                  <c:v>0.679</c:v>
                </c:pt>
                <c:pt idx="624">
                  <c:v>6.26</c:v>
                </c:pt>
                <c:pt idx="625">
                  <c:v>1.85</c:v>
                </c:pt>
                <c:pt idx="626">
                  <c:v>4.853</c:v>
                </c:pt>
                <c:pt idx="627">
                  <c:v>1.106</c:v>
                </c:pt>
                <c:pt idx="628">
                  <c:v>2.895</c:v>
                </c:pt>
                <c:pt idx="629">
                  <c:v>1.682</c:v>
                </c:pt>
                <c:pt idx="630">
                  <c:v>3.235</c:v>
                </c:pt>
                <c:pt idx="631">
                  <c:v>6.188</c:v>
                </c:pt>
                <c:pt idx="632">
                  <c:v>2.137</c:v>
                </c:pt>
                <c:pt idx="633">
                  <c:v>0.952</c:v>
                </c:pt>
                <c:pt idx="634">
                  <c:v>0.891</c:v>
                </c:pt>
                <c:pt idx="635">
                  <c:v>1.578</c:v>
                </c:pt>
                <c:pt idx="636">
                  <c:v>9.047</c:v>
                </c:pt>
                <c:pt idx="637">
                  <c:v>3.411</c:v>
                </c:pt>
                <c:pt idx="638">
                  <c:v>6.837</c:v>
                </c:pt>
                <c:pt idx="639">
                  <c:v>5.064</c:v>
                </c:pt>
                <c:pt idx="640">
                  <c:v>4.021</c:v>
                </c:pt>
                <c:pt idx="641">
                  <c:v>2.442</c:v>
                </c:pt>
                <c:pt idx="642">
                  <c:v>3.552</c:v>
                </c:pt>
                <c:pt idx="643">
                  <c:v>4.896</c:v>
                </c:pt>
                <c:pt idx="644">
                  <c:v>1.212</c:v>
                </c:pt>
                <c:pt idx="645">
                  <c:v>0.819</c:v>
                </c:pt>
                <c:pt idx="646">
                  <c:v>0.655</c:v>
                </c:pt>
                <c:pt idx="647">
                  <c:v>1.232</c:v>
                </c:pt>
                <c:pt idx="648">
                  <c:v>1.101</c:v>
                </c:pt>
                <c:pt idx="649">
                  <c:v>2.374</c:v>
                </c:pt>
                <c:pt idx="650">
                  <c:v>3.117</c:v>
                </c:pt>
                <c:pt idx="651">
                  <c:v>6.179</c:v>
                </c:pt>
                <c:pt idx="652">
                  <c:v>4.212</c:v>
                </c:pt>
                <c:pt idx="653">
                  <c:v>3.217</c:v>
                </c:pt>
                <c:pt idx="654">
                  <c:v>1.323</c:v>
                </c:pt>
                <c:pt idx="655">
                  <c:v>1.747</c:v>
                </c:pt>
                <c:pt idx="656">
                  <c:v>0.873</c:v>
                </c:pt>
                <c:pt idx="657">
                  <c:v>0.739</c:v>
                </c:pt>
                <c:pt idx="658">
                  <c:v>0.546</c:v>
                </c:pt>
                <c:pt idx="659">
                  <c:v>0.67</c:v>
                </c:pt>
                <c:pt idx="660">
                  <c:v>0.613</c:v>
                </c:pt>
                <c:pt idx="661">
                  <c:v>6.056</c:v>
                </c:pt>
                <c:pt idx="662">
                  <c:v>6.546</c:v>
                </c:pt>
                <c:pt idx="663">
                  <c:v>11.016</c:v>
                </c:pt>
                <c:pt idx="664">
                  <c:v>4.534</c:v>
                </c:pt>
                <c:pt idx="665">
                  <c:v>2.997</c:v>
                </c:pt>
                <c:pt idx="666">
                  <c:v>3.318</c:v>
                </c:pt>
                <c:pt idx="667">
                  <c:v>3.241</c:v>
                </c:pt>
                <c:pt idx="668">
                  <c:v>1.241</c:v>
                </c:pt>
                <c:pt idx="669">
                  <c:v>0.969</c:v>
                </c:pt>
                <c:pt idx="670">
                  <c:v>0.885</c:v>
                </c:pt>
                <c:pt idx="671">
                  <c:v>1.006</c:v>
                </c:pt>
                <c:pt idx="672">
                  <c:v>1.648</c:v>
                </c:pt>
                <c:pt idx="673">
                  <c:v>6.33</c:v>
                </c:pt>
                <c:pt idx="674">
                  <c:v>6.019</c:v>
                </c:pt>
                <c:pt idx="675">
                  <c:v>1.779</c:v>
                </c:pt>
                <c:pt idx="676">
                  <c:v>2.96</c:v>
                </c:pt>
                <c:pt idx="677">
                  <c:v>1.983</c:v>
                </c:pt>
                <c:pt idx="678">
                  <c:v>1.184</c:v>
                </c:pt>
                <c:pt idx="679">
                  <c:v>3.802</c:v>
                </c:pt>
                <c:pt idx="680">
                  <c:v>1.759</c:v>
                </c:pt>
                <c:pt idx="681">
                  <c:v>1.361</c:v>
                </c:pt>
                <c:pt idx="682">
                  <c:v>1.02</c:v>
                </c:pt>
                <c:pt idx="683">
                  <c:v>0.661</c:v>
                </c:pt>
                <c:pt idx="684">
                  <c:v>2.391</c:v>
                </c:pt>
                <c:pt idx="685">
                  <c:v>5.169</c:v>
                </c:pt>
                <c:pt idx="686">
                  <c:v>3.529</c:v>
                </c:pt>
                <c:pt idx="687">
                  <c:v>3.779</c:v>
                </c:pt>
                <c:pt idx="688">
                  <c:v>1.774</c:v>
                </c:pt>
                <c:pt idx="689">
                  <c:v>2.83</c:v>
                </c:pt>
                <c:pt idx="690">
                  <c:v>7.944</c:v>
                </c:pt>
                <c:pt idx="691">
                  <c:v>2.625</c:v>
                </c:pt>
                <c:pt idx="692">
                  <c:v>1.077</c:v>
                </c:pt>
                <c:pt idx="693">
                  <c:v>0.833</c:v>
                </c:pt>
                <c:pt idx="694">
                  <c:v>0.641</c:v>
                </c:pt>
                <c:pt idx="695">
                  <c:v>2.212</c:v>
                </c:pt>
                <c:pt idx="696">
                  <c:v>2.059</c:v>
                </c:pt>
                <c:pt idx="697">
                  <c:v>3.071</c:v>
                </c:pt>
                <c:pt idx="698">
                  <c:v>1.315</c:v>
                </c:pt>
                <c:pt idx="699">
                  <c:v>1.977</c:v>
                </c:pt>
                <c:pt idx="700">
                  <c:v>3.627</c:v>
                </c:pt>
                <c:pt idx="701">
                  <c:v>4.663</c:v>
                </c:pt>
                <c:pt idx="702">
                  <c:v>3.276</c:v>
                </c:pt>
                <c:pt idx="703">
                  <c:v>2.211</c:v>
                </c:pt>
                <c:pt idx="704">
                  <c:v>0.847</c:v>
                </c:pt>
                <c:pt idx="705">
                  <c:v>0.686</c:v>
                </c:pt>
                <c:pt idx="706">
                  <c:v>0.587</c:v>
                </c:pt>
                <c:pt idx="707">
                  <c:v>2.045</c:v>
                </c:pt>
                <c:pt idx="708">
                  <c:v>4.204</c:v>
                </c:pt>
                <c:pt idx="709">
                  <c:v>4.837</c:v>
                </c:pt>
                <c:pt idx="710">
                  <c:v>2.58</c:v>
                </c:pt>
                <c:pt idx="711">
                  <c:v>0.825</c:v>
                </c:pt>
                <c:pt idx="712">
                  <c:v>3.497</c:v>
                </c:pt>
                <c:pt idx="713">
                  <c:v>3.069</c:v>
                </c:pt>
                <c:pt idx="714">
                  <c:v>8.871</c:v>
                </c:pt>
                <c:pt idx="715">
                  <c:v>2.424</c:v>
                </c:pt>
                <c:pt idx="716">
                  <c:v>0.986</c:v>
                </c:pt>
                <c:pt idx="717">
                  <c:v>0.792</c:v>
                </c:pt>
                <c:pt idx="718">
                  <c:v>0.601</c:v>
                </c:pt>
                <c:pt idx="719">
                  <c:v>0.605</c:v>
                </c:pt>
                <c:pt idx="720">
                  <c:v>2.146</c:v>
                </c:pt>
                <c:pt idx="721">
                  <c:v>6.364</c:v>
                </c:pt>
                <c:pt idx="722">
                  <c:v>9.939</c:v>
                </c:pt>
                <c:pt idx="723">
                  <c:v>8.609</c:v>
                </c:pt>
                <c:pt idx="724">
                  <c:v>5.661</c:v>
                </c:pt>
                <c:pt idx="725">
                  <c:v>9.694</c:v>
                </c:pt>
                <c:pt idx="726">
                  <c:v>3.941</c:v>
                </c:pt>
                <c:pt idx="727">
                  <c:v>2.225</c:v>
                </c:pt>
                <c:pt idx="728">
                  <c:v>1.175</c:v>
                </c:pt>
                <c:pt idx="729">
                  <c:v>0.945</c:v>
                </c:pt>
                <c:pt idx="730">
                  <c:v>0.732</c:v>
                </c:pt>
                <c:pt idx="731">
                  <c:v>0.581</c:v>
                </c:pt>
                <c:pt idx="732">
                  <c:v>2.067</c:v>
                </c:pt>
                <c:pt idx="733">
                  <c:v>3.379</c:v>
                </c:pt>
                <c:pt idx="734">
                  <c:v>0.621</c:v>
                </c:pt>
                <c:pt idx="735">
                  <c:v>2.999</c:v>
                </c:pt>
                <c:pt idx="736">
                  <c:v>3.165</c:v>
                </c:pt>
                <c:pt idx="737">
                  <c:v>4.301</c:v>
                </c:pt>
                <c:pt idx="738">
                  <c:v>1.475</c:v>
                </c:pt>
                <c:pt idx="739">
                  <c:v>3.177</c:v>
                </c:pt>
                <c:pt idx="740">
                  <c:v>1.113</c:v>
                </c:pt>
                <c:pt idx="741">
                  <c:v>0.675</c:v>
                </c:pt>
                <c:pt idx="742">
                  <c:v>0.568</c:v>
                </c:pt>
                <c:pt idx="743">
                  <c:v>0.913</c:v>
                </c:pt>
                <c:pt idx="744">
                  <c:v>3.618</c:v>
                </c:pt>
                <c:pt idx="745">
                  <c:v>6.401</c:v>
                </c:pt>
                <c:pt idx="746">
                  <c:v>11.592</c:v>
                </c:pt>
                <c:pt idx="747">
                  <c:v>6.349</c:v>
                </c:pt>
                <c:pt idx="748">
                  <c:v>6.166</c:v>
                </c:pt>
                <c:pt idx="749">
                  <c:v>3.218</c:v>
                </c:pt>
                <c:pt idx="750">
                  <c:v>5.142</c:v>
                </c:pt>
                <c:pt idx="751">
                  <c:v>1.789</c:v>
                </c:pt>
                <c:pt idx="752">
                  <c:v>1.213</c:v>
                </c:pt>
                <c:pt idx="753">
                  <c:v>0.842</c:v>
                </c:pt>
                <c:pt idx="754">
                  <c:v>0.8</c:v>
                </c:pt>
                <c:pt idx="755">
                  <c:v>0.702</c:v>
                </c:pt>
                <c:pt idx="756">
                  <c:v>3.691</c:v>
                </c:pt>
                <c:pt idx="757">
                  <c:v>6.958</c:v>
                </c:pt>
                <c:pt idx="758">
                  <c:v>6.099</c:v>
                </c:pt>
                <c:pt idx="759">
                  <c:v>5.215</c:v>
                </c:pt>
                <c:pt idx="760">
                  <c:v>3.4</c:v>
                </c:pt>
                <c:pt idx="761">
                  <c:v>3.067</c:v>
                </c:pt>
                <c:pt idx="762">
                  <c:v>2.18</c:v>
                </c:pt>
                <c:pt idx="763">
                  <c:v>2.109</c:v>
                </c:pt>
                <c:pt idx="764">
                  <c:v>0.868</c:v>
                </c:pt>
                <c:pt idx="765">
                  <c:v>0.69</c:v>
                </c:pt>
                <c:pt idx="766">
                  <c:v>0.758</c:v>
                </c:pt>
                <c:pt idx="767">
                  <c:v>0.567</c:v>
                </c:pt>
                <c:pt idx="768">
                  <c:v>4.487</c:v>
                </c:pt>
                <c:pt idx="769">
                  <c:v>3.036</c:v>
                </c:pt>
                <c:pt idx="770">
                  <c:v>3.977</c:v>
                </c:pt>
                <c:pt idx="771">
                  <c:v>2.01</c:v>
                </c:pt>
                <c:pt idx="772">
                  <c:v>1.736</c:v>
                </c:pt>
                <c:pt idx="773">
                  <c:v>5.056</c:v>
                </c:pt>
                <c:pt idx="774">
                  <c:v>4.721</c:v>
                </c:pt>
                <c:pt idx="775">
                  <c:v>1.605</c:v>
                </c:pt>
                <c:pt idx="776">
                  <c:v>0.874</c:v>
                </c:pt>
                <c:pt idx="777">
                  <c:v>0.661</c:v>
                </c:pt>
                <c:pt idx="778">
                  <c:v>0.51</c:v>
                </c:pt>
                <c:pt idx="779">
                  <c:v>0.546</c:v>
                </c:pt>
                <c:pt idx="780">
                  <c:v>4.597</c:v>
                </c:pt>
                <c:pt idx="781">
                  <c:v>3.699</c:v>
                </c:pt>
                <c:pt idx="782">
                  <c:v>3.668</c:v>
                </c:pt>
                <c:pt idx="783">
                  <c:v>1.917</c:v>
                </c:pt>
                <c:pt idx="784">
                  <c:v>2.529</c:v>
                </c:pt>
                <c:pt idx="785">
                  <c:v>6.296</c:v>
                </c:pt>
                <c:pt idx="786">
                  <c:v>2.301</c:v>
                </c:pt>
                <c:pt idx="787">
                  <c:v>1.155</c:v>
                </c:pt>
                <c:pt idx="788">
                  <c:v>0.864</c:v>
                </c:pt>
                <c:pt idx="789">
                  <c:v>0.635</c:v>
                </c:pt>
                <c:pt idx="790">
                  <c:v>0.58</c:v>
                </c:pt>
                <c:pt idx="791">
                  <c:v>1.133</c:v>
                </c:pt>
              </c:numCache>
            </c:numRef>
          </c:val>
          <c:smooth val="0"/>
        </c:ser>
        <c:marker val="1"/>
        <c:axId val="17773469"/>
        <c:axId val="25743494"/>
      </c:lineChart>
      <c:catAx>
        <c:axId val="177734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5743494"/>
        <c:crosses val="autoZero"/>
        <c:auto val="1"/>
        <c:lblOffset val="100"/>
        <c:noMultiLvlLbl val="0"/>
      </c:catAx>
      <c:valAx>
        <c:axId val="25743494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hm3/mes (log)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777346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0525"/>
          <c:y val="0.042"/>
          <c:w val="0.475"/>
          <c:h val="0.080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mensuales (acumuladas)</a:t>
            </a:r>
          </a:p>
        </c:rich>
      </c:tx>
      <c:layout>
        <c:manualLayout>
          <c:xMode val="factor"/>
          <c:yMode val="factor"/>
          <c:x val="-0.25425"/>
          <c:y val="0.01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1175"/>
          <c:w val="0.95275"/>
          <c:h val="0.84275"/>
        </c:manualLayout>
      </c:layout>
      <c:lineChart>
        <c:grouping val="standar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'DATOS MENSUALES'!$G$6:$G$797</c:f>
              <c:strCache>
                <c:ptCount val="792"/>
                <c:pt idx="0">
                  <c:v>14885</c:v>
                </c:pt>
                <c:pt idx="1">
                  <c:v>14916</c:v>
                </c:pt>
                <c:pt idx="2">
                  <c:v>14946</c:v>
                </c:pt>
                <c:pt idx="3">
                  <c:v>14977</c:v>
                </c:pt>
                <c:pt idx="4">
                  <c:v>15008</c:v>
                </c:pt>
                <c:pt idx="5">
                  <c:v>15036</c:v>
                </c:pt>
                <c:pt idx="6">
                  <c:v>15067</c:v>
                </c:pt>
                <c:pt idx="7">
                  <c:v>15097</c:v>
                </c:pt>
                <c:pt idx="8">
                  <c:v>15128</c:v>
                </c:pt>
                <c:pt idx="9">
                  <c:v>15158</c:v>
                </c:pt>
                <c:pt idx="10">
                  <c:v>15189</c:v>
                </c:pt>
                <c:pt idx="11">
                  <c:v>15220</c:v>
                </c:pt>
                <c:pt idx="12">
                  <c:v>15250</c:v>
                </c:pt>
                <c:pt idx="13">
                  <c:v>15281</c:v>
                </c:pt>
                <c:pt idx="14">
                  <c:v>15311</c:v>
                </c:pt>
                <c:pt idx="15">
                  <c:v>15342</c:v>
                </c:pt>
                <c:pt idx="16">
                  <c:v>15373</c:v>
                </c:pt>
                <c:pt idx="17">
                  <c:v>15401</c:v>
                </c:pt>
                <c:pt idx="18">
                  <c:v>15432</c:v>
                </c:pt>
                <c:pt idx="19">
                  <c:v>15462</c:v>
                </c:pt>
                <c:pt idx="20">
                  <c:v>15493</c:v>
                </c:pt>
                <c:pt idx="21">
                  <c:v>15523</c:v>
                </c:pt>
                <c:pt idx="22">
                  <c:v>15554</c:v>
                </c:pt>
                <c:pt idx="23">
                  <c:v>15585</c:v>
                </c:pt>
                <c:pt idx="24">
                  <c:v>15615</c:v>
                </c:pt>
                <c:pt idx="25">
                  <c:v>15646</c:v>
                </c:pt>
                <c:pt idx="26">
                  <c:v>15676</c:v>
                </c:pt>
                <c:pt idx="27">
                  <c:v>15707</c:v>
                </c:pt>
                <c:pt idx="28">
                  <c:v>15738</c:v>
                </c:pt>
                <c:pt idx="29">
                  <c:v>15766</c:v>
                </c:pt>
                <c:pt idx="30">
                  <c:v>15797</c:v>
                </c:pt>
                <c:pt idx="31">
                  <c:v>15827</c:v>
                </c:pt>
                <c:pt idx="32">
                  <c:v>15858</c:v>
                </c:pt>
                <c:pt idx="33">
                  <c:v>15888</c:v>
                </c:pt>
                <c:pt idx="34">
                  <c:v>15919</c:v>
                </c:pt>
                <c:pt idx="35">
                  <c:v>15950</c:v>
                </c:pt>
                <c:pt idx="36">
                  <c:v>15980</c:v>
                </c:pt>
                <c:pt idx="37">
                  <c:v>16011</c:v>
                </c:pt>
                <c:pt idx="38">
                  <c:v>16041</c:v>
                </c:pt>
                <c:pt idx="39">
                  <c:v>16072</c:v>
                </c:pt>
                <c:pt idx="40">
                  <c:v>16103</c:v>
                </c:pt>
                <c:pt idx="41">
                  <c:v>16132</c:v>
                </c:pt>
                <c:pt idx="42">
                  <c:v>16163</c:v>
                </c:pt>
                <c:pt idx="43">
                  <c:v>16193</c:v>
                </c:pt>
                <c:pt idx="44">
                  <c:v>16224</c:v>
                </c:pt>
                <c:pt idx="45">
                  <c:v>16254</c:v>
                </c:pt>
                <c:pt idx="46">
                  <c:v>16285</c:v>
                </c:pt>
                <c:pt idx="47">
                  <c:v>16316</c:v>
                </c:pt>
                <c:pt idx="48">
                  <c:v>16346</c:v>
                </c:pt>
                <c:pt idx="49">
                  <c:v>16377</c:v>
                </c:pt>
                <c:pt idx="50">
                  <c:v>16407</c:v>
                </c:pt>
                <c:pt idx="51">
                  <c:v>16438</c:v>
                </c:pt>
                <c:pt idx="52">
                  <c:v>16469</c:v>
                </c:pt>
                <c:pt idx="53">
                  <c:v>16497</c:v>
                </c:pt>
                <c:pt idx="54">
                  <c:v>16528</c:v>
                </c:pt>
                <c:pt idx="55">
                  <c:v>16558</c:v>
                </c:pt>
                <c:pt idx="56">
                  <c:v>16589</c:v>
                </c:pt>
                <c:pt idx="57">
                  <c:v>16619</c:v>
                </c:pt>
                <c:pt idx="58">
                  <c:v>16650</c:v>
                </c:pt>
                <c:pt idx="59">
                  <c:v>16681</c:v>
                </c:pt>
                <c:pt idx="60">
                  <c:v>16711</c:v>
                </c:pt>
                <c:pt idx="61">
                  <c:v>16742</c:v>
                </c:pt>
                <c:pt idx="62">
                  <c:v>16772</c:v>
                </c:pt>
                <c:pt idx="63">
                  <c:v>16803</c:v>
                </c:pt>
                <c:pt idx="64">
                  <c:v>16834</c:v>
                </c:pt>
                <c:pt idx="65">
                  <c:v>16862</c:v>
                </c:pt>
                <c:pt idx="66">
                  <c:v>16893</c:v>
                </c:pt>
                <c:pt idx="67">
                  <c:v>16923</c:v>
                </c:pt>
                <c:pt idx="68">
                  <c:v>16954</c:v>
                </c:pt>
                <c:pt idx="69">
                  <c:v>16984</c:v>
                </c:pt>
                <c:pt idx="70">
                  <c:v>17015</c:v>
                </c:pt>
                <c:pt idx="71">
                  <c:v>17046</c:v>
                </c:pt>
                <c:pt idx="72">
                  <c:v>17076</c:v>
                </c:pt>
                <c:pt idx="73">
                  <c:v>17107</c:v>
                </c:pt>
                <c:pt idx="74">
                  <c:v>17137</c:v>
                </c:pt>
                <c:pt idx="75">
                  <c:v>17168</c:v>
                </c:pt>
                <c:pt idx="76">
                  <c:v>17199</c:v>
                </c:pt>
                <c:pt idx="77">
                  <c:v>17227</c:v>
                </c:pt>
                <c:pt idx="78">
                  <c:v>17258</c:v>
                </c:pt>
                <c:pt idx="79">
                  <c:v>17288</c:v>
                </c:pt>
                <c:pt idx="80">
                  <c:v>17319</c:v>
                </c:pt>
                <c:pt idx="81">
                  <c:v>17349</c:v>
                </c:pt>
                <c:pt idx="82">
                  <c:v>17380</c:v>
                </c:pt>
                <c:pt idx="83">
                  <c:v>17411</c:v>
                </c:pt>
                <c:pt idx="84">
                  <c:v>17441</c:v>
                </c:pt>
                <c:pt idx="85">
                  <c:v>17472</c:v>
                </c:pt>
                <c:pt idx="86">
                  <c:v>17502</c:v>
                </c:pt>
                <c:pt idx="87">
                  <c:v>17533</c:v>
                </c:pt>
                <c:pt idx="88">
                  <c:v>17564</c:v>
                </c:pt>
                <c:pt idx="89">
                  <c:v>17593</c:v>
                </c:pt>
                <c:pt idx="90">
                  <c:v>17624</c:v>
                </c:pt>
                <c:pt idx="91">
                  <c:v>17654</c:v>
                </c:pt>
                <c:pt idx="92">
                  <c:v>17685</c:v>
                </c:pt>
                <c:pt idx="93">
                  <c:v>17715</c:v>
                </c:pt>
                <c:pt idx="94">
                  <c:v>17746</c:v>
                </c:pt>
                <c:pt idx="95">
                  <c:v>17777</c:v>
                </c:pt>
                <c:pt idx="96">
                  <c:v>17807</c:v>
                </c:pt>
                <c:pt idx="97">
                  <c:v>17838</c:v>
                </c:pt>
                <c:pt idx="98">
                  <c:v>17868</c:v>
                </c:pt>
                <c:pt idx="99">
                  <c:v>17899</c:v>
                </c:pt>
                <c:pt idx="100">
                  <c:v>17930</c:v>
                </c:pt>
                <c:pt idx="101">
                  <c:v>17958</c:v>
                </c:pt>
                <c:pt idx="102">
                  <c:v>17989</c:v>
                </c:pt>
                <c:pt idx="103">
                  <c:v>18019</c:v>
                </c:pt>
                <c:pt idx="104">
                  <c:v>18050</c:v>
                </c:pt>
                <c:pt idx="105">
                  <c:v>18080</c:v>
                </c:pt>
                <c:pt idx="106">
                  <c:v>18111</c:v>
                </c:pt>
                <c:pt idx="107">
                  <c:v>18142</c:v>
                </c:pt>
                <c:pt idx="108">
                  <c:v>18172</c:v>
                </c:pt>
                <c:pt idx="109">
                  <c:v>18203</c:v>
                </c:pt>
                <c:pt idx="110">
                  <c:v>18233</c:v>
                </c:pt>
                <c:pt idx="111">
                  <c:v>18264</c:v>
                </c:pt>
                <c:pt idx="112">
                  <c:v>18295</c:v>
                </c:pt>
                <c:pt idx="113">
                  <c:v>18323</c:v>
                </c:pt>
                <c:pt idx="114">
                  <c:v>18354</c:v>
                </c:pt>
                <c:pt idx="115">
                  <c:v>18384</c:v>
                </c:pt>
                <c:pt idx="116">
                  <c:v>18415</c:v>
                </c:pt>
                <c:pt idx="117">
                  <c:v>18445</c:v>
                </c:pt>
                <c:pt idx="118">
                  <c:v>18476</c:v>
                </c:pt>
                <c:pt idx="119">
                  <c:v>18507</c:v>
                </c:pt>
                <c:pt idx="120">
                  <c:v>18537</c:v>
                </c:pt>
                <c:pt idx="121">
                  <c:v>18568</c:v>
                </c:pt>
                <c:pt idx="122">
                  <c:v>18598</c:v>
                </c:pt>
                <c:pt idx="123">
                  <c:v>18629</c:v>
                </c:pt>
                <c:pt idx="124">
                  <c:v>18660</c:v>
                </c:pt>
                <c:pt idx="125">
                  <c:v>18688</c:v>
                </c:pt>
                <c:pt idx="126">
                  <c:v>18719</c:v>
                </c:pt>
                <c:pt idx="127">
                  <c:v>18749</c:v>
                </c:pt>
                <c:pt idx="128">
                  <c:v>18780</c:v>
                </c:pt>
                <c:pt idx="129">
                  <c:v>18810</c:v>
                </c:pt>
                <c:pt idx="130">
                  <c:v>18841</c:v>
                </c:pt>
                <c:pt idx="131">
                  <c:v>18872</c:v>
                </c:pt>
                <c:pt idx="132">
                  <c:v>18902</c:v>
                </c:pt>
                <c:pt idx="133">
                  <c:v>18933</c:v>
                </c:pt>
                <c:pt idx="134">
                  <c:v>18963</c:v>
                </c:pt>
                <c:pt idx="135">
                  <c:v>18994</c:v>
                </c:pt>
                <c:pt idx="136">
                  <c:v>19025</c:v>
                </c:pt>
                <c:pt idx="137">
                  <c:v>19054</c:v>
                </c:pt>
                <c:pt idx="138">
                  <c:v>19085</c:v>
                </c:pt>
                <c:pt idx="139">
                  <c:v>19115</c:v>
                </c:pt>
                <c:pt idx="140">
                  <c:v>19146</c:v>
                </c:pt>
                <c:pt idx="141">
                  <c:v>19176</c:v>
                </c:pt>
                <c:pt idx="142">
                  <c:v>19207</c:v>
                </c:pt>
                <c:pt idx="143">
                  <c:v>19238</c:v>
                </c:pt>
                <c:pt idx="144">
                  <c:v>19268</c:v>
                </c:pt>
                <c:pt idx="145">
                  <c:v>19299</c:v>
                </c:pt>
                <c:pt idx="146">
                  <c:v>19329</c:v>
                </c:pt>
                <c:pt idx="147">
                  <c:v>19360</c:v>
                </c:pt>
                <c:pt idx="148">
                  <c:v>19391</c:v>
                </c:pt>
                <c:pt idx="149">
                  <c:v>19419</c:v>
                </c:pt>
                <c:pt idx="150">
                  <c:v>19450</c:v>
                </c:pt>
                <c:pt idx="151">
                  <c:v>19480</c:v>
                </c:pt>
                <c:pt idx="152">
                  <c:v>19511</c:v>
                </c:pt>
                <c:pt idx="153">
                  <c:v>19541</c:v>
                </c:pt>
                <c:pt idx="154">
                  <c:v>19572</c:v>
                </c:pt>
                <c:pt idx="155">
                  <c:v>19603</c:v>
                </c:pt>
                <c:pt idx="156">
                  <c:v>19633</c:v>
                </c:pt>
                <c:pt idx="157">
                  <c:v>19664</c:v>
                </c:pt>
                <c:pt idx="158">
                  <c:v>19694</c:v>
                </c:pt>
                <c:pt idx="159">
                  <c:v>19725</c:v>
                </c:pt>
                <c:pt idx="160">
                  <c:v>19756</c:v>
                </c:pt>
                <c:pt idx="161">
                  <c:v>19784</c:v>
                </c:pt>
                <c:pt idx="162">
                  <c:v>19815</c:v>
                </c:pt>
                <c:pt idx="163">
                  <c:v>19845</c:v>
                </c:pt>
                <c:pt idx="164">
                  <c:v>19876</c:v>
                </c:pt>
                <c:pt idx="165">
                  <c:v>19906</c:v>
                </c:pt>
                <c:pt idx="166">
                  <c:v>19937</c:v>
                </c:pt>
                <c:pt idx="167">
                  <c:v>19968</c:v>
                </c:pt>
                <c:pt idx="168">
                  <c:v>19998</c:v>
                </c:pt>
                <c:pt idx="169">
                  <c:v>20029</c:v>
                </c:pt>
                <c:pt idx="170">
                  <c:v>20059</c:v>
                </c:pt>
                <c:pt idx="171">
                  <c:v>20090</c:v>
                </c:pt>
                <c:pt idx="172">
                  <c:v>20121</c:v>
                </c:pt>
                <c:pt idx="173">
                  <c:v>20149</c:v>
                </c:pt>
                <c:pt idx="174">
                  <c:v>20180</c:v>
                </c:pt>
                <c:pt idx="175">
                  <c:v>20210</c:v>
                </c:pt>
                <c:pt idx="176">
                  <c:v>20241</c:v>
                </c:pt>
                <c:pt idx="177">
                  <c:v>20271</c:v>
                </c:pt>
                <c:pt idx="178">
                  <c:v>20302</c:v>
                </c:pt>
                <c:pt idx="179">
                  <c:v>20333</c:v>
                </c:pt>
                <c:pt idx="180">
                  <c:v>20363</c:v>
                </c:pt>
                <c:pt idx="181">
                  <c:v>20394</c:v>
                </c:pt>
                <c:pt idx="182">
                  <c:v>20424</c:v>
                </c:pt>
                <c:pt idx="183">
                  <c:v>20455</c:v>
                </c:pt>
                <c:pt idx="184">
                  <c:v>20486</c:v>
                </c:pt>
                <c:pt idx="185">
                  <c:v>20515</c:v>
                </c:pt>
                <c:pt idx="186">
                  <c:v>20546</c:v>
                </c:pt>
                <c:pt idx="187">
                  <c:v>20576</c:v>
                </c:pt>
                <c:pt idx="188">
                  <c:v>20607</c:v>
                </c:pt>
                <c:pt idx="189">
                  <c:v>20637</c:v>
                </c:pt>
                <c:pt idx="190">
                  <c:v>20668</c:v>
                </c:pt>
                <c:pt idx="191">
                  <c:v>20699</c:v>
                </c:pt>
                <c:pt idx="192">
                  <c:v>20729</c:v>
                </c:pt>
                <c:pt idx="193">
                  <c:v>20760</c:v>
                </c:pt>
                <c:pt idx="194">
                  <c:v>20790</c:v>
                </c:pt>
                <c:pt idx="195">
                  <c:v>20821</c:v>
                </c:pt>
                <c:pt idx="196">
                  <c:v>20852</c:v>
                </c:pt>
                <c:pt idx="197">
                  <c:v>20880</c:v>
                </c:pt>
                <c:pt idx="198">
                  <c:v>20911</c:v>
                </c:pt>
                <c:pt idx="199">
                  <c:v>20941</c:v>
                </c:pt>
                <c:pt idx="200">
                  <c:v>20972</c:v>
                </c:pt>
                <c:pt idx="201">
                  <c:v>21002</c:v>
                </c:pt>
                <c:pt idx="202">
                  <c:v>21033</c:v>
                </c:pt>
                <c:pt idx="203">
                  <c:v>21064</c:v>
                </c:pt>
                <c:pt idx="204">
                  <c:v>21094</c:v>
                </c:pt>
                <c:pt idx="205">
                  <c:v>21125</c:v>
                </c:pt>
                <c:pt idx="206">
                  <c:v>21155</c:v>
                </c:pt>
                <c:pt idx="207">
                  <c:v>21186</c:v>
                </c:pt>
                <c:pt idx="208">
                  <c:v>21217</c:v>
                </c:pt>
                <c:pt idx="209">
                  <c:v>21245</c:v>
                </c:pt>
                <c:pt idx="210">
                  <c:v>21276</c:v>
                </c:pt>
                <c:pt idx="211">
                  <c:v>21306</c:v>
                </c:pt>
                <c:pt idx="212">
                  <c:v>21337</c:v>
                </c:pt>
                <c:pt idx="213">
                  <c:v>21367</c:v>
                </c:pt>
                <c:pt idx="214">
                  <c:v>21398</c:v>
                </c:pt>
                <c:pt idx="215">
                  <c:v>21429</c:v>
                </c:pt>
                <c:pt idx="216">
                  <c:v>21459</c:v>
                </c:pt>
                <c:pt idx="217">
                  <c:v>21490</c:v>
                </c:pt>
                <c:pt idx="218">
                  <c:v>21520</c:v>
                </c:pt>
                <c:pt idx="219">
                  <c:v>21551</c:v>
                </c:pt>
                <c:pt idx="220">
                  <c:v>21582</c:v>
                </c:pt>
                <c:pt idx="221">
                  <c:v>21610</c:v>
                </c:pt>
                <c:pt idx="222">
                  <c:v>21641</c:v>
                </c:pt>
                <c:pt idx="223">
                  <c:v>21671</c:v>
                </c:pt>
                <c:pt idx="224">
                  <c:v>21702</c:v>
                </c:pt>
                <c:pt idx="225">
                  <c:v>21732</c:v>
                </c:pt>
                <c:pt idx="226">
                  <c:v>21763</c:v>
                </c:pt>
                <c:pt idx="227">
                  <c:v>21794</c:v>
                </c:pt>
                <c:pt idx="228">
                  <c:v>21824</c:v>
                </c:pt>
                <c:pt idx="229">
                  <c:v>21855</c:v>
                </c:pt>
                <c:pt idx="230">
                  <c:v>21885</c:v>
                </c:pt>
                <c:pt idx="231">
                  <c:v>21916</c:v>
                </c:pt>
                <c:pt idx="232">
                  <c:v>21947</c:v>
                </c:pt>
                <c:pt idx="233">
                  <c:v>21976</c:v>
                </c:pt>
                <c:pt idx="234">
                  <c:v>22007</c:v>
                </c:pt>
                <c:pt idx="235">
                  <c:v>22037</c:v>
                </c:pt>
                <c:pt idx="236">
                  <c:v>22068</c:v>
                </c:pt>
                <c:pt idx="237">
                  <c:v>22098</c:v>
                </c:pt>
                <c:pt idx="238">
                  <c:v>22129</c:v>
                </c:pt>
                <c:pt idx="239">
                  <c:v>22160</c:v>
                </c:pt>
                <c:pt idx="240">
                  <c:v>22190</c:v>
                </c:pt>
                <c:pt idx="241">
                  <c:v>22221</c:v>
                </c:pt>
                <c:pt idx="242">
                  <c:v>22251</c:v>
                </c:pt>
                <c:pt idx="243">
                  <c:v>22282</c:v>
                </c:pt>
                <c:pt idx="244">
                  <c:v>22313</c:v>
                </c:pt>
                <c:pt idx="245">
                  <c:v>22341</c:v>
                </c:pt>
                <c:pt idx="246">
                  <c:v>22372</c:v>
                </c:pt>
                <c:pt idx="247">
                  <c:v>22402</c:v>
                </c:pt>
                <c:pt idx="248">
                  <c:v>22433</c:v>
                </c:pt>
                <c:pt idx="249">
                  <c:v>22463</c:v>
                </c:pt>
                <c:pt idx="250">
                  <c:v>22494</c:v>
                </c:pt>
                <c:pt idx="251">
                  <c:v>22525</c:v>
                </c:pt>
                <c:pt idx="252">
                  <c:v>22555</c:v>
                </c:pt>
                <c:pt idx="253">
                  <c:v>22586</c:v>
                </c:pt>
                <c:pt idx="254">
                  <c:v>22616</c:v>
                </c:pt>
                <c:pt idx="255">
                  <c:v>22647</c:v>
                </c:pt>
                <c:pt idx="256">
                  <c:v>22678</c:v>
                </c:pt>
                <c:pt idx="257">
                  <c:v>22706</c:v>
                </c:pt>
                <c:pt idx="258">
                  <c:v>22737</c:v>
                </c:pt>
                <c:pt idx="259">
                  <c:v>22767</c:v>
                </c:pt>
                <c:pt idx="260">
                  <c:v>22798</c:v>
                </c:pt>
                <c:pt idx="261">
                  <c:v>22828</c:v>
                </c:pt>
                <c:pt idx="262">
                  <c:v>22859</c:v>
                </c:pt>
                <c:pt idx="263">
                  <c:v>22890</c:v>
                </c:pt>
                <c:pt idx="264">
                  <c:v>22920</c:v>
                </c:pt>
                <c:pt idx="265">
                  <c:v>22951</c:v>
                </c:pt>
                <c:pt idx="266">
                  <c:v>22981</c:v>
                </c:pt>
                <c:pt idx="267">
                  <c:v>23012</c:v>
                </c:pt>
                <c:pt idx="268">
                  <c:v>23043</c:v>
                </c:pt>
                <c:pt idx="269">
                  <c:v>23071</c:v>
                </c:pt>
                <c:pt idx="270">
                  <c:v>23102</c:v>
                </c:pt>
                <c:pt idx="271">
                  <c:v>23132</c:v>
                </c:pt>
                <c:pt idx="272">
                  <c:v>23163</c:v>
                </c:pt>
                <c:pt idx="273">
                  <c:v>23193</c:v>
                </c:pt>
                <c:pt idx="274">
                  <c:v>23224</c:v>
                </c:pt>
                <c:pt idx="275">
                  <c:v>23255</c:v>
                </c:pt>
                <c:pt idx="276">
                  <c:v>23285</c:v>
                </c:pt>
                <c:pt idx="277">
                  <c:v>23316</c:v>
                </c:pt>
                <c:pt idx="278">
                  <c:v>23346</c:v>
                </c:pt>
                <c:pt idx="279">
                  <c:v>23377</c:v>
                </c:pt>
                <c:pt idx="280">
                  <c:v>23408</c:v>
                </c:pt>
                <c:pt idx="281">
                  <c:v>23437</c:v>
                </c:pt>
                <c:pt idx="282">
                  <c:v>23468</c:v>
                </c:pt>
                <c:pt idx="283">
                  <c:v>23498</c:v>
                </c:pt>
                <c:pt idx="284">
                  <c:v>23529</c:v>
                </c:pt>
                <c:pt idx="285">
                  <c:v>23559</c:v>
                </c:pt>
                <c:pt idx="286">
                  <c:v>23590</c:v>
                </c:pt>
                <c:pt idx="287">
                  <c:v>23621</c:v>
                </c:pt>
                <c:pt idx="288">
                  <c:v>23651</c:v>
                </c:pt>
                <c:pt idx="289">
                  <c:v>23682</c:v>
                </c:pt>
                <c:pt idx="290">
                  <c:v>23712</c:v>
                </c:pt>
                <c:pt idx="291">
                  <c:v>23743</c:v>
                </c:pt>
                <c:pt idx="292">
                  <c:v>23774</c:v>
                </c:pt>
                <c:pt idx="293">
                  <c:v>23802</c:v>
                </c:pt>
                <c:pt idx="294">
                  <c:v>23833</c:v>
                </c:pt>
                <c:pt idx="295">
                  <c:v>23863</c:v>
                </c:pt>
                <c:pt idx="296">
                  <c:v>23894</c:v>
                </c:pt>
                <c:pt idx="297">
                  <c:v>23924</c:v>
                </c:pt>
                <c:pt idx="298">
                  <c:v>23955</c:v>
                </c:pt>
                <c:pt idx="299">
                  <c:v>23986</c:v>
                </c:pt>
                <c:pt idx="300">
                  <c:v>24016</c:v>
                </c:pt>
                <c:pt idx="301">
                  <c:v>24047</c:v>
                </c:pt>
                <c:pt idx="302">
                  <c:v>24077</c:v>
                </c:pt>
                <c:pt idx="303">
                  <c:v>24108</c:v>
                </c:pt>
                <c:pt idx="304">
                  <c:v>24139</c:v>
                </c:pt>
                <c:pt idx="305">
                  <c:v>24167</c:v>
                </c:pt>
                <c:pt idx="306">
                  <c:v>24198</c:v>
                </c:pt>
                <c:pt idx="307">
                  <c:v>24228</c:v>
                </c:pt>
                <c:pt idx="308">
                  <c:v>24259</c:v>
                </c:pt>
                <c:pt idx="309">
                  <c:v>24289</c:v>
                </c:pt>
                <c:pt idx="310">
                  <c:v>24320</c:v>
                </c:pt>
                <c:pt idx="311">
                  <c:v>24351</c:v>
                </c:pt>
                <c:pt idx="312">
                  <c:v>24381</c:v>
                </c:pt>
                <c:pt idx="313">
                  <c:v>24412</c:v>
                </c:pt>
                <c:pt idx="314">
                  <c:v>24442</c:v>
                </c:pt>
                <c:pt idx="315">
                  <c:v>24473</c:v>
                </c:pt>
                <c:pt idx="316">
                  <c:v>24504</c:v>
                </c:pt>
                <c:pt idx="317">
                  <c:v>24532</c:v>
                </c:pt>
                <c:pt idx="318">
                  <c:v>24563</c:v>
                </c:pt>
                <c:pt idx="319">
                  <c:v>24593</c:v>
                </c:pt>
                <c:pt idx="320">
                  <c:v>24624</c:v>
                </c:pt>
                <c:pt idx="321">
                  <c:v>24654</c:v>
                </c:pt>
                <c:pt idx="322">
                  <c:v>24685</c:v>
                </c:pt>
                <c:pt idx="323">
                  <c:v>24716</c:v>
                </c:pt>
                <c:pt idx="324">
                  <c:v>24746</c:v>
                </c:pt>
                <c:pt idx="325">
                  <c:v>24777</c:v>
                </c:pt>
                <c:pt idx="326">
                  <c:v>24807</c:v>
                </c:pt>
                <c:pt idx="327">
                  <c:v>24838</c:v>
                </c:pt>
                <c:pt idx="328">
                  <c:v>24869</c:v>
                </c:pt>
                <c:pt idx="329">
                  <c:v>24898</c:v>
                </c:pt>
                <c:pt idx="330">
                  <c:v>24929</c:v>
                </c:pt>
                <c:pt idx="331">
                  <c:v>24959</c:v>
                </c:pt>
                <c:pt idx="332">
                  <c:v>24990</c:v>
                </c:pt>
                <c:pt idx="333">
                  <c:v>25020</c:v>
                </c:pt>
                <c:pt idx="334">
                  <c:v>25051</c:v>
                </c:pt>
                <c:pt idx="335">
                  <c:v>25082</c:v>
                </c:pt>
                <c:pt idx="336">
                  <c:v>25112</c:v>
                </c:pt>
                <c:pt idx="337">
                  <c:v>25143</c:v>
                </c:pt>
                <c:pt idx="338">
                  <c:v>25173</c:v>
                </c:pt>
                <c:pt idx="339">
                  <c:v>25204</c:v>
                </c:pt>
                <c:pt idx="340">
                  <c:v>25235</c:v>
                </c:pt>
                <c:pt idx="341">
                  <c:v>25263</c:v>
                </c:pt>
                <c:pt idx="342">
                  <c:v>25294</c:v>
                </c:pt>
                <c:pt idx="343">
                  <c:v>25324</c:v>
                </c:pt>
                <c:pt idx="344">
                  <c:v>25355</c:v>
                </c:pt>
                <c:pt idx="345">
                  <c:v>25385</c:v>
                </c:pt>
                <c:pt idx="346">
                  <c:v>25416</c:v>
                </c:pt>
                <c:pt idx="347">
                  <c:v>25447</c:v>
                </c:pt>
                <c:pt idx="348">
                  <c:v>25477</c:v>
                </c:pt>
                <c:pt idx="349">
                  <c:v>25508</c:v>
                </c:pt>
                <c:pt idx="350">
                  <c:v>25538</c:v>
                </c:pt>
                <c:pt idx="351">
                  <c:v>25569</c:v>
                </c:pt>
                <c:pt idx="352">
                  <c:v>25600</c:v>
                </c:pt>
                <c:pt idx="353">
                  <c:v>25628</c:v>
                </c:pt>
                <c:pt idx="354">
                  <c:v>25659</c:v>
                </c:pt>
                <c:pt idx="355">
                  <c:v>25689</c:v>
                </c:pt>
                <c:pt idx="356">
                  <c:v>25720</c:v>
                </c:pt>
                <c:pt idx="357">
                  <c:v>25750</c:v>
                </c:pt>
                <c:pt idx="358">
                  <c:v>25781</c:v>
                </c:pt>
                <c:pt idx="359">
                  <c:v>25812</c:v>
                </c:pt>
                <c:pt idx="360">
                  <c:v>25842</c:v>
                </c:pt>
                <c:pt idx="361">
                  <c:v>25873</c:v>
                </c:pt>
                <c:pt idx="362">
                  <c:v>25903</c:v>
                </c:pt>
                <c:pt idx="363">
                  <c:v>25934</c:v>
                </c:pt>
                <c:pt idx="364">
                  <c:v>25965</c:v>
                </c:pt>
                <c:pt idx="365">
                  <c:v>25993</c:v>
                </c:pt>
                <c:pt idx="366">
                  <c:v>26024</c:v>
                </c:pt>
                <c:pt idx="367">
                  <c:v>26054</c:v>
                </c:pt>
                <c:pt idx="368">
                  <c:v>26085</c:v>
                </c:pt>
                <c:pt idx="369">
                  <c:v>26115</c:v>
                </c:pt>
                <c:pt idx="370">
                  <c:v>26146</c:v>
                </c:pt>
                <c:pt idx="371">
                  <c:v>26177</c:v>
                </c:pt>
                <c:pt idx="372">
                  <c:v>26207</c:v>
                </c:pt>
                <c:pt idx="373">
                  <c:v>26238</c:v>
                </c:pt>
                <c:pt idx="374">
                  <c:v>26268</c:v>
                </c:pt>
                <c:pt idx="375">
                  <c:v>26299</c:v>
                </c:pt>
                <c:pt idx="376">
                  <c:v>26330</c:v>
                </c:pt>
                <c:pt idx="377">
                  <c:v>26359</c:v>
                </c:pt>
                <c:pt idx="378">
                  <c:v>26390</c:v>
                </c:pt>
                <c:pt idx="379">
                  <c:v>26420</c:v>
                </c:pt>
                <c:pt idx="380">
                  <c:v>26451</c:v>
                </c:pt>
                <c:pt idx="381">
                  <c:v>26481</c:v>
                </c:pt>
                <c:pt idx="382">
                  <c:v>26512</c:v>
                </c:pt>
                <c:pt idx="383">
                  <c:v>26543</c:v>
                </c:pt>
                <c:pt idx="384">
                  <c:v>26573</c:v>
                </c:pt>
                <c:pt idx="385">
                  <c:v>26604</c:v>
                </c:pt>
                <c:pt idx="386">
                  <c:v>26634</c:v>
                </c:pt>
                <c:pt idx="387">
                  <c:v>26665</c:v>
                </c:pt>
                <c:pt idx="388">
                  <c:v>26696</c:v>
                </c:pt>
                <c:pt idx="389">
                  <c:v>26724</c:v>
                </c:pt>
                <c:pt idx="390">
                  <c:v>26755</c:v>
                </c:pt>
                <c:pt idx="391">
                  <c:v>26785</c:v>
                </c:pt>
                <c:pt idx="392">
                  <c:v>26816</c:v>
                </c:pt>
                <c:pt idx="393">
                  <c:v>26846</c:v>
                </c:pt>
                <c:pt idx="394">
                  <c:v>26877</c:v>
                </c:pt>
                <c:pt idx="395">
                  <c:v>26908</c:v>
                </c:pt>
                <c:pt idx="396">
                  <c:v>26938</c:v>
                </c:pt>
                <c:pt idx="397">
                  <c:v>26969</c:v>
                </c:pt>
                <c:pt idx="398">
                  <c:v>26999</c:v>
                </c:pt>
                <c:pt idx="399">
                  <c:v>27030</c:v>
                </c:pt>
                <c:pt idx="400">
                  <c:v>27061</c:v>
                </c:pt>
                <c:pt idx="401">
                  <c:v>27089</c:v>
                </c:pt>
                <c:pt idx="402">
                  <c:v>27120</c:v>
                </c:pt>
                <c:pt idx="403">
                  <c:v>27150</c:v>
                </c:pt>
                <c:pt idx="404">
                  <c:v>27181</c:v>
                </c:pt>
                <c:pt idx="405">
                  <c:v>27211</c:v>
                </c:pt>
                <c:pt idx="406">
                  <c:v>27242</c:v>
                </c:pt>
                <c:pt idx="407">
                  <c:v>27273</c:v>
                </c:pt>
                <c:pt idx="408">
                  <c:v>27303</c:v>
                </c:pt>
                <c:pt idx="409">
                  <c:v>27334</c:v>
                </c:pt>
                <c:pt idx="410">
                  <c:v>27364</c:v>
                </c:pt>
                <c:pt idx="411">
                  <c:v>27395</c:v>
                </c:pt>
                <c:pt idx="412">
                  <c:v>27426</c:v>
                </c:pt>
                <c:pt idx="413">
                  <c:v>27454</c:v>
                </c:pt>
                <c:pt idx="414">
                  <c:v>27485</c:v>
                </c:pt>
                <c:pt idx="415">
                  <c:v>27515</c:v>
                </c:pt>
                <c:pt idx="416">
                  <c:v>27546</c:v>
                </c:pt>
                <c:pt idx="417">
                  <c:v>27576</c:v>
                </c:pt>
                <c:pt idx="418">
                  <c:v>27607</c:v>
                </c:pt>
                <c:pt idx="419">
                  <c:v>27638</c:v>
                </c:pt>
                <c:pt idx="420">
                  <c:v>27668</c:v>
                </c:pt>
                <c:pt idx="421">
                  <c:v>27699</c:v>
                </c:pt>
                <c:pt idx="422">
                  <c:v>27729</c:v>
                </c:pt>
                <c:pt idx="423">
                  <c:v>27760</c:v>
                </c:pt>
                <c:pt idx="424">
                  <c:v>27791</c:v>
                </c:pt>
                <c:pt idx="425">
                  <c:v>27820</c:v>
                </c:pt>
                <c:pt idx="426">
                  <c:v>27851</c:v>
                </c:pt>
                <c:pt idx="427">
                  <c:v>27881</c:v>
                </c:pt>
                <c:pt idx="428">
                  <c:v>27912</c:v>
                </c:pt>
                <c:pt idx="429">
                  <c:v>27942</c:v>
                </c:pt>
                <c:pt idx="430">
                  <c:v>27973</c:v>
                </c:pt>
                <c:pt idx="431">
                  <c:v>28004</c:v>
                </c:pt>
                <c:pt idx="432">
                  <c:v>28034</c:v>
                </c:pt>
                <c:pt idx="433">
                  <c:v>28065</c:v>
                </c:pt>
                <c:pt idx="434">
                  <c:v>28095</c:v>
                </c:pt>
                <c:pt idx="435">
                  <c:v>28126</c:v>
                </c:pt>
                <c:pt idx="436">
                  <c:v>28157</c:v>
                </c:pt>
                <c:pt idx="437">
                  <c:v>28185</c:v>
                </c:pt>
                <c:pt idx="438">
                  <c:v>28216</c:v>
                </c:pt>
                <c:pt idx="439">
                  <c:v>28246</c:v>
                </c:pt>
                <c:pt idx="440">
                  <c:v>28277</c:v>
                </c:pt>
                <c:pt idx="441">
                  <c:v>28307</c:v>
                </c:pt>
                <c:pt idx="442">
                  <c:v>28338</c:v>
                </c:pt>
                <c:pt idx="443">
                  <c:v>28369</c:v>
                </c:pt>
                <c:pt idx="444">
                  <c:v>28399</c:v>
                </c:pt>
                <c:pt idx="445">
                  <c:v>28430</c:v>
                </c:pt>
                <c:pt idx="446">
                  <c:v>28460</c:v>
                </c:pt>
                <c:pt idx="447">
                  <c:v>28491</c:v>
                </c:pt>
                <c:pt idx="448">
                  <c:v>28522</c:v>
                </c:pt>
                <c:pt idx="449">
                  <c:v>28550</c:v>
                </c:pt>
                <c:pt idx="450">
                  <c:v>28581</c:v>
                </c:pt>
                <c:pt idx="451">
                  <c:v>28611</c:v>
                </c:pt>
                <c:pt idx="452">
                  <c:v>28642</c:v>
                </c:pt>
                <c:pt idx="453">
                  <c:v>28672</c:v>
                </c:pt>
                <c:pt idx="454">
                  <c:v>28703</c:v>
                </c:pt>
                <c:pt idx="455">
                  <c:v>28734</c:v>
                </c:pt>
                <c:pt idx="456">
                  <c:v>28764</c:v>
                </c:pt>
                <c:pt idx="457">
                  <c:v>28795</c:v>
                </c:pt>
                <c:pt idx="458">
                  <c:v>28825</c:v>
                </c:pt>
                <c:pt idx="459">
                  <c:v>28856</c:v>
                </c:pt>
                <c:pt idx="460">
                  <c:v>28887</c:v>
                </c:pt>
                <c:pt idx="461">
                  <c:v>28915</c:v>
                </c:pt>
                <c:pt idx="462">
                  <c:v>28946</c:v>
                </c:pt>
                <c:pt idx="463">
                  <c:v>28976</c:v>
                </c:pt>
                <c:pt idx="464">
                  <c:v>29007</c:v>
                </c:pt>
                <c:pt idx="465">
                  <c:v>29037</c:v>
                </c:pt>
                <c:pt idx="466">
                  <c:v>29068</c:v>
                </c:pt>
                <c:pt idx="467">
                  <c:v>29099</c:v>
                </c:pt>
                <c:pt idx="468">
                  <c:v>29129</c:v>
                </c:pt>
                <c:pt idx="469">
                  <c:v>29160</c:v>
                </c:pt>
                <c:pt idx="470">
                  <c:v>29190</c:v>
                </c:pt>
                <c:pt idx="471">
                  <c:v>29221</c:v>
                </c:pt>
                <c:pt idx="472">
                  <c:v>29252</c:v>
                </c:pt>
                <c:pt idx="473">
                  <c:v>29281</c:v>
                </c:pt>
                <c:pt idx="474">
                  <c:v>29312</c:v>
                </c:pt>
                <c:pt idx="475">
                  <c:v>29342</c:v>
                </c:pt>
                <c:pt idx="476">
                  <c:v>29373</c:v>
                </c:pt>
                <c:pt idx="477">
                  <c:v>29403</c:v>
                </c:pt>
                <c:pt idx="478">
                  <c:v>29434</c:v>
                </c:pt>
                <c:pt idx="479">
                  <c:v>29465</c:v>
                </c:pt>
                <c:pt idx="480">
                  <c:v>29495</c:v>
                </c:pt>
                <c:pt idx="481">
                  <c:v>29526</c:v>
                </c:pt>
                <c:pt idx="482">
                  <c:v>29556</c:v>
                </c:pt>
                <c:pt idx="483">
                  <c:v>29587</c:v>
                </c:pt>
                <c:pt idx="484">
                  <c:v>29618</c:v>
                </c:pt>
                <c:pt idx="485">
                  <c:v>29646</c:v>
                </c:pt>
                <c:pt idx="486">
                  <c:v>29677</c:v>
                </c:pt>
                <c:pt idx="487">
                  <c:v>29707</c:v>
                </c:pt>
                <c:pt idx="488">
                  <c:v>29738</c:v>
                </c:pt>
                <c:pt idx="489">
                  <c:v>29768</c:v>
                </c:pt>
                <c:pt idx="490">
                  <c:v>29799</c:v>
                </c:pt>
                <c:pt idx="491">
                  <c:v>29830</c:v>
                </c:pt>
                <c:pt idx="492">
                  <c:v>29860</c:v>
                </c:pt>
                <c:pt idx="493">
                  <c:v>29891</c:v>
                </c:pt>
                <c:pt idx="494">
                  <c:v>29921</c:v>
                </c:pt>
                <c:pt idx="495">
                  <c:v>29952</c:v>
                </c:pt>
                <c:pt idx="496">
                  <c:v>29983</c:v>
                </c:pt>
                <c:pt idx="497">
                  <c:v>30011</c:v>
                </c:pt>
                <c:pt idx="498">
                  <c:v>30042</c:v>
                </c:pt>
                <c:pt idx="499">
                  <c:v>30072</c:v>
                </c:pt>
                <c:pt idx="500">
                  <c:v>30103</c:v>
                </c:pt>
                <c:pt idx="501">
                  <c:v>30133</c:v>
                </c:pt>
                <c:pt idx="502">
                  <c:v>30164</c:v>
                </c:pt>
                <c:pt idx="503">
                  <c:v>30195</c:v>
                </c:pt>
                <c:pt idx="504">
                  <c:v>30225</c:v>
                </c:pt>
                <c:pt idx="505">
                  <c:v>30256</c:v>
                </c:pt>
                <c:pt idx="506">
                  <c:v>30286</c:v>
                </c:pt>
                <c:pt idx="507">
                  <c:v>30317</c:v>
                </c:pt>
                <c:pt idx="508">
                  <c:v>30348</c:v>
                </c:pt>
                <c:pt idx="509">
                  <c:v>30376</c:v>
                </c:pt>
                <c:pt idx="510">
                  <c:v>30407</c:v>
                </c:pt>
                <c:pt idx="511">
                  <c:v>30437</c:v>
                </c:pt>
                <c:pt idx="512">
                  <c:v>30468</c:v>
                </c:pt>
                <c:pt idx="513">
                  <c:v>30498</c:v>
                </c:pt>
                <c:pt idx="514">
                  <c:v>30529</c:v>
                </c:pt>
                <c:pt idx="515">
                  <c:v>30560</c:v>
                </c:pt>
                <c:pt idx="516">
                  <c:v>30590</c:v>
                </c:pt>
                <c:pt idx="517">
                  <c:v>30621</c:v>
                </c:pt>
                <c:pt idx="518">
                  <c:v>30651</c:v>
                </c:pt>
                <c:pt idx="519">
                  <c:v>30682</c:v>
                </c:pt>
                <c:pt idx="520">
                  <c:v>30713</c:v>
                </c:pt>
                <c:pt idx="521">
                  <c:v>30742</c:v>
                </c:pt>
                <c:pt idx="522">
                  <c:v>30773</c:v>
                </c:pt>
                <c:pt idx="523">
                  <c:v>30803</c:v>
                </c:pt>
                <c:pt idx="524">
                  <c:v>30834</c:v>
                </c:pt>
                <c:pt idx="525">
                  <c:v>30864</c:v>
                </c:pt>
                <c:pt idx="526">
                  <c:v>30895</c:v>
                </c:pt>
                <c:pt idx="527">
                  <c:v>30926</c:v>
                </c:pt>
                <c:pt idx="528">
                  <c:v>30956</c:v>
                </c:pt>
                <c:pt idx="529">
                  <c:v>30987</c:v>
                </c:pt>
                <c:pt idx="530">
                  <c:v>31017</c:v>
                </c:pt>
                <c:pt idx="531">
                  <c:v>31048</c:v>
                </c:pt>
                <c:pt idx="532">
                  <c:v>31079</c:v>
                </c:pt>
                <c:pt idx="533">
                  <c:v>31107</c:v>
                </c:pt>
                <c:pt idx="534">
                  <c:v>31138</c:v>
                </c:pt>
                <c:pt idx="535">
                  <c:v>31168</c:v>
                </c:pt>
                <c:pt idx="536">
                  <c:v>31199</c:v>
                </c:pt>
                <c:pt idx="537">
                  <c:v>31229</c:v>
                </c:pt>
                <c:pt idx="538">
                  <c:v>31260</c:v>
                </c:pt>
                <c:pt idx="539">
                  <c:v>31291</c:v>
                </c:pt>
                <c:pt idx="540">
                  <c:v>31321</c:v>
                </c:pt>
                <c:pt idx="541">
                  <c:v>31352</c:v>
                </c:pt>
                <c:pt idx="542">
                  <c:v>31382</c:v>
                </c:pt>
                <c:pt idx="543">
                  <c:v>31413</c:v>
                </c:pt>
                <c:pt idx="544">
                  <c:v>31444</c:v>
                </c:pt>
                <c:pt idx="545">
                  <c:v>31472</c:v>
                </c:pt>
                <c:pt idx="546">
                  <c:v>31503</c:v>
                </c:pt>
                <c:pt idx="547">
                  <c:v>31533</c:v>
                </c:pt>
                <c:pt idx="548">
                  <c:v>31564</c:v>
                </c:pt>
                <c:pt idx="549">
                  <c:v>31594</c:v>
                </c:pt>
                <c:pt idx="550">
                  <c:v>31625</c:v>
                </c:pt>
                <c:pt idx="551">
                  <c:v>31656</c:v>
                </c:pt>
                <c:pt idx="552">
                  <c:v>31686</c:v>
                </c:pt>
                <c:pt idx="553">
                  <c:v>31717</c:v>
                </c:pt>
                <c:pt idx="554">
                  <c:v>31747</c:v>
                </c:pt>
                <c:pt idx="555">
                  <c:v>31778</c:v>
                </c:pt>
                <c:pt idx="556">
                  <c:v>31809</c:v>
                </c:pt>
                <c:pt idx="557">
                  <c:v>31837</c:v>
                </c:pt>
                <c:pt idx="558">
                  <c:v>31868</c:v>
                </c:pt>
                <c:pt idx="559">
                  <c:v>31898</c:v>
                </c:pt>
                <c:pt idx="560">
                  <c:v>31929</c:v>
                </c:pt>
                <c:pt idx="561">
                  <c:v>31959</c:v>
                </c:pt>
                <c:pt idx="562">
                  <c:v>31990</c:v>
                </c:pt>
                <c:pt idx="563">
                  <c:v>32021</c:v>
                </c:pt>
                <c:pt idx="564">
                  <c:v>32051</c:v>
                </c:pt>
                <c:pt idx="565">
                  <c:v>32082</c:v>
                </c:pt>
                <c:pt idx="566">
                  <c:v>32112</c:v>
                </c:pt>
                <c:pt idx="567">
                  <c:v>32143</c:v>
                </c:pt>
                <c:pt idx="568">
                  <c:v>32174</c:v>
                </c:pt>
                <c:pt idx="569">
                  <c:v>32203</c:v>
                </c:pt>
                <c:pt idx="570">
                  <c:v>32234</c:v>
                </c:pt>
                <c:pt idx="571">
                  <c:v>32264</c:v>
                </c:pt>
                <c:pt idx="572">
                  <c:v>32295</c:v>
                </c:pt>
                <c:pt idx="573">
                  <c:v>32325</c:v>
                </c:pt>
                <c:pt idx="574">
                  <c:v>32356</c:v>
                </c:pt>
                <c:pt idx="575">
                  <c:v>32387</c:v>
                </c:pt>
                <c:pt idx="576">
                  <c:v>32417</c:v>
                </c:pt>
                <c:pt idx="577">
                  <c:v>32448</c:v>
                </c:pt>
                <c:pt idx="578">
                  <c:v>32478</c:v>
                </c:pt>
                <c:pt idx="579">
                  <c:v>32509</c:v>
                </c:pt>
                <c:pt idx="580">
                  <c:v>32540</c:v>
                </c:pt>
                <c:pt idx="581">
                  <c:v>32568</c:v>
                </c:pt>
                <c:pt idx="582">
                  <c:v>32599</c:v>
                </c:pt>
                <c:pt idx="583">
                  <c:v>32629</c:v>
                </c:pt>
                <c:pt idx="584">
                  <c:v>32660</c:v>
                </c:pt>
                <c:pt idx="585">
                  <c:v>32690</c:v>
                </c:pt>
                <c:pt idx="586">
                  <c:v>32721</c:v>
                </c:pt>
                <c:pt idx="587">
                  <c:v>32752</c:v>
                </c:pt>
                <c:pt idx="588">
                  <c:v>32782</c:v>
                </c:pt>
                <c:pt idx="589">
                  <c:v>32813</c:v>
                </c:pt>
                <c:pt idx="590">
                  <c:v>32843</c:v>
                </c:pt>
                <c:pt idx="591">
                  <c:v>32874</c:v>
                </c:pt>
                <c:pt idx="592">
                  <c:v>32905</c:v>
                </c:pt>
                <c:pt idx="593">
                  <c:v>32933</c:v>
                </c:pt>
                <c:pt idx="594">
                  <c:v>32964</c:v>
                </c:pt>
                <c:pt idx="595">
                  <c:v>32994</c:v>
                </c:pt>
                <c:pt idx="596">
                  <c:v>33025</c:v>
                </c:pt>
                <c:pt idx="597">
                  <c:v>33055</c:v>
                </c:pt>
                <c:pt idx="598">
                  <c:v>33086</c:v>
                </c:pt>
                <c:pt idx="599">
                  <c:v>33117</c:v>
                </c:pt>
                <c:pt idx="600">
                  <c:v>33147</c:v>
                </c:pt>
                <c:pt idx="601">
                  <c:v>33178</c:v>
                </c:pt>
                <c:pt idx="602">
                  <c:v>33208</c:v>
                </c:pt>
                <c:pt idx="603">
                  <c:v>33239</c:v>
                </c:pt>
                <c:pt idx="604">
                  <c:v>33270</c:v>
                </c:pt>
                <c:pt idx="605">
                  <c:v>33298</c:v>
                </c:pt>
                <c:pt idx="606">
                  <c:v>33329</c:v>
                </c:pt>
                <c:pt idx="607">
                  <c:v>33359</c:v>
                </c:pt>
                <c:pt idx="608">
                  <c:v>33390</c:v>
                </c:pt>
                <c:pt idx="609">
                  <c:v>33420</c:v>
                </c:pt>
                <c:pt idx="610">
                  <c:v>33451</c:v>
                </c:pt>
                <c:pt idx="611">
                  <c:v>33482</c:v>
                </c:pt>
                <c:pt idx="612">
                  <c:v>33512</c:v>
                </c:pt>
                <c:pt idx="613">
                  <c:v>33543</c:v>
                </c:pt>
                <c:pt idx="614">
                  <c:v>33573</c:v>
                </c:pt>
                <c:pt idx="615">
                  <c:v>33604</c:v>
                </c:pt>
                <c:pt idx="616">
                  <c:v>33635</c:v>
                </c:pt>
                <c:pt idx="617">
                  <c:v>33664</c:v>
                </c:pt>
                <c:pt idx="618">
                  <c:v>33695</c:v>
                </c:pt>
                <c:pt idx="619">
                  <c:v>33725</c:v>
                </c:pt>
                <c:pt idx="620">
                  <c:v>33756</c:v>
                </c:pt>
                <c:pt idx="621">
                  <c:v>33786</c:v>
                </c:pt>
                <c:pt idx="622">
                  <c:v>33817</c:v>
                </c:pt>
                <c:pt idx="623">
                  <c:v>33848</c:v>
                </c:pt>
                <c:pt idx="624">
                  <c:v>33878</c:v>
                </c:pt>
                <c:pt idx="625">
                  <c:v>33909</c:v>
                </c:pt>
                <c:pt idx="626">
                  <c:v>33939</c:v>
                </c:pt>
                <c:pt idx="627">
                  <c:v>33970</c:v>
                </c:pt>
                <c:pt idx="628">
                  <c:v>34001</c:v>
                </c:pt>
                <c:pt idx="629">
                  <c:v>34029</c:v>
                </c:pt>
                <c:pt idx="630">
                  <c:v>34060</c:v>
                </c:pt>
                <c:pt idx="631">
                  <c:v>34090</c:v>
                </c:pt>
                <c:pt idx="632">
                  <c:v>34121</c:v>
                </c:pt>
                <c:pt idx="633">
                  <c:v>34151</c:v>
                </c:pt>
                <c:pt idx="634">
                  <c:v>34182</c:v>
                </c:pt>
                <c:pt idx="635">
                  <c:v>34213</c:v>
                </c:pt>
                <c:pt idx="636">
                  <c:v>34243</c:v>
                </c:pt>
                <c:pt idx="637">
                  <c:v>34274</c:v>
                </c:pt>
                <c:pt idx="638">
                  <c:v>34304</c:v>
                </c:pt>
                <c:pt idx="639">
                  <c:v>34335</c:v>
                </c:pt>
                <c:pt idx="640">
                  <c:v>34366</c:v>
                </c:pt>
                <c:pt idx="641">
                  <c:v>34394</c:v>
                </c:pt>
                <c:pt idx="642">
                  <c:v>34425</c:v>
                </c:pt>
                <c:pt idx="643">
                  <c:v>34455</c:v>
                </c:pt>
                <c:pt idx="644">
                  <c:v>34486</c:v>
                </c:pt>
                <c:pt idx="645">
                  <c:v>34516</c:v>
                </c:pt>
                <c:pt idx="646">
                  <c:v>34547</c:v>
                </c:pt>
                <c:pt idx="647">
                  <c:v>34578</c:v>
                </c:pt>
                <c:pt idx="648">
                  <c:v>34608</c:v>
                </c:pt>
                <c:pt idx="649">
                  <c:v>34639</c:v>
                </c:pt>
                <c:pt idx="650">
                  <c:v>34669</c:v>
                </c:pt>
                <c:pt idx="651">
                  <c:v>34700</c:v>
                </c:pt>
                <c:pt idx="652">
                  <c:v>34731</c:v>
                </c:pt>
                <c:pt idx="653">
                  <c:v>34759</c:v>
                </c:pt>
                <c:pt idx="654">
                  <c:v>34790</c:v>
                </c:pt>
                <c:pt idx="655">
                  <c:v>34820</c:v>
                </c:pt>
                <c:pt idx="656">
                  <c:v>34851</c:v>
                </c:pt>
                <c:pt idx="657">
                  <c:v>34881</c:v>
                </c:pt>
                <c:pt idx="658">
                  <c:v>34912</c:v>
                </c:pt>
                <c:pt idx="659">
                  <c:v>34943</c:v>
                </c:pt>
                <c:pt idx="660">
                  <c:v>34973</c:v>
                </c:pt>
                <c:pt idx="661">
                  <c:v>35004</c:v>
                </c:pt>
                <c:pt idx="662">
                  <c:v>35034</c:v>
                </c:pt>
                <c:pt idx="663">
                  <c:v>35065</c:v>
                </c:pt>
                <c:pt idx="664">
                  <c:v>35096</c:v>
                </c:pt>
                <c:pt idx="665">
                  <c:v>35125</c:v>
                </c:pt>
                <c:pt idx="666">
                  <c:v>35156</c:v>
                </c:pt>
                <c:pt idx="667">
                  <c:v>35186</c:v>
                </c:pt>
                <c:pt idx="668">
                  <c:v>35217</c:v>
                </c:pt>
                <c:pt idx="669">
                  <c:v>35247</c:v>
                </c:pt>
                <c:pt idx="670">
                  <c:v>35278</c:v>
                </c:pt>
                <c:pt idx="671">
                  <c:v>35309</c:v>
                </c:pt>
                <c:pt idx="672">
                  <c:v>35339</c:v>
                </c:pt>
                <c:pt idx="673">
                  <c:v>35370</c:v>
                </c:pt>
                <c:pt idx="674">
                  <c:v>35400</c:v>
                </c:pt>
                <c:pt idx="675">
                  <c:v>35431</c:v>
                </c:pt>
                <c:pt idx="676">
                  <c:v>35462</c:v>
                </c:pt>
                <c:pt idx="677">
                  <c:v>35490</c:v>
                </c:pt>
                <c:pt idx="678">
                  <c:v>35521</c:v>
                </c:pt>
                <c:pt idx="679">
                  <c:v>35551</c:v>
                </c:pt>
                <c:pt idx="680">
                  <c:v>35582</c:v>
                </c:pt>
                <c:pt idx="681">
                  <c:v>35612</c:v>
                </c:pt>
                <c:pt idx="682">
                  <c:v>35643</c:v>
                </c:pt>
                <c:pt idx="683">
                  <c:v>35674</c:v>
                </c:pt>
                <c:pt idx="684">
                  <c:v>35704</c:v>
                </c:pt>
                <c:pt idx="685">
                  <c:v>35735</c:v>
                </c:pt>
                <c:pt idx="686">
                  <c:v>35765</c:v>
                </c:pt>
                <c:pt idx="687">
                  <c:v>35796</c:v>
                </c:pt>
                <c:pt idx="688">
                  <c:v>35827</c:v>
                </c:pt>
                <c:pt idx="689">
                  <c:v>35855</c:v>
                </c:pt>
                <c:pt idx="690">
                  <c:v>35886</c:v>
                </c:pt>
                <c:pt idx="691">
                  <c:v>35916</c:v>
                </c:pt>
                <c:pt idx="692">
                  <c:v>35947</c:v>
                </c:pt>
                <c:pt idx="693">
                  <c:v>35977</c:v>
                </c:pt>
                <c:pt idx="694">
                  <c:v>36008</c:v>
                </c:pt>
                <c:pt idx="695">
                  <c:v>36039</c:v>
                </c:pt>
                <c:pt idx="696">
                  <c:v>36069</c:v>
                </c:pt>
                <c:pt idx="697">
                  <c:v>36100</c:v>
                </c:pt>
                <c:pt idx="698">
                  <c:v>36130</c:v>
                </c:pt>
                <c:pt idx="699">
                  <c:v>36161</c:v>
                </c:pt>
                <c:pt idx="700">
                  <c:v>36192</c:v>
                </c:pt>
                <c:pt idx="701">
                  <c:v>36220</c:v>
                </c:pt>
                <c:pt idx="702">
                  <c:v>36251</c:v>
                </c:pt>
                <c:pt idx="703">
                  <c:v>36281</c:v>
                </c:pt>
                <c:pt idx="704">
                  <c:v>36312</c:v>
                </c:pt>
                <c:pt idx="705">
                  <c:v>36342</c:v>
                </c:pt>
                <c:pt idx="706">
                  <c:v>36373</c:v>
                </c:pt>
                <c:pt idx="707">
                  <c:v>36404</c:v>
                </c:pt>
                <c:pt idx="708">
                  <c:v>36434</c:v>
                </c:pt>
                <c:pt idx="709">
                  <c:v>36465</c:v>
                </c:pt>
                <c:pt idx="710">
                  <c:v>36495</c:v>
                </c:pt>
                <c:pt idx="711">
                  <c:v>36526</c:v>
                </c:pt>
                <c:pt idx="712">
                  <c:v>36557</c:v>
                </c:pt>
                <c:pt idx="713">
                  <c:v>36586</c:v>
                </c:pt>
                <c:pt idx="714">
                  <c:v>36617</c:v>
                </c:pt>
                <c:pt idx="715">
                  <c:v>36647</c:v>
                </c:pt>
                <c:pt idx="716">
                  <c:v>36678</c:v>
                </c:pt>
                <c:pt idx="717">
                  <c:v>36708</c:v>
                </c:pt>
                <c:pt idx="718">
                  <c:v>36739</c:v>
                </c:pt>
                <c:pt idx="719">
                  <c:v>36770</c:v>
                </c:pt>
                <c:pt idx="720">
                  <c:v>36800</c:v>
                </c:pt>
                <c:pt idx="721">
                  <c:v>36831</c:v>
                </c:pt>
                <c:pt idx="722">
                  <c:v>36861</c:v>
                </c:pt>
                <c:pt idx="723">
                  <c:v>36892</c:v>
                </c:pt>
                <c:pt idx="724">
                  <c:v>36923</c:v>
                </c:pt>
                <c:pt idx="725">
                  <c:v>36951</c:v>
                </c:pt>
                <c:pt idx="726">
                  <c:v>36982</c:v>
                </c:pt>
                <c:pt idx="727">
                  <c:v>37012</c:v>
                </c:pt>
                <c:pt idx="728">
                  <c:v>37043</c:v>
                </c:pt>
                <c:pt idx="729">
                  <c:v>37073</c:v>
                </c:pt>
                <c:pt idx="730">
                  <c:v>37104</c:v>
                </c:pt>
                <c:pt idx="731">
                  <c:v>37135</c:v>
                </c:pt>
                <c:pt idx="732">
                  <c:v>37165</c:v>
                </c:pt>
                <c:pt idx="733">
                  <c:v>37196</c:v>
                </c:pt>
                <c:pt idx="734">
                  <c:v>37226</c:v>
                </c:pt>
                <c:pt idx="735">
                  <c:v>37257</c:v>
                </c:pt>
                <c:pt idx="736">
                  <c:v>37288</c:v>
                </c:pt>
                <c:pt idx="737">
                  <c:v>37316</c:v>
                </c:pt>
                <c:pt idx="738">
                  <c:v>37347</c:v>
                </c:pt>
                <c:pt idx="739">
                  <c:v>37377</c:v>
                </c:pt>
                <c:pt idx="740">
                  <c:v>37408</c:v>
                </c:pt>
                <c:pt idx="741">
                  <c:v>37438</c:v>
                </c:pt>
                <c:pt idx="742">
                  <c:v>37469</c:v>
                </c:pt>
                <c:pt idx="743">
                  <c:v>37500</c:v>
                </c:pt>
                <c:pt idx="744">
                  <c:v>37530</c:v>
                </c:pt>
                <c:pt idx="745">
                  <c:v>37561</c:v>
                </c:pt>
                <c:pt idx="746">
                  <c:v>37591</c:v>
                </c:pt>
                <c:pt idx="747">
                  <c:v>37622</c:v>
                </c:pt>
                <c:pt idx="748">
                  <c:v>37653</c:v>
                </c:pt>
                <c:pt idx="749">
                  <c:v>37681</c:v>
                </c:pt>
                <c:pt idx="750">
                  <c:v>37712</c:v>
                </c:pt>
                <c:pt idx="751">
                  <c:v>37742</c:v>
                </c:pt>
                <c:pt idx="752">
                  <c:v>37773</c:v>
                </c:pt>
                <c:pt idx="753">
                  <c:v>37803</c:v>
                </c:pt>
                <c:pt idx="754">
                  <c:v>37834</c:v>
                </c:pt>
                <c:pt idx="755">
                  <c:v>37865</c:v>
                </c:pt>
                <c:pt idx="756">
                  <c:v>37895</c:v>
                </c:pt>
                <c:pt idx="757">
                  <c:v>37926</c:v>
                </c:pt>
                <c:pt idx="758">
                  <c:v>37956</c:v>
                </c:pt>
                <c:pt idx="759">
                  <c:v>37987</c:v>
                </c:pt>
                <c:pt idx="760">
                  <c:v>38018</c:v>
                </c:pt>
                <c:pt idx="761">
                  <c:v>38047</c:v>
                </c:pt>
                <c:pt idx="762">
                  <c:v>38078</c:v>
                </c:pt>
                <c:pt idx="763">
                  <c:v>38108</c:v>
                </c:pt>
                <c:pt idx="764">
                  <c:v>38139</c:v>
                </c:pt>
                <c:pt idx="765">
                  <c:v>38169</c:v>
                </c:pt>
                <c:pt idx="766">
                  <c:v>38200</c:v>
                </c:pt>
                <c:pt idx="767">
                  <c:v>38231</c:v>
                </c:pt>
                <c:pt idx="768">
                  <c:v>38261</c:v>
                </c:pt>
                <c:pt idx="769">
                  <c:v>38292</c:v>
                </c:pt>
                <c:pt idx="770">
                  <c:v>38322</c:v>
                </c:pt>
                <c:pt idx="771">
                  <c:v>38353</c:v>
                </c:pt>
                <c:pt idx="772">
                  <c:v>38384</c:v>
                </c:pt>
                <c:pt idx="773">
                  <c:v>38412</c:v>
                </c:pt>
                <c:pt idx="774">
                  <c:v>38443</c:v>
                </c:pt>
                <c:pt idx="775">
                  <c:v>38473</c:v>
                </c:pt>
                <c:pt idx="776">
                  <c:v>38504</c:v>
                </c:pt>
                <c:pt idx="777">
                  <c:v>38534</c:v>
                </c:pt>
                <c:pt idx="778">
                  <c:v>38565</c:v>
                </c:pt>
                <c:pt idx="779">
                  <c:v>38596</c:v>
                </c:pt>
                <c:pt idx="780">
                  <c:v>38626</c:v>
                </c:pt>
                <c:pt idx="781">
                  <c:v>38657</c:v>
                </c:pt>
                <c:pt idx="782">
                  <c:v>38687</c:v>
                </c:pt>
                <c:pt idx="783">
                  <c:v>38718</c:v>
                </c:pt>
                <c:pt idx="784">
                  <c:v>38749</c:v>
                </c:pt>
                <c:pt idx="785">
                  <c:v>38777</c:v>
                </c:pt>
                <c:pt idx="786">
                  <c:v>38808</c:v>
                </c:pt>
                <c:pt idx="787">
                  <c:v>38838</c:v>
                </c:pt>
                <c:pt idx="788">
                  <c:v>38869</c:v>
                </c:pt>
                <c:pt idx="789">
                  <c:v>38899</c:v>
                </c:pt>
                <c:pt idx="790">
                  <c:v>38930</c:v>
                </c:pt>
                <c:pt idx="791">
                  <c:v>38961</c:v>
                </c:pt>
              </c:strCache>
            </c:strRef>
          </c:cat>
          <c:val>
            <c:numRef>
              <c:f>'DATOS MENSUALES'!$F$6:$F$797</c:f>
              <c:numCache>
                <c:ptCount val="792"/>
                <c:pt idx="0">
                  <c:v>1.947</c:v>
                </c:pt>
                <c:pt idx="1">
                  <c:v>2.443</c:v>
                </c:pt>
                <c:pt idx="2">
                  <c:v>1.911</c:v>
                </c:pt>
                <c:pt idx="3">
                  <c:v>2.725</c:v>
                </c:pt>
                <c:pt idx="4">
                  <c:v>9.272</c:v>
                </c:pt>
                <c:pt idx="5">
                  <c:v>9.266</c:v>
                </c:pt>
                <c:pt idx="6">
                  <c:v>4.915</c:v>
                </c:pt>
                <c:pt idx="7">
                  <c:v>4.706</c:v>
                </c:pt>
                <c:pt idx="8">
                  <c:v>1.482</c:v>
                </c:pt>
                <c:pt idx="9">
                  <c:v>1.392</c:v>
                </c:pt>
                <c:pt idx="10">
                  <c:v>0.93</c:v>
                </c:pt>
                <c:pt idx="11">
                  <c:v>0.795</c:v>
                </c:pt>
                <c:pt idx="12">
                  <c:v>0.71</c:v>
                </c:pt>
                <c:pt idx="13">
                  <c:v>1.754</c:v>
                </c:pt>
                <c:pt idx="14">
                  <c:v>0.779</c:v>
                </c:pt>
                <c:pt idx="15">
                  <c:v>1.778</c:v>
                </c:pt>
                <c:pt idx="16">
                  <c:v>1.342</c:v>
                </c:pt>
                <c:pt idx="17">
                  <c:v>6.23</c:v>
                </c:pt>
                <c:pt idx="18">
                  <c:v>3.25</c:v>
                </c:pt>
                <c:pt idx="19">
                  <c:v>3.492</c:v>
                </c:pt>
                <c:pt idx="20">
                  <c:v>1.468</c:v>
                </c:pt>
                <c:pt idx="21">
                  <c:v>0.867</c:v>
                </c:pt>
                <c:pt idx="22">
                  <c:v>0.745</c:v>
                </c:pt>
                <c:pt idx="23">
                  <c:v>0.852</c:v>
                </c:pt>
                <c:pt idx="24">
                  <c:v>2.459</c:v>
                </c:pt>
                <c:pt idx="25">
                  <c:v>0.955</c:v>
                </c:pt>
                <c:pt idx="26">
                  <c:v>4.391</c:v>
                </c:pt>
                <c:pt idx="27">
                  <c:v>11.833</c:v>
                </c:pt>
                <c:pt idx="28">
                  <c:v>2.528</c:v>
                </c:pt>
                <c:pt idx="29">
                  <c:v>3.343</c:v>
                </c:pt>
                <c:pt idx="30">
                  <c:v>2.127</c:v>
                </c:pt>
                <c:pt idx="31">
                  <c:v>1.743</c:v>
                </c:pt>
                <c:pt idx="32">
                  <c:v>0.957</c:v>
                </c:pt>
                <c:pt idx="33">
                  <c:v>0.795</c:v>
                </c:pt>
                <c:pt idx="34">
                  <c:v>0.598</c:v>
                </c:pt>
                <c:pt idx="35">
                  <c:v>2.863</c:v>
                </c:pt>
                <c:pt idx="36">
                  <c:v>6.161</c:v>
                </c:pt>
                <c:pt idx="37">
                  <c:v>5.478</c:v>
                </c:pt>
                <c:pt idx="38">
                  <c:v>2.719</c:v>
                </c:pt>
                <c:pt idx="39">
                  <c:v>1.19</c:v>
                </c:pt>
                <c:pt idx="40">
                  <c:v>3.475</c:v>
                </c:pt>
                <c:pt idx="41">
                  <c:v>1.368</c:v>
                </c:pt>
                <c:pt idx="42">
                  <c:v>4.321</c:v>
                </c:pt>
                <c:pt idx="43">
                  <c:v>1.184</c:v>
                </c:pt>
                <c:pt idx="44">
                  <c:v>0.838</c:v>
                </c:pt>
                <c:pt idx="45">
                  <c:v>0.73</c:v>
                </c:pt>
                <c:pt idx="46">
                  <c:v>0.73</c:v>
                </c:pt>
                <c:pt idx="47">
                  <c:v>0.618</c:v>
                </c:pt>
                <c:pt idx="48">
                  <c:v>6.35</c:v>
                </c:pt>
                <c:pt idx="49">
                  <c:v>1.406</c:v>
                </c:pt>
                <c:pt idx="50">
                  <c:v>2.595</c:v>
                </c:pt>
                <c:pt idx="51">
                  <c:v>6.311</c:v>
                </c:pt>
                <c:pt idx="52">
                  <c:v>1.586</c:v>
                </c:pt>
                <c:pt idx="53">
                  <c:v>2.046</c:v>
                </c:pt>
                <c:pt idx="54">
                  <c:v>1.843</c:v>
                </c:pt>
                <c:pt idx="55">
                  <c:v>1.425</c:v>
                </c:pt>
                <c:pt idx="56">
                  <c:v>0.845</c:v>
                </c:pt>
                <c:pt idx="57">
                  <c:v>0.724</c:v>
                </c:pt>
                <c:pt idx="58">
                  <c:v>0.741</c:v>
                </c:pt>
                <c:pt idx="59">
                  <c:v>0.494</c:v>
                </c:pt>
                <c:pt idx="60">
                  <c:v>1.725</c:v>
                </c:pt>
                <c:pt idx="61">
                  <c:v>3.054</c:v>
                </c:pt>
                <c:pt idx="62">
                  <c:v>6.726</c:v>
                </c:pt>
                <c:pt idx="63">
                  <c:v>1.372</c:v>
                </c:pt>
                <c:pt idx="64">
                  <c:v>1.824</c:v>
                </c:pt>
                <c:pt idx="65">
                  <c:v>2.848</c:v>
                </c:pt>
                <c:pt idx="66">
                  <c:v>5.152</c:v>
                </c:pt>
                <c:pt idx="67">
                  <c:v>5.784</c:v>
                </c:pt>
                <c:pt idx="68">
                  <c:v>1.249</c:v>
                </c:pt>
                <c:pt idx="69">
                  <c:v>0.933</c:v>
                </c:pt>
                <c:pt idx="70">
                  <c:v>0.726</c:v>
                </c:pt>
                <c:pt idx="71">
                  <c:v>0.642</c:v>
                </c:pt>
                <c:pt idx="72">
                  <c:v>1.727</c:v>
                </c:pt>
                <c:pt idx="73">
                  <c:v>4.03</c:v>
                </c:pt>
                <c:pt idx="74">
                  <c:v>5.696</c:v>
                </c:pt>
                <c:pt idx="75">
                  <c:v>1.228</c:v>
                </c:pt>
                <c:pt idx="76">
                  <c:v>4.52</c:v>
                </c:pt>
                <c:pt idx="77">
                  <c:v>9.039</c:v>
                </c:pt>
                <c:pt idx="78">
                  <c:v>2.397</c:v>
                </c:pt>
                <c:pt idx="79">
                  <c:v>3.143</c:v>
                </c:pt>
                <c:pt idx="80">
                  <c:v>1.555</c:v>
                </c:pt>
                <c:pt idx="81">
                  <c:v>0.947</c:v>
                </c:pt>
                <c:pt idx="82">
                  <c:v>0.931</c:v>
                </c:pt>
                <c:pt idx="83">
                  <c:v>2.275</c:v>
                </c:pt>
                <c:pt idx="84">
                  <c:v>1.408</c:v>
                </c:pt>
                <c:pt idx="85">
                  <c:v>1.557</c:v>
                </c:pt>
                <c:pt idx="86">
                  <c:v>2.387</c:v>
                </c:pt>
                <c:pt idx="87">
                  <c:v>6.059</c:v>
                </c:pt>
                <c:pt idx="88">
                  <c:v>2.174</c:v>
                </c:pt>
                <c:pt idx="89">
                  <c:v>1.512</c:v>
                </c:pt>
                <c:pt idx="90">
                  <c:v>1.757</c:v>
                </c:pt>
                <c:pt idx="91">
                  <c:v>2.057</c:v>
                </c:pt>
                <c:pt idx="92">
                  <c:v>0.903</c:v>
                </c:pt>
                <c:pt idx="93">
                  <c:v>0.696</c:v>
                </c:pt>
                <c:pt idx="94">
                  <c:v>0.59</c:v>
                </c:pt>
                <c:pt idx="95">
                  <c:v>0.486</c:v>
                </c:pt>
                <c:pt idx="96">
                  <c:v>1.378</c:v>
                </c:pt>
                <c:pt idx="97">
                  <c:v>0.716</c:v>
                </c:pt>
                <c:pt idx="98">
                  <c:v>4.837</c:v>
                </c:pt>
                <c:pt idx="99">
                  <c:v>2.444</c:v>
                </c:pt>
                <c:pt idx="100">
                  <c:v>1.229</c:v>
                </c:pt>
                <c:pt idx="101">
                  <c:v>4.318</c:v>
                </c:pt>
                <c:pt idx="102">
                  <c:v>1.855</c:v>
                </c:pt>
                <c:pt idx="103">
                  <c:v>1.085</c:v>
                </c:pt>
                <c:pt idx="104">
                  <c:v>0.747</c:v>
                </c:pt>
                <c:pt idx="105">
                  <c:v>0.602</c:v>
                </c:pt>
                <c:pt idx="106">
                  <c:v>0.469</c:v>
                </c:pt>
                <c:pt idx="107">
                  <c:v>1.533</c:v>
                </c:pt>
                <c:pt idx="108">
                  <c:v>0.611</c:v>
                </c:pt>
                <c:pt idx="109">
                  <c:v>2.126</c:v>
                </c:pt>
                <c:pt idx="110">
                  <c:v>2.852</c:v>
                </c:pt>
                <c:pt idx="111">
                  <c:v>1.439</c:v>
                </c:pt>
                <c:pt idx="112">
                  <c:v>4.535</c:v>
                </c:pt>
                <c:pt idx="113">
                  <c:v>1.887</c:v>
                </c:pt>
                <c:pt idx="114">
                  <c:v>2.474</c:v>
                </c:pt>
                <c:pt idx="115">
                  <c:v>6.122</c:v>
                </c:pt>
                <c:pt idx="116">
                  <c:v>1.133</c:v>
                </c:pt>
                <c:pt idx="117">
                  <c:v>0.865</c:v>
                </c:pt>
                <c:pt idx="118">
                  <c:v>0.677</c:v>
                </c:pt>
                <c:pt idx="119">
                  <c:v>0.599</c:v>
                </c:pt>
                <c:pt idx="120">
                  <c:v>1.845</c:v>
                </c:pt>
                <c:pt idx="121">
                  <c:v>2.743</c:v>
                </c:pt>
                <c:pt idx="122">
                  <c:v>2.957</c:v>
                </c:pt>
                <c:pt idx="123">
                  <c:v>3.093</c:v>
                </c:pt>
                <c:pt idx="124">
                  <c:v>1.791</c:v>
                </c:pt>
                <c:pt idx="125">
                  <c:v>7.02</c:v>
                </c:pt>
                <c:pt idx="126">
                  <c:v>4.546</c:v>
                </c:pt>
                <c:pt idx="127">
                  <c:v>5.498</c:v>
                </c:pt>
                <c:pt idx="128">
                  <c:v>1.551</c:v>
                </c:pt>
                <c:pt idx="129">
                  <c:v>1.052</c:v>
                </c:pt>
                <c:pt idx="130">
                  <c:v>0.85</c:v>
                </c:pt>
                <c:pt idx="131">
                  <c:v>0.716</c:v>
                </c:pt>
                <c:pt idx="132">
                  <c:v>1.794</c:v>
                </c:pt>
                <c:pt idx="133">
                  <c:v>12.449</c:v>
                </c:pt>
                <c:pt idx="134">
                  <c:v>2.314</c:v>
                </c:pt>
                <c:pt idx="135">
                  <c:v>2.252</c:v>
                </c:pt>
                <c:pt idx="136">
                  <c:v>3.226</c:v>
                </c:pt>
                <c:pt idx="137">
                  <c:v>6.527</c:v>
                </c:pt>
                <c:pt idx="138">
                  <c:v>3.411</c:v>
                </c:pt>
                <c:pt idx="139">
                  <c:v>2.925</c:v>
                </c:pt>
                <c:pt idx="140">
                  <c:v>1.157</c:v>
                </c:pt>
                <c:pt idx="141">
                  <c:v>1.05</c:v>
                </c:pt>
                <c:pt idx="142">
                  <c:v>0.837</c:v>
                </c:pt>
                <c:pt idx="143">
                  <c:v>0.901</c:v>
                </c:pt>
                <c:pt idx="144">
                  <c:v>1.827</c:v>
                </c:pt>
                <c:pt idx="145">
                  <c:v>5.528</c:v>
                </c:pt>
                <c:pt idx="146">
                  <c:v>5.564</c:v>
                </c:pt>
                <c:pt idx="147">
                  <c:v>1.119</c:v>
                </c:pt>
                <c:pt idx="148">
                  <c:v>1.138</c:v>
                </c:pt>
                <c:pt idx="149">
                  <c:v>4.678</c:v>
                </c:pt>
                <c:pt idx="150">
                  <c:v>4.545</c:v>
                </c:pt>
                <c:pt idx="151">
                  <c:v>2.154</c:v>
                </c:pt>
                <c:pt idx="152">
                  <c:v>2.818</c:v>
                </c:pt>
                <c:pt idx="153">
                  <c:v>0.963</c:v>
                </c:pt>
                <c:pt idx="154">
                  <c:v>0.744</c:v>
                </c:pt>
                <c:pt idx="155">
                  <c:v>0.763</c:v>
                </c:pt>
                <c:pt idx="156">
                  <c:v>1.258</c:v>
                </c:pt>
                <c:pt idx="157">
                  <c:v>2.642</c:v>
                </c:pt>
                <c:pt idx="158">
                  <c:v>6.555</c:v>
                </c:pt>
                <c:pt idx="159">
                  <c:v>1.354</c:v>
                </c:pt>
                <c:pt idx="160">
                  <c:v>3.47</c:v>
                </c:pt>
                <c:pt idx="161">
                  <c:v>6.236</c:v>
                </c:pt>
                <c:pt idx="162">
                  <c:v>3.811</c:v>
                </c:pt>
                <c:pt idx="163">
                  <c:v>2.804</c:v>
                </c:pt>
                <c:pt idx="164">
                  <c:v>1.152</c:v>
                </c:pt>
                <c:pt idx="165">
                  <c:v>0.801</c:v>
                </c:pt>
                <c:pt idx="166">
                  <c:v>0.798</c:v>
                </c:pt>
                <c:pt idx="167">
                  <c:v>0.55</c:v>
                </c:pt>
                <c:pt idx="168">
                  <c:v>0.867</c:v>
                </c:pt>
                <c:pt idx="169">
                  <c:v>4.496</c:v>
                </c:pt>
                <c:pt idx="170">
                  <c:v>1.204</c:v>
                </c:pt>
                <c:pt idx="171">
                  <c:v>6.411</c:v>
                </c:pt>
                <c:pt idx="172">
                  <c:v>2.081</c:v>
                </c:pt>
                <c:pt idx="173">
                  <c:v>3.426</c:v>
                </c:pt>
                <c:pt idx="174">
                  <c:v>1.343</c:v>
                </c:pt>
                <c:pt idx="175">
                  <c:v>1.154</c:v>
                </c:pt>
                <c:pt idx="176">
                  <c:v>1.109</c:v>
                </c:pt>
                <c:pt idx="177">
                  <c:v>0.765</c:v>
                </c:pt>
                <c:pt idx="178">
                  <c:v>0.631</c:v>
                </c:pt>
                <c:pt idx="179">
                  <c:v>0.553</c:v>
                </c:pt>
                <c:pt idx="180">
                  <c:v>1.724</c:v>
                </c:pt>
                <c:pt idx="181">
                  <c:v>7.187</c:v>
                </c:pt>
                <c:pt idx="182">
                  <c:v>5.381</c:v>
                </c:pt>
                <c:pt idx="183">
                  <c:v>6.921</c:v>
                </c:pt>
                <c:pt idx="184">
                  <c:v>1.039</c:v>
                </c:pt>
                <c:pt idx="185">
                  <c:v>8.009</c:v>
                </c:pt>
                <c:pt idx="186">
                  <c:v>6.245</c:v>
                </c:pt>
                <c:pt idx="187">
                  <c:v>4.127</c:v>
                </c:pt>
                <c:pt idx="188">
                  <c:v>1.202</c:v>
                </c:pt>
                <c:pt idx="189">
                  <c:v>0.945</c:v>
                </c:pt>
                <c:pt idx="190">
                  <c:v>0.875</c:v>
                </c:pt>
                <c:pt idx="191">
                  <c:v>0.807</c:v>
                </c:pt>
                <c:pt idx="192">
                  <c:v>1.643</c:v>
                </c:pt>
                <c:pt idx="193">
                  <c:v>3.686</c:v>
                </c:pt>
                <c:pt idx="194">
                  <c:v>1.204</c:v>
                </c:pt>
                <c:pt idx="195">
                  <c:v>0.77</c:v>
                </c:pt>
                <c:pt idx="196">
                  <c:v>3.787</c:v>
                </c:pt>
                <c:pt idx="197">
                  <c:v>2.957</c:v>
                </c:pt>
                <c:pt idx="198">
                  <c:v>2.709</c:v>
                </c:pt>
                <c:pt idx="199">
                  <c:v>1.527</c:v>
                </c:pt>
                <c:pt idx="200">
                  <c:v>1.37</c:v>
                </c:pt>
                <c:pt idx="201">
                  <c:v>0.748</c:v>
                </c:pt>
                <c:pt idx="202">
                  <c:v>0.575</c:v>
                </c:pt>
                <c:pt idx="203">
                  <c:v>0.578</c:v>
                </c:pt>
                <c:pt idx="204">
                  <c:v>0.48</c:v>
                </c:pt>
                <c:pt idx="205">
                  <c:v>3.85</c:v>
                </c:pt>
                <c:pt idx="206">
                  <c:v>0.739</c:v>
                </c:pt>
                <c:pt idx="207">
                  <c:v>4.723</c:v>
                </c:pt>
                <c:pt idx="208">
                  <c:v>6.845</c:v>
                </c:pt>
                <c:pt idx="209">
                  <c:v>8.992</c:v>
                </c:pt>
                <c:pt idx="210">
                  <c:v>3.81</c:v>
                </c:pt>
                <c:pt idx="211">
                  <c:v>3.034</c:v>
                </c:pt>
                <c:pt idx="212">
                  <c:v>2.299</c:v>
                </c:pt>
                <c:pt idx="213">
                  <c:v>0.993</c:v>
                </c:pt>
                <c:pt idx="214">
                  <c:v>0.83</c:v>
                </c:pt>
                <c:pt idx="215">
                  <c:v>0.711</c:v>
                </c:pt>
                <c:pt idx="216">
                  <c:v>1.096</c:v>
                </c:pt>
                <c:pt idx="217">
                  <c:v>1.986</c:v>
                </c:pt>
                <c:pt idx="218">
                  <c:v>6.775</c:v>
                </c:pt>
                <c:pt idx="219">
                  <c:v>3.47</c:v>
                </c:pt>
                <c:pt idx="220">
                  <c:v>0.942</c:v>
                </c:pt>
                <c:pt idx="221">
                  <c:v>5.707</c:v>
                </c:pt>
                <c:pt idx="222">
                  <c:v>3.86</c:v>
                </c:pt>
                <c:pt idx="223">
                  <c:v>3.054</c:v>
                </c:pt>
                <c:pt idx="224">
                  <c:v>1.227</c:v>
                </c:pt>
                <c:pt idx="225">
                  <c:v>0.91</c:v>
                </c:pt>
                <c:pt idx="226">
                  <c:v>0.962</c:v>
                </c:pt>
                <c:pt idx="227">
                  <c:v>1.301</c:v>
                </c:pt>
                <c:pt idx="228">
                  <c:v>4.962</c:v>
                </c:pt>
                <c:pt idx="229">
                  <c:v>8.203</c:v>
                </c:pt>
                <c:pt idx="230">
                  <c:v>7.085</c:v>
                </c:pt>
                <c:pt idx="231">
                  <c:v>4.164</c:v>
                </c:pt>
                <c:pt idx="232">
                  <c:v>5.416</c:v>
                </c:pt>
                <c:pt idx="233">
                  <c:v>5.083</c:v>
                </c:pt>
                <c:pt idx="234">
                  <c:v>2.575</c:v>
                </c:pt>
                <c:pt idx="235">
                  <c:v>4.201</c:v>
                </c:pt>
                <c:pt idx="236">
                  <c:v>1.214</c:v>
                </c:pt>
                <c:pt idx="237">
                  <c:v>0.951</c:v>
                </c:pt>
                <c:pt idx="238">
                  <c:v>0.82</c:v>
                </c:pt>
                <c:pt idx="239">
                  <c:v>1.541</c:v>
                </c:pt>
                <c:pt idx="240">
                  <c:v>9.365</c:v>
                </c:pt>
                <c:pt idx="241">
                  <c:v>5.591</c:v>
                </c:pt>
                <c:pt idx="242">
                  <c:v>2.793</c:v>
                </c:pt>
                <c:pt idx="243">
                  <c:v>1.497</c:v>
                </c:pt>
                <c:pt idx="244">
                  <c:v>4.973</c:v>
                </c:pt>
                <c:pt idx="245">
                  <c:v>2.789</c:v>
                </c:pt>
                <c:pt idx="246">
                  <c:v>4.137</c:v>
                </c:pt>
                <c:pt idx="247">
                  <c:v>2.506</c:v>
                </c:pt>
                <c:pt idx="248">
                  <c:v>1.185</c:v>
                </c:pt>
                <c:pt idx="249">
                  <c:v>0.911</c:v>
                </c:pt>
                <c:pt idx="250">
                  <c:v>0.726</c:v>
                </c:pt>
                <c:pt idx="251">
                  <c:v>1.343</c:v>
                </c:pt>
                <c:pt idx="252">
                  <c:v>3.024</c:v>
                </c:pt>
                <c:pt idx="253">
                  <c:v>4.378</c:v>
                </c:pt>
                <c:pt idx="254">
                  <c:v>5.439</c:v>
                </c:pt>
                <c:pt idx="255">
                  <c:v>3.513</c:v>
                </c:pt>
                <c:pt idx="256">
                  <c:v>2.873</c:v>
                </c:pt>
                <c:pt idx="257">
                  <c:v>4.474</c:v>
                </c:pt>
                <c:pt idx="258">
                  <c:v>1.915</c:v>
                </c:pt>
                <c:pt idx="259">
                  <c:v>1.606</c:v>
                </c:pt>
                <c:pt idx="260">
                  <c:v>1.064</c:v>
                </c:pt>
                <c:pt idx="261">
                  <c:v>0.778</c:v>
                </c:pt>
                <c:pt idx="262">
                  <c:v>0.603</c:v>
                </c:pt>
                <c:pt idx="263">
                  <c:v>0.491</c:v>
                </c:pt>
                <c:pt idx="264">
                  <c:v>0.673</c:v>
                </c:pt>
                <c:pt idx="265">
                  <c:v>1.342</c:v>
                </c:pt>
                <c:pt idx="266">
                  <c:v>0.697</c:v>
                </c:pt>
                <c:pt idx="267">
                  <c:v>2.002</c:v>
                </c:pt>
                <c:pt idx="268">
                  <c:v>1.017</c:v>
                </c:pt>
                <c:pt idx="269">
                  <c:v>5.759</c:v>
                </c:pt>
                <c:pt idx="270">
                  <c:v>3.838</c:v>
                </c:pt>
                <c:pt idx="271">
                  <c:v>1.495</c:v>
                </c:pt>
                <c:pt idx="272">
                  <c:v>1.247</c:v>
                </c:pt>
                <c:pt idx="273">
                  <c:v>0.88</c:v>
                </c:pt>
                <c:pt idx="274">
                  <c:v>0.722</c:v>
                </c:pt>
                <c:pt idx="275">
                  <c:v>1.807</c:v>
                </c:pt>
                <c:pt idx="276">
                  <c:v>0.782</c:v>
                </c:pt>
                <c:pt idx="277">
                  <c:v>6.123</c:v>
                </c:pt>
                <c:pt idx="278">
                  <c:v>1.013</c:v>
                </c:pt>
                <c:pt idx="279">
                  <c:v>1.138</c:v>
                </c:pt>
                <c:pt idx="280">
                  <c:v>3.071</c:v>
                </c:pt>
                <c:pt idx="281">
                  <c:v>4.488</c:v>
                </c:pt>
                <c:pt idx="282">
                  <c:v>2.263</c:v>
                </c:pt>
                <c:pt idx="283">
                  <c:v>1.566</c:v>
                </c:pt>
                <c:pt idx="284">
                  <c:v>1.113</c:v>
                </c:pt>
                <c:pt idx="285">
                  <c:v>0.853</c:v>
                </c:pt>
                <c:pt idx="286">
                  <c:v>0.668</c:v>
                </c:pt>
                <c:pt idx="287">
                  <c:v>0.592</c:v>
                </c:pt>
                <c:pt idx="288">
                  <c:v>2.148</c:v>
                </c:pt>
                <c:pt idx="289">
                  <c:v>0.825</c:v>
                </c:pt>
                <c:pt idx="290">
                  <c:v>1.121</c:v>
                </c:pt>
                <c:pt idx="291">
                  <c:v>1.281</c:v>
                </c:pt>
                <c:pt idx="292">
                  <c:v>0.674</c:v>
                </c:pt>
                <c:pt idx="293">
                  <c:v>4.222</c:v>
                </c:pt>
                <c:pt idx="294">
                  <c:v>2.797</c:v>
                </c:pt>
                <c:pt idx="295">
                  <c:v>1.123</c:v>
                </c:pt>
                <c:pt idx="296">
                  <c:v>0.691</c:v>
                </c:pt>
                <c:pt idx="297">
                  <c:v>0.534</c:v>
                </c:pt>
                <c:pt idx="298">
                  <c:v>0.443</c:v>
                </c:pt>
                <c:pt idx="299">
                  <c:v>1.006</c:v>
                </c:pt>
                <c:pt idx="300">
                  <c:v>0.961</c:v>
                </c:pt>
                <c:pt idx="301">
                  <c:v>3.839</c:v>
                </c:pt>
                <c:pt idx="302">
                  <c:v>3.058</c:v>
                </c:pt>
                <c:pt idx="303">
                  <c:v>2.699</c:v>
                </c:pt>
                <c:pt idx="304">
                  <c:v>8.622</c:v>
                </c:pt>
                <c:pt idx="305">
                  <c:v>1.73</c:v>
                </c:pt>
                <c:pt idx="306">
                  <c:v>2.346</c:v>
                </c:pt>
                <c:pt idx="307">
                  <c:v>1.378</c:v>
                </c:pt>
                <c:pt idx="308">
                  <c:v>1.354</c:v>
                </c:pt>
                <c:pt idx="309">
                  <c:v>0.927</c:v>
                </c:pt>
                <c:pt idx="310">
                  <c:v>0.715</c:v>
                </c:pt>
                <c:pt idx="311">
                  <c:v>0.57</c:v>
                </c:pt>
                <c:pt idx="312">
                  <c:v>6.934</c:v>
                </c:pt>
                <c:pt idx="313">
                  <c:v>6.51</c:v>
                </c:pt>
                <c:pt idx="314">
                  <c:v>3.298</c:v>
                </c:pt>
                <c:pt idx="315">
                  <c:v>2.91</c:v>
                </c:pt>
                <c:pt idx="316">
                  <c:v>1.485</c:v>
                </c:pt>
                <c:pt idx="317">
                  <c:v>3.181</c:v>
                </c:pt>
                <c:pt idx="318">
                  <c:v>1.483</c:v>
                </c:pt>
                <c:pt idx="319">
                  <c:v>4.504</c:v>
                </c:pt>
                <c:pt idx="320">
                  <c:v>0.895</c:v>
                </c:pt>
                <c:pt idx="321">
                  <c:v>0.668</c:v>
                </c:pt>
                <c:pt idx="322">
                  <c:v>0.533</c:v>
                </c:pt>
                <c:pt idx="323">
                  <c:v>0.46</c:v>
                </c:pt>
                <c:pt idx="324">
                  <c:v>0.49</c:v>
                </c:pt>
                <c:pt idx="325">
                  <c:v>3.39</c:v>
                </c:pt>
                <c:pt idx="326">
                  <c:v>4.166</c:v>
                </c:pt>
                <c:pt idx="327">
                  <c:v>5.058</c:v>
                </c:pt>
                <c:pt idx="328">
                  <c:v>6.274</c:v>
                </c:pt>
                <c:pt idx="329">
                  <c:v>3.991</c:v>
                </c:pt>
                <c:pt idx="330">
                  <c:v>8.864</c:v>
                </c:pt>
                <c:pt idx="331">
                  <c:v>4.12</c:v>
                </c:pt>
                <c:pt idx="332">
                  <c:v>1.119</c:v>
                </c:pt>
                <c:pt idx="333">
                  <c:v>0.83</c:v>
                </c:pt>
                <c:pt idx="334">
                  <c:v>0.814</c:v>
                </c:pt>
                <c:pt idx="335">
                  <c:v>1.122</c:v>
                </c:pt>
                <c:pt idx="336">
                  <c:v>1.168</c:v>
                </c:pt>
                <c:pt idx="337">
                  <c:v>1.444</c:v>
                </c:pt>
                <c:pt idx="338">
                  <c:v>2.856</c:v>
                </c:pt>
                <c:pt idx="339">
                  <c:v>2.923</c:v>
                </c:pt>
                <c:pt idx="340">
                  <c:v>3.987</c:v>
                </c:pt>
                <c:pt idx="341">
                  <c:v>6.842</c:v>
                </c:pt>
                <c:pt idx="342">
                  <c:v>3.6</c:v>
                </c:pt>
                <c:pt idx="343">
                  <c:v>7.105</c:v>
                </c:pt>
                <c:pt idx="344">
                  <c:v>1.586</c:v>
                </c:pt>
                <c:pt idx="345">
                  <c:v>0.987</c:v>
                </c:pt>
                <c:pt idx="346">
                  <c:v>0.748</c:v>
                </c:pt>
                <c:pt idx="347">
                  <c:v>5.407</c:v>
                </c:pt>
                <c:pt idx="348">
                  <c:v>0.757</c:v>
                </c:pt>
                <c:pt idx="349">
                  <c:v>2.793</c:v>
                </c:pt>
                <c:pt idx="350">
                  <c:v>3.868</c:v>
                </c:pt>
                <c:pt idx="351">
                  <c:v>10.965</c:v>
                </c:pt>
                <c:pt idx="352">
                  <c:v>3.079</c:v>
                </c:pt>
                <c:pt idx="353">
                  <c:v>1.873</c:v>
                </c:pt>
                <c:pt idx="354">
                  <c:v>4.157</c:v>
                </c:pt>
                <c:pt idx="355">
                  <c:v>4.479</c:v>
                </c:pt>
                <c:pt idx="356">
                  <c:v>1.446</c:v>
                </c:pt>
                <c:pt idx="357">
                  <c:v>0.903</c:v>
                </c:pt>
                <c:pt idx="358">
                  <c:v>0.818</c:v>
                </c:pt>
                <c:pt idx="359">
                  <c:v>0.611</c:v>
                </c:pt>
                <c:pt idx="360">
                  <c:v>0.647</c:v>
                </c:pt>
                <c:pt idx="361">
                  <c:v>5.045</c:v>
                </c:pt>
                <c:pt idx="362">
                  <c:v>0.77</c:v>
                </c:pt>
                <c:pt idx="363">
                  <c:v>1.158</c:v>
                </c:pt>
                <c:pt idx="364">
                  <c:v>2.839</c:v>
                </c:pt>
                <c:pt idx="365">
                  <c:v>3.421</c:v>
                </c:pt>
                <c:pt idx="366">
                  <c:v>4.929</c:v>
                </c:pt>
                <c:pt idx="367">
                  <c:v>4.22</c:v>
                </c:pt>
                <c:pt idx="368">
                  <c:v>2.273</c:v>
                </c:pt>
                <c:pt idx="369">
                  <c:v>1.622</c:v>
                </c:pt>
                <c:pt idx="370">
                  <c:v>0.986</c:v>
                </c:pt>
                <c:pt idx="371">
                  <c:v>0.752</c:v>
                </c:pt>
                <c:pt idx="372">
                  <c:v>0.597</c:v>
                </c:pt>
                <c:pt idx="373">
                  <c:v>4.638</c:v>
                </c:pt>
                <c:pt idx="374">
                  <c:v>2.329</c:v>
                </c:pt>
                <c:pt idx="375">
                  <c:v>1.562</c:v>
                </c:pt>
                <c:pt idx="376">
                  <c:v>8.151</c:v>
                </c:pt>
                <c:pt idx="377">
                  <c:v>5.481</c:v>
                </c:pt>
                <c:pt idx="378">
                  <c:v>4.141</c:v>
                </c:pt>
                <c:pt idx="379">
                  <c:v>4.603</c:v>
                </c:pt>
                <c:pt idx="380">
                  <c:v>1.799</c:v>
                </c:pt>
                <c:pt idx="381">
                  <c:v>0.984</c:v>
                </c:pt>
                <c:pt idx="382">
                  <c:v>0.775</c:v>
                </c:pt>
                <c:pt idx="383">
                  <c:v>0.723</c:v>
                </c:pt>
                <c:pt idx="384">
                  <c:v>2.653</c:v>
                </c:pt>
                <c:pt idx="385">
                  <c:v>1.225</c:v>
                </c:pt>
                <c:pt idx="386">
                  <c:v>2.652</c:v>
                </c:pt>
                <c:pt idx="387">
                  <c:v>2.206</c:v>
                </c:pt>
                <c:pt idx="388">
                  <c:v>3.282</c:v>
                </c:pt>
                <c:pt idx="389">
                  <c:v>3.61</c:v>
                </c:pt>
                <c:pt idx="390">
                  <c:v>4.552</c:v>
                </c:pt>
                <c:pt idx="391">
                  <c:v>7.968</c:v>
                </c:pt>
                <c:pt idx="392">
                  <c:v>1.364</c:v>
                </c:pt>
                <c:pt idx="393">
                  <c:v>1.106</c:v>
                </c:pt>
                <c:pt idx="394">
                  <c:v>0.805</c:v>
                </c:pt>
                <c:pt idx="395">
                  <c:v>1.2</c:v>
                </c:pt>
                <c:pt idx="396">
                  <c:v>4.106</c:v>
                </c:pt>
                <c:pt idx="397">
                  <c:v>2.361</c:v>
                </c:pt>
                <c:pt idx="398">
                  <c:v>3.452</c:v>
                </c:pt>
                <c:pt idx="399">
                  <c:v>5.811</c:v>
                </c:pt>
                <c:pt idx="400">
                  <c:v>4.583</c:v>
                </c:pt>
                <c:pt idx="401">
                  <c:v>5.968</c:v>
                </c:pt>
                <c:pt idx="402">
                  <c:v>3.161</c:v>
                </c:pt>
                <c:pt idx="403">
                  <c:v>1.897</c:v>
                </c:pt>
                <c:pt idx="404">
                  <c:v>2.351</c:v>
                </c:pt>
                <c:pt idx="405">
                  <c:v>0.926</c:v>
                </c:pt>
                <c:pt idx="406">
                  <c:v>0.715</c:v>
                </c:pt>
                <c:pt idx="407">
                  <c:v>0.587</c:v>
                </c:pt>
                <c:pt idx="408">
                  <c:v>5.646</c:v>
                </c:pt>
                <c:pt idx="409">
                  <c:v>9.01</c:v>
                </c:pt>
                <c:pt idx="410">
                  <c:v>0.967</c:v>
                </c:pt>
                <c:pt idx="411">
                  <c:v>4.533</c:v>
                </c:pt>
                <c:pt idx="412">
                  <c:v>1.65</c:v>
                </c:pt>
                <c:pt idx="413">
                  <c:v>3.904</c:v>
                </c:pt>
                <c:pt idx="414">
                  <c:v>3.279</c:v>
                </c:pt>
                <c:pt idx="415">
                  <c:v>3.635</c:v>
                </c:pt>
                <c:pt idx="416">
                  <c:v>1.045</c:v>
                </c:pt>
                <c:pt idx="417">
                  <c:v>0.756</c:v>
                </c:pt>
                <c:pt idx="418">
                  <c:v>0.68</c:v>
                </c:pt>
                <c:pt idx="419">
                  <c:v>2.594</c:v>
                </c:pt>
                <c:pt idx="420">
                  <c:v>1.881</c:v>
                </c:pt>
                <c:pt idx="421">
                  <c:v>6.448</c:v>
                </c:pt>
                <c:pt idx="422">
                  <c:v>0.939</c:v>
                </c:pt>
                <c:pt idx="423">
                  <c:v>1.483</c:v>
                </c:pt>
                <c:pt idx="424">
                  <c:v>3.039</c:v>
                </c:pt>
                <c:pt idx="425">
                  <c:v>2.93</c:v>
                </c:pt>
                <c:pt idx="426">
                  <c:v>3.822</c:v>
                </c:pt>
                <c:pt idx="427">
                  <c:v>0.897</c:v>
                </c:pt>
                <c:pt idx="428">
                  <c:v>0.715</c:v>
                </c:pt>
                <c:pt idx="429">
                  <c:v>0.642</c:v>
                </c:pt>
                <c:pt idx="430">
                  <c:v>0.85</c:v>
                </c:pt>
                <c:pt idx="431">
                  <c:v>1.348</c:v>
                </c:pt>
                <c:pt idx="432">
                  <c:v>2.929</c:v>
                </c:pt>
                <c:pt idx="433">
                  <c:v>4.581</c:v>
                </c:pt>
                <c:pt idx="434">
                  <c:v>3.32</c:v>
                </c:pt>
                <c:pt idx="435">
                  <c:v>1.967</c:v>
                </c:pt>
                <c:pt idx="436">
                  <c:v>4.602</c:v>
                </c:pt>
                <c:pt idx="437">
                  <c:v>3.258</c:v>
                </c:pt>
                <c:pt idx="438">
                  <c:v>2.002</c:v>
                </c:pt>
                <c:pt idx="439">
                  <c:v>5.821</c:v>
                </c:pt>
                <c:pt idx="440">
                  <c:v>2.179</c:v>
                </c:pt>
                <c:pt idx="441">
                  <c:v>2.201</c:v>
                </c:pt>
                <c:pt idx="442">
                  <c:v>1.073</c:v>
                </c:pt>
                <c:pt idx="443">
                  <c:v>0.736</c:v>
                </c:pt>
                <c:pt idx="444">
                  <c:v>2.855</c:v>
                </c:pt>
                <c:pt idx="445">
                  <c:v>0.999</c:v>
                </c:pt>
                <c:pt idx="446">
                  <c:v>7.327</c:v>
                </c:pt>
                <c:pt idx="447">
                  <c:v>2.713</c:v>
                </c:pt>
                <c:pt idx="448">
                  <c:v>9.537</c:v>
                </c:pt>
                <c:pt idx="449">
                  <c:v>5.682</c:v>
                </c:pt>
                <c:pt idx="450">
                  <c:v>7.535</c:v>
                </c:pt>
                <c:pt idx="451">
                  <c:v>4.926</c:v>
                </c:pt>
                <c:pt idx="452">
                  <c:v>1.87</c:v>
                </c:pt>
                <c:pt idx="453">
                  <c:v>1.052</c:v>
                </c:pt>
                <c:pt idx="454">
                  <c:v>0.812</c:v>
                </c:pt>
                <c:pt idx="455">
                  <c:v>0.669</c:v>
                </c:pt>
                <c:pt idx="456">
                  <c:v>1.638</c:v>
                </c:pt>
                <c:pt idx="457">
                  <c:v>3.697</c:v>
                </c:pt>
                <c:pt idx="458">
                  <c:v>11.143</c:v>
                </c:pt>
                <c:pt idx="459">
                  <c:v>6.507</c:v>
                </c:pt>
                <c:pt idx="460">
                  <c:v>8.667</c:v>
                </c:pt>
                <c:pt idx="461">
                  <c:v>5.586</c:v>
                </c:pt>
                <c:pt idx="462">
                  <c:v>8.3</c:v>
                </c:pt>
                <c:pt idx="463">
                  <c:v>3.87</c:v>
                </c:pt>
                <c:pt idx="464">
                  <c:v>1.69</c:v>
                </c:pt>
                <c:pt idx="465">
                  <c:v>1.19</c:v>
                </c:pt>
                <c:pt idx="466">
                  <c:v>0.872</c:v>
                </c:pt>
                <c:pt idx="467">
                  <c:v>1.392</c:v>
                </c:pt>
                <c:pt idx="468">
                  <c:v>6.041</c:v>
                </c:pt>
                <c:pt idx="469">
                  <c:v>5.018</c:v>
                </c:pt>
                <c:pt idx="470">
                  <c:v>4.935</c:v>
                </c:pt>
                <c:pt idx="471">
                  <c:v>1.73</c:v>
                </c:pt>
                <c:pt idx="472">
                  <c:v>3.453</c:v>
                </c:pt>
                <c:pt idx="473">
                  <c:v>4.111</c:v>
                </c:pt>
                <c:pt idx="474">
                  <c:v>3.951</c:v>
                </c:pt>
                <c:pt idx="475">
                  <c:v>3.83</c:v>
                </c:pt>
                <c:pt idx="476">
                  <c:v>1.204</c:v>
                </c:pt>
                <c:pt idx="477">
                  <c:v>0.895</c:v>
                </c:pt>
                <c:pt idx="478">
                  <c:v>0.699</c:v>
                </c:pt>
                <c:pt idx="479">
                  <c:v>0.57</c:v>
                </c:pt>
                <c:pt idx="480">
                  <c:v>4.091</c:v>
                </c:pt>
                <c:pt idx="481">
                  <c:v>2.364</c:v>
                </c:pt>
                <c:pt idx="482">
                  <c:v>4.449</c:v>
                </c:pt>
                <c:pt idx="483">
                  <c:v>2.538</c:v>
                </c:pt>
                <c:pt idx="484">
                  <c:v>1.686</c:v>
                </c:pt>
                <c:pt idx="485">
                  <c:v>5.951</c:v>
                </c:pt>
                <c:pt idx="486">
                  <c:v>5.099</c:v>
                </c:pt>
                <c:pt idx="487">
                  <c:v>3.75</c:v>
                </c:pt>
                <c:pt idx="488">
                  <c:v>1.043</c:v>
                </c:pt>
                <c:pt idx="489">
                  <c:v>0.784</c:v>
                </c:pt>
                <c:pt idx="490">
                  <c:v>0.634</c:v>
                </c:pt>
                <c:pt idx="491">
                  <c:v>0.739</c:v>
                </c:pt>
                <c:pt idx="492">
                  <c:v>5.143</c:v>
                </c:pt>
                <c:pt idx="493">
                  <c:v>0.726</c:v>
                </c:pt>
                <c:pt idx="494">
                  <c:v>6.11</c:v>
                </c:pt>
                <c:pt idx="495">
                  <c:v>4.62</c:v>
                </c:pt>
                <c:pt idx="496">
                  <c:v>4.647</c:v>
                </c:pt>
                <c:pt idx="497">
                  <c:v>2.395</c:v>
                </c:pt>
                <c:pt idx="498">
                  <c:v>1.086</c:v>
                </c:pt>
                <c:pt idx="499">
                  <c:v>1.529</c:v>
                </c:pt>
                <c:pt idx="500">
                  <c:v>0.815</c:v>
                </c:pt>
                <c:pt idx="501">
                  <c:v>0.61</c:v>
                </c:pt>
                <c:pt idx="502">
                  <c:v>0.472</c:v>
                </c:pt>
                <c:pt idx="503">
                  <c:v>0.713</c:v>
                </c:pt>
                <c:pt idx="504">
                  <c:v>3.422</c:v>
                </c:pt>
                <c:pt idx="505">
                  <c:v>6.91</c:v>
                </c:pt>
                <c:pt idx="506">
                  <c:v>7.327</c:v>
                </c:pt>
                <c:pt idx="507">
                  <c:v>0.93</c:v>
                </c:pt>
                <c:pt idx="508">
                  <c:v>2.747</c:v>
                </c:pt>
                <c:pt idx="509">
                  <c:v>5.145</c:v>
                </c:pt>
                <c:pt idx="510">
                  <c:v>8.252</c:v>
                </c:pt>
                <c:pt idx="511">
                  <c:v>4.01</c:v>
                </c:pt>
                <c:pt idx="512">
                  <c:v>1.104</c:v>
                </c:pt>
                <c:pt idx="513">
                  <c:v>1.239</c:v>
                </c:pt>
                <c:pt idx="514">
                  <c:v>1.759</c:v>
                </c:pt>
                <c:pt idx="515">
                  <c:v>0.748</c:v>
                </c:pt>
                <c:pt idx="516">
                  <c:v>0.609</c:v>
                </c:pt>
                <c:pt idx="517">
                  <c:v>1.344</c:v>
                </c:pt>
                <c:pt idx="518">
                  <c:v>2.837</c:v>
                </c:pt>
                <c:pt idx="519">
                  <c:v>4.576</c:v>
                </c:pt>
                <c:pt idx="520">
                  <c:v>4.291</c:v>
                </c:pt>
                <c:pt idx="521">
                  <c:v>2.555</c:v>
                </c:pt>
                <c:pt idx="522">
                  <c:v>3.504</c:v>
                </c:pt>
                <c:pt idx="523">
                  <c:v>6.796</c:v>
                </c:pt>
                <c:pt idx="524">
                  <c:v>2.37</c:v>
                </c:pt>
                <c:pt idx="525">
                  <c:v>0.932</c:v>
                </c:pt>
                <c:pt idx="526">
                  <c:v>0.747</c:v>
                </c:pt>
                <c:pt idx="527">
                  <c:v>0.83</c:v>
                </c:pt>
                <c:pt idx="528">
                  <c:v>3.975</c:v>
                </c:pt>
                <c:pt idx="529">
                  <c:v>8.245</c:v>
                </c:pt>
                <c:pt idx="530">
                  <c:v>3.691</c:v>
                </c:pt>
                <c:pt idx="531">
                  <c:v>1.142</c:v>
                </c:pt>
                <c:pt idx="532">
                  <c:v>7.761</c:v>
                </c:pt>
                <c:pt idx="533">
                  <c:v>4.821</c:v>
                </c:pt>
                <c:pt idx="534">
                  <c:v>5.53</c:v>
                </c:pt>
                <c:pt idx="535">
                  <c:v>4.692</c:v>
                </c:pt>
                <c:pt idx="536">
                  <c:v>1.379</c:v>
                </c:pt>
                <c:pt idx="537">
                  <c:v>1.036</c:v>
                </c:pt>
                <c:pt idx="538">
                  <c:v>0.76</c:v>
                </c:pt>
                <c:pt idx="539">
                  <c:v>0.583</c:v>
                </c:pt>
                <c:pt idx="540">
                  <c:v>0.449</c:v>
                </c:pt>
                <c:pt idx="541">
                  <c:v>1.384</c:v>
                </c:pt>
                <c:pt idx="542">
                  <c:v>3.061</c:v>
                </c:pt>
                <c:pt idx="543">
                  <c:v>3.6</c:v>
                </c:pt>
                <c:pt idx="544">
                  <c:v>1.161</c:v>
                </c:pt>
                <c:pt idx="545">
                  <c:v>4.308</c:v>
                </c:pt>
                <c:pt idx="546">
                  <c:v>3.138</c:v>
                </c:pt>
                <c:pt idx="547">
                  <c:v>1.868</c:v>
                </c:pt>
                <c:pt idx="548">
                  <c:v>1.103</c:v>
                </c:pt>
                <c:pt idx="549">
                  <c:v>0.628</c:v>
                </c:pt>
                <c:pt idx="550">
                  <c:v>0.518</c:v>
                </c:pt>
                <c:pt idx="551">
                  <c:v>2.163</c:v>
                </c:pt>
                <c:pt idx="552">
                  <c:v>0.783</c:v>
                </c:pt>
                <c:pt idx="553">
                  <c:v>2.3</c:v>
                </c:pt>
                <c:pt idx="554">
                  <c:v>3.457</c:v>
                </c:pt>
                <c:pt idx="555">
                  <c:v>1.15</c:v>
                </c:pt>
                <c:pt idx="556">
                  <c:v>3.243</c:v>
                </c:pt>
                <c:pt idx="557">
                  <c:v>4.89</c:v>
                </c:pt>
                <c:pt idx="558">
                  <c:v>5.003</c:v>
                </c:pt>
                <c:pt idx="559">
                  <c:v>1.226</c:v>
                </c:pt>
                <c:pt idx="560">
                  <c:v>1.187</c:v>
                </c:pt>
                <c:pt idx="561">
                  <c:v>0.836</c:v>
                </c:pt>
                <c:pt idx="562">
                  <c:v>0.65</c:v>
                </c:pt>
                <c:pt idx="563">
                  <c:v>0.861</c:v>
                </c:pt>
                <c:pt idx="564">
                  <c:v>8.677</c:v>
                </c:pt>
                <c:pt idx="565">
                  <c:v>4.158</c:v>
                </c:pt>
                <c:pt idx="566">
                  <c:v>3.452</c:v>
                </c:pt>
                <c:pt idx="567">
                  <c:v>7.011</c:v>
                </c:pt>
                <c:pt idx="568">
                  <c:v>4.037</c:v>
                </c:pt>
                <c:pt idx="569">
                  <c:v>3.394</c:v>
                </c:pt>
                <c:pt idx="570">
                  <c:v>5.346</c:v>
                </c:pt>
                <c:pt idx="571">
                  <c:v>3.572</c:v>
                </c:pt>
                <c:pt idx="572">
                  <c:v>2.073</c:v>
                </c:pt>
                <c:pt idx="573">
                  <c:v>1.548</c:v>
                </c:pt>
                <c:pt idx="574">
                  <c:v>0.971</c:v>
                </c:pt>
                <c:pt idx="575">
                  <c:v>0.837</c:v>
                </c:pt>
                <c:pt idx="576">
                  <c:v>1.223</c:v>
                </c:pt>
                <c:pt idx="577">
                  <c:v>0.991</c:v>
                </c:pt>
                <c:pt idx="578">
                  <c:v>0.687</c:v>
                </c:pt>
                <c:pt idx="579">
                  <c:v>0.61</c:v>
                </c:pt>
                <c:pt idx="580">
                  <c:v>1.489</c:v>
                </c:pt>
                <c:pt idx="581">
                  <c:v>2.184</c:v>
                </c:pt>
                <c:pt idx="582">
                  <c:v>4.673</c:v>
                </c:pt>
                <c:pt idx="583">
                  <c:v>1.669</c:v>
                </c:pt>
                <c:pt idx="584">
                  <c:v>0.751</c:v>
                </c:pt>
                <c:pt idx="585">
                  <c:v>0.607</c:v>
                </c:pt>
                <c:pt idx="586">
                  <c:v>0.49</c:v>
                </c:pt>
                <c:pt idx="587">
                  <c:v>0.414</c:v>
                </c:pt>
                <c:pt idx="588">
                  <c:v>0.58</c:v>
                </c:pt>
                <c:pt idx="589">
                  <c:v>6.485</c:v>
                </c:pt>
                <c:pt idx="590">
                  <c:v>9.205</c:v>
                </c:pt>
                <c:pt idx="591">
                  <c:v>3.338</c:v>
                </c:pt>
                <c:pt idx="592">
                  <c:v>1.86</c:v>
                </c:pt>
                <c:pt idx="593">
                  <c:v>1.096</c:v>
                </c:pt>
                <c:pt idx="594">
                  <c:v>5.434</c:v>
                </c:pt>
                <c:pt idx="595">
                  <c:v>1.866</c:v>
                </c:pt>
                <c:pt idx="596">
                  <c:v>0.975</c:v>
                </c:pt>
                <c:pt idx="597">
                  <c:v>0.749</c:v>
                </c:pt>
                <c:pt idx="598">
                  <c:v>0.587</c:v>
                </c:pt>
                <c:pt idx="599">
                  <c:v>0.488</c:v>
                </c:pt>
                <c:pt idx="600">
                  <c:v>4.66</c:v>
                </c:pt>
                <c:pt idx="601">
                  <c:v>4.212</c:v>
                </c:pt>
                <c:pt idx="602">
                  <c:v>0.949</c:v>
                </c:pt>
                <c:pt idx="603">
                  <c:v>3.734</c:v>
                </c:pt>
                <c:pt idx="604">
                  <c:v>2.042</c:v>
                </c:pt>
                <c:pt idx="605">
                  <c:v>11.711</c:v>
                </c:pt>
                <c:pt idx="606">
                  <c:v>3.432</c:v>
                </c:pt>
                <c:pt idx="607">
                  <c:v>4.277</c:v>
                </c:pt>
                <c:pt idx="608">
                  <c:v>1.03</c:v>
                </c:pt>
                <c:pt idx="609">
                  <c:v>0.817</c:v>
                </c:pt>
                <c:pt idx="610">
                  <c:v>0.631</c:v>
                </c:pt>
                <c:pt idx="611">
                  <c:v>1.691</c:v>
                </c:pt>
                <c:pt idx="612">
                  <c:v>1.903</c:v>
                </c:pt>
                <c:pt idx="613">
                  <c:v>5.86</c:v>
                </c:pt>
                <c:pt idx="614">
                  <c:v>0.777</c:v>
                </c:pt>
                <c:pt idx="615">
                  <c:v>1.149</c:v>
                </c:pt>
                <c:pt idx="616">
                  <c:v>0.985</c:v>
                </c:pt>
                <c:pt idx="617">
                  <c:v>5.459</c:v>
                </c:pt>
                <c:pt idx="618">
                  <c:v>3.986</c:v>
                </c:pt>
                <c:pt idx="619">
                  <c:v>2.279</c:v>
                </c:pt>
                <c:pt idx="620">
                  <c:v>2.952</c:v>
                </c:pt>
                <c:pt idx="621">
                  <c:v>0.872</c:v>
                </c:pt>
                <c:pt idx="622">
                  <c:v>0.797</c:v>
                </c:pt>
                <c:pt idx="623">
                  <c:v>0.679</c:v>
                </c:pt>
                <c:pt idx="624">
                  <c:v>6.26</c:v>
                </c:pt>
                <c:pt idx="625">
                  <c:v>1.85</c:v>
                </c:pt>
                <c:pt idx="626">
                  <c:v>4.853</c:v>
                </c:pt>
                <c:pt idx="627">
                  <c:v>1.106</c:v>
                </c:pt>
                <c:pt idx="628">
                  <c:v>2.895</c:v>
                </c:pt>
                <c:pt idx="629">
                  <c:v>1.682</c:v>
                </c:pt>
                <c:pt idx="630">
                  <c:v>3.235</c:v>
                </c:pt>
                <c:pt idx="631">
                  <c:v>6.188</c:v>
                </c:pt>
                <c:pt idx="632">
                  <c:v>2.137</c:v>
                </c:pt>
                <c:pt idx="633">
                  <c:v>0.952</c:v>
                </c:pt>
                <c:pt idx="634">
                  <c:v>0.891</c:v>
                </c:pt>
                <c:pt idx="635">
                  <c:v>1.578</c:v>
                </c:pt>
                <c:pt idx="636">
                  <c:v>9.047</c:v>
                </c:pt>
                <c:pt idx="637">
                  <c:v>3.411</c:v>
                </c:pt>
                <c:pt idx="638">
                  <c:v>6.837</c:v>
                </c:pt>
                <c:pt idx="639">
                  <c:v>5.064</c:v>
                </c:pt>
                <c:pt idx="640">
                  <c:v>4.021</c:v>
                </c:pt>
                <c:pt idx="641">
                  <c:v>2.442</c:v>
                </c:pt>
                <c:pt idx="642">
                  <c:v>3.552</c:v>
                </c:pt>
                <c:pt idx="643">
                  <c:v>4.896</c:v>
                </c:pt>
                <c:pt idx="644">
                  <c:v>1.212</c:v>
                </c:pt>
                <c:pt idx="645">
                  <c:v>0.819</c:v>
                </c:pt>
                <c:pt idx="646">
                  <c:v>0.655</c:v>
                </c:pt>
                <c:pt idx="647">
                  <c:v>1.232</c:v>
                </c:pt>
                <c:pt idx="648">
                  <c:v>1.101</c:v>
                </c:pt>
                <c:pt idx="649">
                  <c:v>2.374</c:v>
                </c:pt>
                <c:pt idx="650">
                  <c:v>3.117</c:v>
                </c:pt>
                <c:pt idx="651">
                  <c:v>6.179</c:v>
                </c:pt>
                <c:pt idx="652">
                  <c:v>4.212</c:v>
                </c:pt>
                <c:pt idx="653">
                  <c:v>3.217</c:v>
                </c:pt>
                <c:pt idx="654">
                  <c:v>1.323</c:v>
                </c:pt>
                <c:pt idx="655">
                  <c:v>1.747</c:v>
                </c:pt>
                <c:pt idx="656">
                  <c:v>0.873</c:v>
                </c:pt>
                <c:pt idx="657">
                  <c:v>0.739</c:v>
                </c:pt>
                <c:pt idx="658">
                  <c:v>0.546</c:v>
                </c:pt>
                <c:pt idx="659">
                  <c:v>0.67</c:v>
                </c:pt>
                <c:pt idx="660">
                  <c:v>0.613</c:v>
                </c:pt>
                <c:pt idx="661">
                  <c:v>6.056</c:v>
                </c:pt>
                <c:pt idx="662">
                  <c:v>6.546</c:v>
                </c:pt>
                <c:pt idx="663">
                  <c:v>11.016</c:v>
                </c:pt>
                <c:pt idx="664">
                  <c:v>4.534</c:v>
                </c:pt>
                <c:pt idx="665">
                  <c:v>2.997</c:v>
                </c:pt>
                <c:pt idx="666">
                  <c:v>3.318</c:v>
                </c:pt>
                <c:pt idx="667">
                  <c:v>3.241</c:v>
                </c:pt>
                <c:pt idx="668">
                  <c:v>1.241</c:v>
                </c:pt>
                <c:pt idx="669">
                  <c:v>0.969</c:v>
                </c:pt>
                <c:pt idx="670">
                  <c:v>0.885</c:v>
                </c:pt>
                <c:pt idx="671">
                  <c:v>1.006</c:v>
                </c:pt>
                <c:pt idx="672">
                  <c:v>1.648</c:v>
                </c:pt>
                <c:pt idx="673">
                  <c:v>6.33</c:v>
                </c:pt>
                <c:pt idx="674">
                  <c:v>6.019</c:v>
                </c:pt>
                <c:pt idx="675">
                  <c:v>1.779</c:v>
                </c:pt>
                <c:pt idx="676">
                  <c:v>2.96</c:v>
                </c:pt>
                <c:pt idx="677">
                  <c:v>1.983</c:v>
                </c:pt>
                <c:pt idx="678">
                  <c:v>1.184</c:v>
                </c:pt>
                <c:pt idx="679">
                  <c:v>3.802</c:v>
                </c:pt>
                <c:pt idx="680">
                  <c:v>1.759</c:v>
                </c:pt>
                <c:pt idx="681">
                  <c:v>1.361</c:v>
                </c:pt>
                <c:pt idx="682">
                  <c:v>1.02</c:v>
                </c:pt>
                <c:pt idx="683">
                  <c:v>0.661</c:v>
                </c:pt>
                <c:pt idx="684">
                  <c:v>2.391</c:v>
                </c:pt>
                <c:pt idx="685">
                  <c:v>5.169</c:v>
                </c:pt>
                <c:pt idx="686">
                  <c:v>3.529</c:v>
                </c:pt>
                <c:pt idx="687">
                  <c:v>3.779</c:v>
                </c:pt>
                <c:pt idx="688">
                  <c:v>1.774</c:v>
                </c:pt>
                <c:pt idx="689">
                  <c:v>2.83</c:v>
                </c:pt>
                <c:pt idx="690">
                  <c:v>7.944</c:v>
                </c:pt>
                <c:pt idx="691">
                  <c:v>2.625</c:v>
                </c:pt>
                <c:pt idx="692">
                  <c:v>1.077</c:v>
                </c:pt>
                <c:pt idx="693">
                  <c:v>0.833</c:v>
                </c:pt>
                <c:pt idx="694">
                  <c:v>0.641</c:v>
                </c:pt>
                <c:pt idx="695">
                  <c:v>2.212</c:v>
                </c:pt>
                <c:pt idx="696">
                  <c:v>2.059</c:v>
                </c:pt>
                <c:pt idx="697">
                  <c:v>3.071</c:v>
                </c:pt>
                <c:pt idx="698">
                  <c:v>1.315</c:v>
                </c:pt>
                <c:pt idx="699">
                  <c:v>1.977</c:v>
                </c:pt>
                <c:pt idx="700">
                  <c:v>3.627</c:v>
                </c:pt>
                <c:pt idx="701">
                  <c:v>4.663</c:v>
                </c:pt>
                <c:pt idx="702">
                  <c:v>3.276</c:v>
                </c:pt>
                <c:pt idx="703">
                  <c:v>2.211</c:v>
                </c:pt>
                <c:pt idx="704">
                  <c:v>0.847</c:v>
                </c:pt>
                <c:pt idx="705">
                  <c:v>0.686</c:v>
                </c:pt>
                <c:pt idx="706">
                  <c:v>0.587</c:v>
                </c:pt>
                <c:pt idx="707">
                  <c:v>2.045</c:v>
                </c:pt>
                <c:pt idx="708">
                  <c:v>4.204</c:v>
                </c:pt>
                <c:pt idx="709">
                  <c:v>4.837</c:v>
                </c:pt>
                <c:pt idx="710">
                  <c:v>2.58</c:v>
                </c:pt>
                <c:pt idx="711">
                  <c:v>0.825</c:v>
                </c:pt>
                <c:pt idx="712">
                  <c:v>3.497</c:v>
                </c:pt>
                <c:pt idx="713">
                  <c:v>3.069</c:v>
                </c:pt>
                <c:pt idx="714">
                  <c:v>8.871</c:v>
                </c:pt>
                <c:pt idx="715">
                  <c:v>2.424</c:v>
                </c:pt>
                <c:pt idx="716">
                  <c:v>0.986</c:v>
                </c:pt>
                <c:pt idx="717">
                  <c:v>0.792</c:v>
                </c:pt>
                <c:pt idx="718">
                  <c:v>0.601</c:v>
                </c:pt>
                <c:pt idx="719">
                  <c:v>0.605</c:v>
                </c:pt>
                <c:pt idx="720">
                  <c:v>2.146</c:v>
                </c:pt>
                <c:pt idx="721">
                  <c:v>6.364</c:v>
                </c:pt>
                <c:pt idx="722">
                  <c:v>9.939</c:v>
                </c:pt>
                <c:pt idx="723">
                  <c:v>8.609</c:v>
                </c:pt>
                <c:pt idx="724">
                  <c:v>5.661</c:v>
                </c:pt>
                <c:pt idx="725">
                  <c:v>9.694</c:v>
                </c:pt>
                <c:pt idx="726">
                  <c:v>3.941</c:v>
                </c:pt>
                <c:pt idx="727">
                  <c:v>2.225</c:v>
                </c:pt>
                <c:pt idx="728">
                  <c:v>1.175</c:v>
                </c:pt>
                <c:pt idx="729">
                  <c:v>0.945</c:v>
                </c:pt>
                <c:pt idx="730">
                  <c:v>0.732</c:v>
                </c:pt>
                <c:pt idx="731">
                  <c:v>0.581</c:v>
                </c:pt>
                <c:pt idx="732">
                  <c:v>2.067</c:v>
                </c:pt>
                <c:pt idx="733">
                  <c:v>3.379</c:v>
                </c:pt>
                <c:pt idx="734">
                  <c:v>0.621</c:v>
                </c:pt>
                <c:pt idx="735">
                  <c:v>2.999</c:v>
                </c:pt>
                <c:pt idx="736">
                  <c:v>3.165</c:v>
                </c:pt>
                <c:pt idx="737">
                  <c:v>4.301</c:v>
                </c:pt>
                <c:pt idx="738">
                  <c:v>1.475</c:v>
                </c:pt>
                <c:pt idx="739">
                  <c:v>3.177</c:v>
                </c:pt>
                <c:pt idx="740">
                  <c:v>1.113</c:v>
                </c:pt>
                <c:pt idx="741">
                  <c:v>0.675</c:v>
                </c:pt>
                <c:pt idx="742">
                  <c:v>0.568</c:v>
                </c:pt>
                <c:pt idx="743">
                  <c:v>0.913</c:v>
                </c:pt>
                <c:pt idx="744">
                  <c:v>3.618</c:v>
                </c:pt>
                <c:pt idx="745">
                  <c:v>6.401</c:v>
                </c:pt>
                <c:pt idx="746">
                  <c:v>11.592</c:v>
                </c:pt>
                <c:pt idx="747">
                  <c:v>6.349</c:v>
                </c:pt>
                <c:pt idx="748">
                  <c:v>6.166</c:v>
                </c:pt>
                <c:pt idx="749">
                  <c:v>3.218</c:v>
                </c:pt>
                <c:pt idx="750">
                  <c:v>5.142</c:v>
                </c:pt>
                <c:pt idx="751">
                  <c:v>1.789</c:v>
                </c:pt>
                <c:pt idx="752">
                  <c:v>1.213</c:v>
                </c:pt>
                <c:pt idx="753">
                  <c:v>0.842</c:v>
                </c:pt>
                <c:pt idx="754">
                  <c:v>0.8</c:v>
                </c:pt>
                <c:pt idx="755">
                  <c:v>0.702</c:v>
                </c:pt>
                <c:pt idx="756">
                  <c:v>3.691</c:v>
                </c:pt>
                <c:pt idx="757">
                  <c:v>6.958</c:v>
                </c:pt>
                <c:pt idx="758">
                  <c:v>6.099</c:v>
                </c:pt>
                <c:pt idx="759">
                  <c:v>5.215</c:v>
                </c:pt>
                <c:pt idx="760">
                  <c:v>3.4</c:v>
                </c:pt>
                <c:pt idx="761">
                  <c:v>3.067</c:v>
                </c:pt>
                <c:pt idx="762">
                  <c:v>2.18</c:v>
                </c:pt>
                <c:pt idx="763">
                  <c:v>2.109</c:v>
                </c:pt>
                <c:pt idx="764">
                  <c:v>0.868</c:v>
                </c:pt>
                <c:pt idx="765">
                  <c:v>0.69</c:v>
                </c:pt>
                <c:pt idx="766">
                  <c:v>0.758</c:v>
                </c:pt>
                <c:pt idx="767">
                  <c:v>0.567</c:v>
                </c:pt>
                <c:pt idx="768">
                  <c:v>4.487</c:v>
                </c:pt>
                <c:pt idx="769">
                  <c:v>3.036</c:v>
                </c:pt>
                <c:pt idx="770">
                  <c:v>3.977</c:v>
                </c:pt>
                <c:pt idx="771">
                  <c:v>2.01</c:v>
                </c:pt>
                <c:pt idx="772">
                  <c:v>1.736</c:v>
                </c:pt>
                <c:pt idx="773">
                  <c:v>5.056</c:v>
                </c:pt>
                <c:pt idx="774">
                  <c:v>4.721</c:v>
                </c:pt>
                <c:pt idx="775">
                  <c:v>1.605</c:v>
                </c:pt>
                <c:pt idx="776">
                  <c:v>0.874</c:v>
                </c:pt>
                <c:pt idx="777">
                  <c:v>0.661</c:v>
                </c:pt>
                <c:pt idx="778">
                  <c:v>0.51</c:v>
                </c:pt>
                <c:pt idx="779">
                  <c:v>0.546</c:v>
                </c:pt>
                <c:pt idx="780">
                  <c:v>4.597</c:v>
                </c:pt>
                <c:pt idx="781">
                  <c:v>3.699</c:v>
                </c:pt>
                <c:pt idx="782">
                  <c:v>3.668</c:v>
                </c:pt>
                <c:pt idx="783">
                  <c:v>1.917</c:v>
                </c:pt>
                <c:pt idx="784">
                  <c:v>2.529</c:v>
                </c:pt>
                <c:pt idx="785">
                  <c:v>6.296</c:v>
                </c:pt>
                <c:pt idx="786">
                  <c:v>2.301</c:v>
                </c:pt>
                <c:pt idx="787">
                  <c:v>1.155</c:v>
                </c:pt>
                <c:pt idx="788">
                  <c:v>0.864</c:v>
                </c:pt>
                <c:pt idx="789">
                  <c:v>0.635</c:v>
                </c:pt>
                <c:pt idx="790">
                  <c:v>0.58</c:v>
                </c:pt>
                <c:pt idx="791">
                  <c:v>1.133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marker val="1"/>
        <c:axId val="30364855"/>
        <c:axId val="4848240"/>
      </c:lineChart>
      <c:dateAx>
        <c:axId val="303648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848240"/>
        <c:crosses val="autoZero"/>
        <c:auto val="0"/>
        <c:majorUnit val="1"/>
        <c:majorTimeUnit val="years"/>
        <c:noMultiLvlLbl val="0"/>
      </c:dateAx>
      <c:valAx>
        <c:axId val="48482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036485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0425"/>
          <c:y val="0.037"/>
          <c:w val="0.4595"/>
          <c:h val="0.085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(acumuladas)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(Acum. S.LARGA)'!$A$18:$A$83</c:f>
              <c:strCache>
                <c:ptCount val="66"/>
                <c:pt idx="0">
                  <c:v>1940/41</c:v>
                </c:pt>
                <c:pt idx="1">
                  <c:v>1941/42</c:v>
                </c:pt>
                <c:pt idx="2">
                  <c:v>1942/43</c:v>
                </c:pt>
                <c:pt idx="3">
                  <c:v>1943/44</c:v>
                </c:pt>
                <c:pt idx="4">
                  <c:v>1944/45</c:v>
                </c:pt>
                <c:pt idx="5">
                  <c:v>1945/46</c:v>
                </c:pt>
                <c:pt idx="6">
                  <c:v>1946/47</c:v>
                </c:pt>
                <c:pt idx="7">
                  <c:v>1947/48</c:v>
                </c:pt>
                <c:pt idx="8">
                  <c:v>1948/49</c:v>
                </c:pt>
                <c:pt idx="9">
                  <c:v>1949/50</c:v>
                </c:pt>
                <c:pt idx="10">
                  <c:v>1950/51</c:v>
                </c:pt>
                <c:pt idx="11">
                  <c:v>1951/52</c:v>
                </c:pt>
                <c:pt idx="12">
                  <c:v>1952/53</c:v>
                </c:pt>
                <c:pt idx="13">
                  <c:v>1953/54</c:v>
                </c:pt>
                <c:pt idx="14">
                  <c:v>1954/55</c:v>
                </c:pt>
                <c:pt idx="15">
                  <c:v>1955/56</c:v>
                </c:pt>
                <c:pt idx="16">
                  <c:v>1956/57</c:v>
                </c:pt>
                <c:pt idx="17">
                  <c:v>1957/58</c:v>
                </c:pt>
                <c:pt idx="18">
                  <c:v>1958/59</c:v>
                </c:pt>
                <c:pt idx="19">
                  <c:v>1959/60</c:v>
                </c:pt>
                <c:pt idx="20">
                  <c:v>1960/61</c:v>
                </c:pt>
                <c:pt idx="21">
                  <c:v>1961/62</c:v>
                </c:pt>
                <c:pt idx="22">
                  <c:v>1962/63</c:v>
                </c:pt>
                <c:pt idx="23">
                  <c:v>1963/64</c:v>
                </c:pt>
                <c:pt idx="24">
                  <c:v>1964/65</c:v>
                </c:pt>
                <c:pt idx="25">
                  <c:v>1965/66</c:v>
                </c:pt>
                <c:pt idx="26">
                  <c:v>1966/67</c:v>
                </c:pt>
                <c:pt idx="27">
                  <c:v>1967/68</c:v>
                </c:pt>
                <c:pt idx="28">
                  <c:v>1968/69</c:v>
                </c:pt>
                <c:pt idx="29">
                  <c:v>1969/70</c:v>
                </c:pt>
                <c:pt idx="30">
                  <c:v>1970/71</c:v>
                </c:pt>
                <c:pt idx="31">
                  <c:v>1971/72</c:v>
                </c:pt>
                <c:pt idx="32">
                  <c:v>1972/73</c:v>
                </c:pt>
                <c:pt idx="33">
                  <c:v>1973/74</c:v>
                </c:pt>
                <c:pt idx="34">
                  <c:v>1974/75</c:v>
                </c:pt>
                <c:pt idx="35">
                  <c:v>1975/76</c:v>
                </c:pt>
                <c:pt idx="36">
                  <c:v>1976/77</c:v>
                </c:pt>
                <c:pt idx="37">
                  <c:v>1977/78</c:v>
                </c:pt>
                <c:pt idx="38">
                  <c:v>1978/79</c:v>
                </c:pt>
                <c:pt idx="39">
                  <c:v>1979/80</c:v>
                </c:pt>
                <c:pt idx="40">
                  <c:v>1980/81</c:v>
                </c:pt>
                <c:pt idx="41">
                  <c:v>1981/82</c:v>
                </c:pt>
                <c:pt idx="42">
                  <c:v>1982/83</c:v>
                </c:pt>
                <c:pt idx="43">
                  <c:v>1983/84</c:v>
                </c:pt>
                <c:pt idx="44">
                  <c:v>1984/85</c:v>
                </c:pt>
                <c:pt idx="45">
                  <c:v>1985/86</c:v>
                </c:pt>
                <c:pt idx="46">
                  <c:v>1986/87</c:v>
                </c:pt>
                <c:pt idx="47">
                  <c:v>1987/88</c:v>
                </c:pt>
                <c:pt idx="48">
                  <c:v>1988/89</c:v>
                </c:pt>
                <c:pt idx="49">
                  <c:v>1989/90</c:v>
                </c:pt>
                <c:pt idx="50">
                  <c:v>1990/91</c:v>
                </c:pt>
                <c:pt idx="51">
                  <c:v>1991/92</c:v>
                </c:pt>
                <c:pt idx="52">
                  <c:v>1992/93</c:v>
                </c:pt>
                <c:pt idx="53">
                  <c:v>1993/94</c:v>
                </c:pt>
                <c:pt idx="54">
                  <c:v>1994/95</c:v>
                </c:pt>
                <c:pt idx="55">
                  <c:v>1995/96</c:v>
                </c:pt>
                <c:pt idx="56">
                  <c:v>1996/97</c:v>
                </c:pt>
                <c:pt idx="57">
                  <c:v>1997/98</c:v>
                </c:pt>
                <c:pt idx="58">
                  <c:v>1998/99</c:v>
                </c:pt>
                <c:pt idx="59">
                  <c:v>1999/00</c:v>
                </c:pt>
                <c:pt idx="60">
                  <c:v>2000/01</c:v>
                </c:pt>
                <c:pt idx="61">
                  <c:v>2001/02</c:v>
                </c:pt>
                <c:pt idx="62">
                  <c:v>2002/03</c:v>
                </c:pt>
                <c:pt idx="63">
                  <c:v>2003/04</c:v>
                </c:pt>
                <c:pt idx="64">
                  <c:v>2004/05</c:v>
                </c:pt>
                <c:pt idx="65">
                  <c:v>2005/06</c:v>
                </c:pt>
              </c:strCache>
            </c:strRef>
          </c:cat>
          <c:val>
            <c:numRef>
              <c:f>'ANUAL (Acum. S.LARGA)'!$N$18:$N$83</c:f>
              <c:numCache>
                <c:ptCount val="66"/>
                <c:pt idx="0">
                  <c:v>41.784000000000006</c:v>
                </c:pt>
                <c:pt idx="1">
                  <c:v>23.267000000000003</c:v>
                </c:pt>
                <c:pt idx="2">
                  <c:v>34.592</c:v>
                </c:pt>
                <c:pt idx="3">
                  <c:v>28.811999999999998</c:v>
                </c:pt>
                <c:pt idx="4">
                  <c:v>26.365999999999996</c:v>
                </c:pt>
                <c:pt idx="5">
                  <c:v>32.035</c:v>
                </c:pt>
                <c:pt idx="6">
                  <c:v>37.488</c:v>
                </c:pt>
                <c:pt idx="7">
                  <c:v>21.586000000000002</c:v>
                </c:pt>
                <c:pt idx="8">
                  <c:v>21.213</c:v>
                </c:pt>
                <c:pt idx="9">
                  <c:v>25.319999999999997</c:v>
                </c:pt>
                <c:pt idx="10">
                  <c:v>33.662</c:v>
                </c:pt>
                <c:pt idx="11">
                  <c:v>38.84300000000001</c:v>
                </c:pt>
                <c:pt idx="12">
                  <c:v>31.841000000000005</c:v>
                </c:pt>
                <c:pt idx="13">
                  <c:v>31.431</c:v>
                </c:pt>
                <c:pt idx="14">
                  <c:v>24.040000000000003</c:v>
                </c:pt>
                <c:pt idx="15">
                  <c:v>44.462</c:v>
                </c:pt>
                <c:pt idx="16">
                  <c:v>21.554000000000002</c:v>
                </c:pt>
                <c:pt idx="17">
                  <c:v>37.306</c:v>
                </c:pt>
                <c:pt idx="18">
                  <c:v>31.289999999999996</c:v>
                </c:pt>
                <c:pt idx="19">
                  <c:v>46.215</c:v>
                </c:pt>
                <c:pt idx="20">
                  <c:v>37.816</c:v>
                </c:pt>
                <c:pt idx="21">
                  <c:v>30.158</c:v>
                </c:pt>
                <c:pt idx="22">
                  <c:v>21.479</c:v>
                </c:pt>
                <c:pt idx="23">
                  <c:v>23.669999999999998</c:v>
                </c:pt>
                <c:pt idx="24">
                  <c:v>16.865000000000002</c:v>
                </c:pt>
                <c:pt idx="25">
                  <c:v>28.198999999999998</c:v>
                </c:pt>
                <c:pt idx="26">
                  <c:v>32.861</c:v>
                </c:pt>
                <c:pt idx="27">
                  <c:v>40.238</c:v>
                </c:pt>
                <c:pt idx="28">
                  <c:v>38.65299999999999</c:v>
                </c:pt>
                <c:pt idx="29">
                  <c:v>35.748999999999995</c:v>
                </c:pt>
                <c:pt idx="30">
                  <c:v>28.661999999999995</c:v>
                </c:pt>
                <c:pt idx="31">
                  <c:v>35.783</c:v>
                </c:pt>
                <c:pt idx="32">
                  <c:v>32.623000000000005</c:v>
                </c:pt>
                <c:pt idx="33">
                  <c:v>35.91800000000001</c:v>
                </c:pt>
                <c:pt idx="34">
                  <c:v>37.699</c:v>
                </c:pt>
                <c:pt idx="35">
                  <c:v>24.994</c:v>
                </c:pt>
                <c:pt idx="36">
                  <c:v>34.66899999999999</c:v>
                </c:pt>
                <c:pt idx="37">
                  <c:v>45.977000000000004</c:v>
                </c:pt>
                <c:pt idx="38">
                  <c:v>54.55199999999999</c:v>
                </c:pt>
                <c:pt idx="39">
                  <c:v>36.437000000000005</c:v>
                </c:pt>
                <c:pt idx="40">
                  <c:v>33.12799999999999</c:v>
                </c:pt>
                <c:pt idx="41">
                  <c:v>28.866000000000003</c:v>
                </c:pt>
                <c:pt idx="42">
                  <c:v>43.59299999999999</c:v>
                </c:pt>
                <c:pt idx="43">
                  <c:v>31.391</c:v>
                </c:pt>
                <c:pt idx="44">
                  <c:v>43.614999999999995</c:v>
                </c:pt>
                <c:pt idx="45">
                  <c:v>23.381</c:v>
                </c:pt>
                <c:pt idx="46">
                  <c:v>25.586</c:v>
                </c:pt>
                <c:pt idx="47">
                  <c:v>45.07600000000001</c:v>
                </c:pt>
                <c:pt idx="48">
                  <c:v>15.787999999999998</c:v>
                </c:pt>
                <c:pt idx="49">
                  <c:v>32.663000000000004</c:v>
                </c:pt>
                <c:pt idx="50">
                  <c:v>39.186</c:v>
                </c:pt>
                <c:pt idx="51">
                  <c:v>27.698</c:v>
                </c:pt>
                <c:pt idx="52">
                  <c:v>33.626999999999995</c:v>
                </c:pt>
                <c:pt idx="53">
                  <c:v>43.18800000000001</c:v>
                </c:pt>
                <c:pt idx="54">
                  <c:v>26.098000000000003</c:v>
                </c:pt>
                <c:pt idx="55">
                  <c:v>42.422</c:v>
                </c:pt>
                <c:pt idx="56">
                  <c:v>30.506000000000004</c:v>
                </c:pt>
                <c:pt idx="57">
                  <c:v>34.804</c:v>
                </c:pt>
                <c:pt idx="58">
                  <c:v>26.363999999999997</c:v>
                </c:pt>
                <c:pt idx="59">
                  <c:v>33.291</c:v>
                </c:pt>
                <c:pt idx="60">
                  <c:v>52.01200000000001</c:v>
                </c:pt>
                <c:pt idx="61">
                  <c:v>24.453000000000007</c:v>
                </c:pt>
                <c:pt idx="62">
                  <c:v>47.83200000000001</c:v>
                </c:pt>
                <c:pt idx="63">
                  <c:v>35.602000000000004</c:v>
                </c:pt>
                <c:pt idx="64">
                  <c:v>29.219</c:v>
                </c:pt>
                <c:pt idx="65">
                  <c:v>29.374</c:v>
                </c:pt>
              </c:numCache>
            </c:numRef>
          </c:val>
        </c:ser>
        <c:axId val="43634161"/>
        <c:axId val="57163130"/>
      </c:barChart>
      <c:catAx>
        <c:axId val="436341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7163130"/>
        <c:crosses val="autoZero"/>
        <c:auto val="1"/>
        <c:lblOffset val="100"/>
        <c:tickLblSkip val="1"/>
        <c:noMultiLvlLbl val="0"/>
      </c:catAx>
      <c:valAx>
        <c:axId val="571631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4363416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34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(acumuladas)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(Acum. S.CORTA)'!$A$18:$A$43</c:f>
              <c:strCache>
                <c:ptCount val="26"/>
                <c:pt idx="0">
                  <c:v>1980/81</c:v>
                </c:pt>
                <c:pt idx="1">
                  <c:v>1981/82</c:v>
                </c:pt>
                <c:pt idx="2">
                  <c:v>1982/83</c:v>
                </c:pt>
                <c:pt idx="3">
                  <c:v>1983/84</c:v>
                </c:pt>
                <c:pt idx="4">
                  <c:v>1984/85</c:v>
                </c:pt>
                <c:pt idx="5">
                  <c:v>1985/86</c:v>
                </c:pt>
                <c:pt idx="6">
                  <c:v>1986/87</c:v>
                </c:pt>
                <c:pt idx="7">
                  <c:v>1987/88</c:v>
                </c:pt>
                <c:pt idx="8">
                  <c:v>1988/89</c:v>
                </c:pt>
                <c:pt idx="9">
                  <c:v>1989/90</c:v>
                </c:pt>
                <c:pt idx="10">
                  <c:v>1990/91</c:v>
                </c:pt>
                <c:pt idx="11">
                  <c:v>1991/92</c:v>
                </c:pt>
                <c:pt idx="12">
                  <c:v>1992/93</c:v>
                </c:pt>
                <c:pt idx="13">
                  <c:v>1993/94</c:v>
                </c:pt>
                <c:pt idx="14">
                  <c:v>1994/95</c:v>
                </c:pt>
                <c:pt idx="15">
                  <c:v>1995/96</c:v>
                </c:pt>
                <c:pt idx="16">
                  <c:v>1996/97</c:v>
                </c:pt>
                <c:pt idx="17">
                  <c:v>1997/98</c:v>
                </c:pt>
                <c:pt idx="18">
                  <c:v>1998/99</c:v>
                </c:pt>
                <c:pt idx="19">
                  <c:v>1999/00</c:v>
                </c:pt>
                <c:pt idx="20">
                  <c:v>2000/01</c:v>
                </c:pt>
                <c:pt idx="21">
                  <c:v>2001/02</c:v>
                </c:pt>
                <c:pt idx="22">
                  <c:v>2002/03</c:v>
                </c:pt>
                <c:pt idx="23">
                  <c:v>2003/04</c:v>
                </c:pt>
                <c:pt idx="24">
                  <c:v>2004/05</c:v>
                </c:pt>
                <c:pt idx="25">
                  <c:v>2005/06</c:v>
                </c:pt>
              </c:strCache>
            </c:strRef>
          </c:cat>
          <c:val>
            <c:numRef>
              <c:f>'ANUAL (Acum. S.CORTA)'!$N$18:$N$43</c:f>
              <c:numCache>
                <c:ptCount val="26"/>
                <c:pt idx="0">
                  <c:v>33.12799999999999</c:v>
                </c:pt>
                <c:pt idx="1">
                  <c:v>28.866000000000003</c:v>
                </c:pt>
                <c:pt idx="2">
                  <c:v>43.59299999999999</c:v>
                </c:pt>
                <c:pt idx="3">
                  <c:v>31.391</c:v>
                </c:pt>
                <c:pt idx="4">
                  <c:v>43.614999999999995</c:v>
                </c:pt>
                <c:pt idx="5">
                  <c:v>23.381</c:v>
                </c:pt>
                <c:pt idx="6">
                  <c:v>25.586</c:v>
                </c:pt>
                <c:pt idx="7">
                  <c:v>45.07600000000001</c:v>
                </c:pt>
                <c:pt idx="8">
                  <c:v>15.787999999999998</c:v>
                </c:pt>
                <c:pt idx="9">
                  <c:v>32.663000000000004</c:v>
                </c:pt>
                <c:pt idx="10">
                  <c:v>39.186</c:v>
                </c:pt>
                <c:pt idx="11">
                  <c:v>27.698</c:v>
                </c:pt>
                <c:pt idx="12">
                  <c:v>33.626999999999995</c:v>
                </c:pt>
                <c:pt idx="13">
                  <c:v>43.18800000000001</c:v>
                </c:pt>
                <c:pt idx="14">
                  <c:v>26.098000000000003</c:v>
                </c:pt>
                <c:pt idx="15">
                  <c:v>42.422</c:v>
                </c:pt>
                <c:pt idx="16">
                  <c:v>30.506000000000004</c:v>
                </c:pt>
                <c:pt idx="17">
                  <c:v>34.804</c:v>
                </c:pt>
                <c:pt idx="18">
                  <c:v>26.363999999999997</c:v>
                </c:pt>
                <c:pt idx="19">
                  <c:v>33.291</c:v>
                </c:pt>
                <c:pt idx="20">
                  <c:v>52.01200000000001</c:v>
                </c:pt>
                <c:pt idx="21">
                  <c:v>24.453000000000007</c:v>
                </c:pt>
                <c:pt idx="22">
                  <c:v>47.83200000000001</c:v>
                </c:pt>
                <c:pt idx="23">
                  <c:v>35.602000000000004</c:v>
                </c:pt>
                <c:pt idx="24">
                  <c:v>29.219</c:v>
                </c:pt>
                <c:pt idx="25">
                  <c:v>29.374</c:v>
                </c:pt>
              </c:numCache>
            </c:numRef>
          </c:val>
        </c:ser>
        <c:axId val="44706123"/>
        <c:axId val="66810788"/>
      </c:barChart>
      <c:catAx>
        <c:axId val="447061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6810788"/>
        <c:crosses val="autoZero"/>
        <c:auto val="1"/>
        <c:lblOffset val="100"/>
        <c:tickLblSkip val="1"/>
        <c:noMultiLvlLbl val="0"/>
      </c:catAx>
      <c:valAx>
        <c:axId val="668107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4470612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35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(por subcuenca)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(por subcuenca S.LARGA)'!$A$18:$A$83</c:f>
              <c:strCache>
                <c:ptCount val="66"/>
                <c:pt idx="0">
                  <c:v>1940/41</c:v>
                </c:pt>
                <c:pt idx="1">
                  <c:v>1941/42</c:v>
                </c:pt>
                <c:pt idx="2">
                  <c:v>1942/43</c:v>
                </c:pt>
                <c:pt idx="3">
                  <c:v>1943/44</c:v>
                </c:pt>
                <c:pt idx="4">
                  <c:v>1944/45</c:v>
                </c:pt>
                <c:pt idx="5">
                  <c:v>1945/46</c:v>
                </c:pt>
                <c:pt idx="6">
                  <c:v>1946/47</c:v>
                </c:pt>
                <c:pt idx="7">
                  <c:v>1947/48</c:v>
                </c:pt>
                <c:pt idx="8">
                  <c:v>1948/49</c:v>
                </c:pt>
                <c:pt idx="9">
                  <c:v>1949/50</c:v>
                </c:pt>
                <c:pt idx="10">
                  <c:v>1950/51</c:v>
                </c:pt>
                <c:pt idx="11">
                  <c:v>1951/52</c:v>
                </c:pt>
                <c:pt idx="12">
                  <c:v>1952/53</c:v>
                </c:pt>
                <c:pt idx="13">
                  <c:v>1953/54</c:v>
                </c:pt>
                <c:pt idx="14">
                  <c:v>1954/55</c:v>
                </c:pt>
                <c:pt idx="15">
                  <c:v>1955/56</c:v>
                </c:pt>
                <c:pt idx="16">
                  <c:v>1956/57</c:v>
                </c:pt>
                <c:pt idx="17">
                  <c:v>1957/58</c:v>
                </c:pt>
                <c:pt idx="18">
                  <c:v>1958/59</c:v>
                </c:pt>
                <c:pt idx="19">
                  <c:v>1959/60</c:v>
                </c:pt>
                <c:pt idx="20">
                  <c:v>1960/61</c:v>
                </c:pt>
                <c:pt idx="21">
                  <c:v>1961/62</c:v>
                </c:pt>
                <c:pt idx="22">
                  <c:v>1962/63</c:v>
                </c:pt>
                <c:pt idx="23">
                  <c:v>1963/64</c:v>
                </c:pt>
                <c:pt idx="24">
                  <c:v>1964/65</c:v>
                </c:pt>
                <c:pt idx="25">
                  <c:v>1965/66</c:v>
                </c:pt>
                <c:pt idx="26">
                  <c:v>1966/67</c:v>
                </c:pt>
                <c:pt idx="27">
                  <c:v>1967/68</c:v>
                </c:pt>
                <c:pt idx="28">
                  <c:v>1968/69</c:v>
                </c:pt>
                <c:pt idx="29">
                  <c:v>1969/70</c:v>
                </c:pt>
                <c:pt idx="30">
                  <c:v>1970/71</c:v>
                </c:pt>
                <c:pt idx="31">
                  <c:v>1971/72</c:v>
                </c:pt>
                <c:pt idx="32">
                  <c:v>1972/73</c:v>
                </c:pt>
                <c:pt idx="33">
                  <c:v>1973/74</c:v>
                </c:pt>
                <c:pt idx="34">
                  <c:v>1974/75</c:v>
                </c:pt>
                <c:pt idx="35">
                  <c:v>1975/76</c:v>
                </c:pt>
                <c:pt idx="36">
                  <c:v>1976/77</c:v>
                </c:pt>
                <c:pt idx="37">
                  <c:v>1977/78</c:v>
                </c:pt>
                <c:pt idx="38">
                  <c:v>1978/79</c:v>
                </c:pt>
                <c:pt idx="39">
                  <c:v>1979/80</c:v>
                </c:pt>
                <c:pt idx="40">
                  <c:v>1980/81</c:v>
                </c:pt>
                <c:pt idx="41">
                  <c:v>1981/82</c:v>
                </c:pt>
                <c:pt idx="42">
                  <c:v>1982/83</c:v>
                </c:pt>
                <c:pt idx="43">
                  <c:v>1983/84</c:v>
                </c:pt>
                <c:pt idx="44">
                  <c:v>1984/85</c:v>
                </c:pt>
                <c:pt idx="45">
                  <c:v>1985/86</c:v>
                </c:pt>
                <c:pt idx="46">
                  <c:v>1986/87</c:v>
                </c:pt>
                <c:pt idx="47">
                  <c:v>1987/88</c:v>
                </c:pt>
                <c:pt idx="48">
                  <c:v>1988/89</c:v>
                </c:pt>
                <c:pt idx="49">
                  <c:v>1989/90</c:v>
                </c:pt>
                <c:pt idx="50">
                  <c:v>1990/91</c:v>
                </c:pt>
                <c:pt idx="51">
                  <c:v>1991/92</c:v>
                </c:pt>
                <c:pt idx="52">
                  <c:v>1992/93</c:v>
                </c:pt>
                <c:pt idx="53">
                  <c:v>1993/94</c:v>
                </c:pt>
                <c:pt idx="54">
                  <c:v>1994/95</c:v>
                </c:pt>
                <c:pt idx="55">
                  <c:v>1995/96</c:v>
                </c:pt>
                <c:pt idx="56">
                  <c:v>1996/97</c:v>
                </c:pt>
                <c:pt idx="57">
                  <c:v>1997/98</c:v>
                </c:pt>
                <c:pt idx="58">
                  <c:v>1998/99</c:v>
                </c:pt>
                <c:pt idx="59">
                  <c:v>1999/00</c:v>
                </c:pt>
                <c:pt idx="60">
                  <c:v>2000/01</c:v>
                </c:pt>
                <c:pt idx="61">
                  <c:v>2001/02</c:v>
                </c:pt>
                <c:pt idx="62">
                  <c:v>2002/03</c:v>
                </c:pt>
                <c:pt idx="63">
                  <c:v>2003/04</c:v>
                </c:pt>
                <c:pt idx="64">
                  <c:v>2004/05</c:v>
                </c:pt>
                <c:pt idx="65">
                  <c:v>2005/06</c:v>
                </c:pt>
              </c:strCache>
            </c:strRef>
          </c:cat>
          <c:val>
            <c:numRef>
              <c:f>'ANUAL (por subcuenca S.LARGA)'!$N$18:$N$83</c:f>
              <c:numCache>
                <c:ptCount val="66"/>
                <c:pt idx="0">
                  <c:v>41.784000000000006</c:v>
                </c:pt>
                <c:pt idx="1">
                  <c:v>23.267000000000003</c:v>
                </c:pt>
                <c:pt idx="2">
                  <c:v>34.592</c:v>
                </c:pt>
                <c:pt idx="3">
                  <c:v>28.811999999999998</c:v>
                </c:pt>
                <c:pt idx="4">
                  <c:v>26.365999999999996</c:v>
                </c:pt>
                <c:pt idx="5">
                  <c:v>32.035</c:v>
                </c:pt>
                <c:pt idx="6">
                  <c:v>37.488</c:v>
                </c:pt>
                <c:pt idx="7">
                  <c:v>21.586000000000002</c:v>
                </c:pt>
                <c:pt idx="8">
                  <c:v>21.213</c:v>
                </c:pt>
                <c:pt idx="9">
                  <c:v>25.319999999999997</c:v>
                </c:pt>
                <c:pt idx="10">
                  <c:v>33.662</c:v>
                </c:pt>
                <c:pt idx="11">
                  <c:v>38.84300000000001</c:v>
                </c:pt>
                <c:pt idx="12">
                  <c:v>31.841000000000005</c:v>
                </c:pt>
                <c:pt idx="13">
                  <c:v>31.431</c:v>
                </c:pt>
                <c:pt idx="14">
                  <c:v>24.040000000000003</c:v>
                </c:pt>
                <c:pt idx="15">
                  <c:v>44.462</c:v>
                </c:pt>
                <c:pt idx="16">
                  <c:v>21.554000000000002</c:v>
                </c:pt>
                <c:pt idx="17">
                  <c:v>37.306</c:v>
                </c:pt>
                <c:pt idx="18">
                  <c:v>31.289999999999996</c:v>
                </c:pt>
                <c:pt idx="19">
                  <c:v>46.215</c:v>
                </c:pt>
                <c:pt idx="20">
                  <c:v>37.816</c:v>
                </c:pt>
                <c:pt idx="21">
                  <c:v>30.158</c:v>
                </c:pt>
                <c:pt idx="22">
                  <c:v>21.479</c:v>
                </c:pt>
                <c:pt idx="23">
                  <c:v>23.669999999999998</c:v>
                </c:pt>
                <c:pt idx="24">
                  <c:v>16.865000000000002</c:v>
                </c:pt>
                <c:pt idx="25">
                  <c:v>28.198999999999998</c:v>
                </c:pt>
                <c:pt idx="26">
                  <c:v>32.861</c:v>
                </c:pt>
                <c:pt idx="27">
                  <c:v>40.238</c:v>
                </c:pt>
                <c:pt idx="28">
                  <c:v>38.65299999999999</c:v>
                </c:pt>
                <c:pt idx="29">
                  <c:v>35.748999999999995</c:v>
                </c:pt>
                <c:pt idx="30">
                  <c:v>28.661999999999995</c:v>
                </c:pt>
                <c:pt idx="31">
                  <c:v>35.783</c:v>
                </c:pt>
                <c:pt idx="32">
                  <c:v>32.623000000000005</c:v>
                </c:pt>
                <c:pt idx="33">
                  <c:v>35.91800000000001</c:v>
                </c:pt>
                <c:pt idx="34">
                  <c:v>37.699</c:v>
                </c:pt>
                <c:pt idx="35">
                  <c:v>24.994</c:v>
                </c:pt>
                <c:pt idx="36">
                  <c:v>34.66899999999999</c:v>
                </c:pt>
                <c:pt idx="37">
                  <c:v>45.977000000000004</c:v>
                </c:pt>
                <c:pt idx="38">
                  <c:v>54.55199999999999</c:v>
                </c:pt>
                <c:pt idx="39">
                  <c:v>36.437000000000005</c:v>
                </c:pt>
                <c:pt idx="40">
                  <c:v>33.12799999999999</c:v>
                </c:pt>
                <c:pt idx="41">
                  <c:v>28.866000000000003</c:v>
                </c:pt>
                <c:pt idx="42">
                  <c:v>43.59299999999999</c:v>
                </c:pt>
                <c:pt idx="43">
                  <c:v>31.391</c:v>
                </c:pt>
                <c:pt idx="44">
                  <c:v>43.614999999999995</c:v>
                </c:pt>
                <c:pt idx="45">
                  <c:v>23.381</c:v>
                </c:pt>
                <c:pt idx="46">
                  <c:v>25.586</c:v>
                </c:pt>
                <c:pt idx="47">
                  <c:v>45.07600000000001</c:v>
                </c:pt>
                <c:pt idx="48">
                  <c:v>15.787999999999998</c:v>
                </c:pt>
                <c:pt idx="49">
                  <c:v>32.663000000000004</c:v>
                </c:pt>
                <c:pt idx="50">
                  <c:v>39.186</c:v>
                </c:pt>
                <c:pt idx="51">
                  <c:v>27.698</c:v>
                </c:pt>
                <c:pt idx="52">
                  <c:v>33.626999999999995</c:v>
                </c:pt>
                <c:pt idx="53">
                  <c:v>43.18800000000001</c:v>
                </c:pt>
                <c:pt idx="54">
                  <c:v>26.098000000000003</c:v>
                </c:pt>
                <c:pt idx="55">
                  <c:v>42.422</c:v>
                </c:pt>
                <c:pt idx="56">
                  <c:v>30.506000000000004</c:v>
                </c:pt>
                <c:pt idx="57">
                  <c:v>34.804</c:v>
                </c:pt>
                <c:pt idx="58">
                  <c:v>26.363999999999997</c:v>
                </c:pt>
                <c:pt idx="59">
                  <c:v>33.291</c:v>
                </c:pt>
                <c:pt idx="60">
                  <c:v>52.01200000000001</c:v>
                </c:pt>
                <c:pt idx="61">
                  <c:v>24.453000000000007</c:v>
                </c:pt>
                <c:pt idx="62">
                  <c:v>47.83200000000001</c:v>
                </c:pt>
                <c:pt idx="63">
                  <c:v>35.602000000000004</c:v>
                </c:pt>
                <c:pt idx="64">
                  <c:v>29.219</c:v>
                </c:pt>
                <c:pt idx="65">
                  <c:v>29.374</c:v>
                </c:pt>
              </c:numCache>
            </c:numRef>
          </c:val>
        </c:ser>
        <c:axId val="64426181"/>
        <c:axId val="42964718"/>
      </c:barChart>
      <c:catAx>
        <c:axId val="644261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2964718"/>
        <c:crosses val="autoZero"/>
        <c:auto val="1"/>
        <c:lblOffset val="100"/>
        <c:tickLblSkip val="1"/>
        <c:noMultiLvlLbl val="0"/>
      </c:catAx>
      <c:valAx>
        <c:axId val="429647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644261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417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(por subcuenca)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(por subcuenca S.CORTA)'!$A$18:$A$43</c:f>
              <c:strCache>
                <c:ptCount val="26"/>
                <c:pt idx="0">
                  <c:v>1980/81</c:v>
                </c:pt>
                <c:pt idx="1">
                  <c:v>1981/82</c:v>
                </c:pt>
                <c:pt idx="2">
                  <c:v>1982/83</c:v>
                </c:pt>
                <c:pt idx="3">
                  <c:v>1983/84</c:v>
                </c:pt>
                <c:pt idx="4">
                  <c:v>1984/85</c:v>
                </c:pt>
                <c:pt idx="5">
                  <c:v>1985/86</c:v>
                </c:pt>
                <c:pt idx="6">
                  <c:v>1986/87</c:v>
                </c:pt>
                <c:pt idx="7">
                  <c:v>1987/88</c:v>
                </c:pt>
                <c:pt idx="8">
                  <c:v>1988/89</c:v>
                </c:pt>
                <c:pt idx="9">
                  <c:v>1989/90</c:v>
                </c:pt>
                <c:pt idx="10">
                  <c:v>1990/91</c:v>
                </c:pt>
                <c:pt idx="11">
                  <c:v>1991/92</c:v>
                </c:pt>
                <c:pt idx="12">
                  <c:v>1992/93</c:v>
                </c:pt>
                <c:pt idx="13">
                  <c:v>1993/94</c:v>
                </c:pt>
                <c:pt idx="14">
                  <c:v>1994/95</c:v>
                </c:pt>
                <c:pt idx="15">
                  <c:v>1995/96</c:v>
                </c:pt>
                <c:pt idx="16">
                  <c:v>1996/97</c:v>
                </c:pt>
                <c:pt idx="17">
                  <c:v>1997/98</c:v>
                </c:pt>
                <c:pt idx="18">
                  <c:v>1998/99</c:v>
                </c:pt>
                <c:pt idx="19">
                  <c:v>1999/00</c:v>
                </c:pt>
                <c:pt idx="20">
                  <c:v>2000/01</c:v>
                </c:pt>
                <c:pt idx="21">
                  <c:v>2001/02</c:v>
                </c:pt>
                <c:pt idx="22">
                  <c:v>2002/03</c:v>
                </c:pt>
                <c:pt idx="23">
                  <c:v>2003/04</c:v>
                </c:pt>
                <c:pt idx="24">
                  <c:v>2004/05</c:v>
                </c:pt>
                <c:pt idx="25">
                  <c:v>2005/06</c:v>
                </c:pt>
              </c:strCache>
            </c:strRef>
          </c:cat>
          <c:val>
            <c:numRef>
              <c:f>'ANUAL (por subcuenca S.CORTA)'!$N$18:$N$43</c:f>
              <c:numCache>
                <c:ptCount val="26"/>
                <c:pt idx="0">
                  <c:v>33.12799999999999</c:v>
                </c:pt>
                <c:pt idx="1">
                  <c:v>28.866000000000003</c:v>
                </c:pt>
                <c:pt idx="2">
                  <c:v>43.59299999999999</c:v>
                </c:pt>
                <c:pt idx="3">
                  <c:v>31.391</c:v>
                </c:pt>
                <c:pt idx="4">
                  <c:v>43.614999999999995</c:v>
                </c:pt>
                <c:pt idx="5">
                  <c:v>23.381</c:v>
                </c:pt>
                <c:pt idx="6">
                  <c:v>25.586</c:v>
                </c:pt>
                <c:pt idx="7">
                  <c:v>45.07600000000001</c:v>
                </c:pt>
                <c:pt idx="8">
                  <c:v>15.787999999999998</c:v>
                </c:pt>
                <c:pt idx="9">
                  <c:v>32.663000000000004</c:v>
                </c:pt>
                <c:pt idx="10">
                  <c:v>39.186</c:v>
                </c:pt>
                <c:pt idx="11">
                  <c:v>27.698</c:v>
                </c:pt>
                <c:pt idx="12">
                  <c:v>33.626999999999995</c:v>
                </c:pt>
                <c:pt idx="13">
                  <c:v>43.18800000000001</c:v>
                </c:pt>
                <c:pt idx="14">
                  <c:v>26.098000000000003</c:v>
                </c:pt>
                <c:pt idx="15">
                  <c:v>42.422</c:v>
                </c:pt>
                <c:pt idx="16">
                  <c:v>30.506000000000004</c:v>
                </c:pt>
                <c:pt idx="17">
                  <c:v>34.804</c:v>
                </c:pt>
                <c:pt idx="18">
                  <c:v>26.363999999999997</c:v>
                </c:pt>
                <c:pt idx="19">
                  <c:v>33.291</c:v>
                </c:pt>
                <c:pt idx="20">
                  <c:v>52.01200000000001</c:v>
                </c:pt>
                <c:pt idx="21">
                  <c:v>24.453000000000007</c:v>
                </c:pt>
                <c:pt idx="22">
                  <c:v>47.83200000000001</c:v>
                </c:pt>
                <c:pt idx="23">
                  <c:v>35.602000000000004</c:v>
                </c:pt>
                <c:pt idx="24">
                  <c:v>29.219</c:v>
                </c:pt>
                <c:pt idx="25">
                  <c:v>29.374</c:v>
                </c:pt>
              </c:numCache>
            </c:numRef>
          </c:val>
        </c:ser>
        <c:axId val="51138143"/>
        <c:axId val="57590104"/>
      </c:barChart>
      <c:catAx>
        <c:axId val="511381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7590104"/>
        <c:crosses val="autoZero"/>
        <c:auto val="1"/>
        <c:lblOffset val="100"/>
        <c:tickLblSkip val="1"/>
        <c:noMultiLvlLbl val="0"/>
      </c:catAx>
      <c:valAx>
        <c:axId val="575901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5113814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417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(acumuladas, serie larga).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(Acum. S.LARGA)'!$A$4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S.LARGA)'!$B$4:$M$4</c:f>
              <c:numCache>
                <c:ptCount val="12"/>
                <c:pt idx="0">
                  <c:v>0.449</c:v>
                </c:pt>
                <c:pt idx="1">
                  <c:v>0.716</c:v>
                </c:pt>
                <c:pt idx="2">
                  <c:v>0.621</c:v>
                </c:pt>
                <c:pt idx="3">
                  <c:v>0.61</c:v>
                </c:pt>
                <c:pt idx="4">
                  <c:v>0.674</c:v>
                </c:pt>
                <c:pt idx="5">
                  <c:v>1.096</c:v>
                </c:pt>
                <c:pt idx="6">
                  <c:v>1.086</c:v>
                </c:pt>
                <c:pt idx="7">
                  <c:v>0.897</c:v>
                </c:pt>
                <c:pt idx="8">
                  <c:v>0.691</c:v>
                </c:pt>
                <c:pt idx="9">
                  <c:v>0.534</c:v>
                </c:pt>
                <c:pt idx="10">
                  <c:v>0.443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(Acum. S.LARGA)'!$A$5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S.LARGA)'!$B$5:$M$5</c:f>
              <c:numCache>
                <c:ptCount val="12"/>
                <c:pt idx="0">
                  <c:v>9.365</c:v>
                </c:pt>
                <c:pt idx="1">
                  <c:v>12.449</c:v>
                </c:pt>
                <c:pt idx="2">
                  <c:v>11.592</c:v>
                </c:pt>
                <c:pt idx="3">
                  <c:v>11.833</c:v>
                </c:pt>
                <c:pt idx="4">
                  <c:v>9.537</c:v>
                </c:pt>
                <c:pt idx="5">
                  <c:v>11.711</c:v>
                </c:pt>
                <c:pt idx="6">
                  <c:v>8.871</c:v>
                </c:pt>
                <c:pt idx="7">
                  <c:v>7.968</c:v>
                </c:pt>
                <c:pt idx="8">
                  <c:v>2.952</c:v>
                </c:pt>
                <c:pt idx="9">
                  <c:v>2.201</c:v>
                </c:pt>
                <c:pt idx="10">
                  <c:v>1.759</c:v>
                </c:pt>
                <c:pt idx="11">
                  <c:v>5.407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(Acum. S.LARGA)'!$A$6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S.LARGA)'!$B$6:$M$6</c:f>
              <c:numCache>
                <c:ptCount val="12"/>
                <c:pt idx="0">
                  <c:v>2.738045454545454</c:v>
                </c:pt>
                <c:pt idx="1">
                  <c:v>3.991818181818183</c:v>
                </c:pt>
                <c:pt idx="2">
                  <c:v>3.9016363636363636</c:v>
                </c:pt>
                <c:pt idx="3">
                  <c:v>3.4474848484848484</c:v>
                </c:pt>
                <c:pt idx="4">
                  <c:v>3.5485454545454544</c:v>
                </c:pt>
                <c:pt idx="5">
                  <c:v>4.427515151515152</c:v>
                </c:pt>
                <c:pt idx="6">
                  <c:v>3.86309090909091</c:v>
                </c:pt>
                <c:pt idx="7">
                  <c:v>3.1741818181818187</c:v>
                </c:pt>
                <c:pt idx="8">
                  <c:v>1.3255606060606056</c:v>
                </c:pt>
                <c:pt idx="9">
                  <c:v>0.9034999999999997</c:v>
                </c:pt>
                <c:pt idx="10">
                  <c:v>0.741</c:v>
                </c:pt>
                <c:pt idx="11">
                  <c:v>1.0417424242424242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(Acum. S.LARGA)'!$A$7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S.LARGA)'!$B$7:$M$7</c:f>
              <c:numCache>
                <c:ptCount val="12"/>
                <c:pt idx="0">
                  <c:v>0.612</c:v>
                </c:pt>
                <c:pt idx="1">
                  <c:v>1.2835</c:v>
                </c:pt>
                <c:pt idx="2">
                  <c:v>0.859</c:v>
                </c:pt>
                <c:pt idx="3">
                  <c:v>1.14</c:v>
                </c:pt>
                <c:pt idx="4">
                  <c:v>1.195</c:v>
                </c:pt>
                <c:pt idx="5">
                  <c:v>1.935</c:v>
                </c:pt>
                <c:pt idx="6">
                  <c:v>1.7999999999999998</c:v>
                </c:pt>
                <c:pt idx="7">
                  <c:v>1.302</c:v>
                </c:pt>
                <c:pt idx="8">
                  <c:v>0.846</c:v>
                </c:pt>
                <c:pt idx="9">
                  <c:v>0.6515</c:v>
                </c:pt>
                <c:pt idx="10">
                  <c:v>0.5395000000000001</c:v>
                </c:pt>
                <c:pt idx="11">
                  <c:v>0.548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(Acum. S.LARGA)'!$A$8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S.LARGA)'!$B$8:$M$8</c:f>
              <c:numCache>
                <c:ptCount val="12"/>
                <c:pt idx="0">
                  <c:v>1.09725</c:v>
                </c:pt>
                <c:pt idx="1">
                  <c:v>2.1694999999999998</c:v>
                </c:pt>
                <c:pt idx="2">
                  <c:v>2.31775</c:v>
                </c:pt>
                <c:pt idx="3">
                  <c:v>1.4500000000000002</c:v>
                </c:pt>
                <c:pt idx="4">
                  <c:v>1.79925</c:v>
                </c:pt>
                <c:pt idx="5">
                  <c:v>2.93675</c:v>
                </c:pt>
                <c:pt idx="6">
                  <c:v>2.41625</c:v>
                </c:pt>
                <c:pt idx="7">
                  <c:v>1.7440000000000002</c:v>
                </c:pt>
                <c:pt idx="8">
                  <c:v>0.997</c:v>
                </c:pt>
                <c:pt idx="9">
                  <c:v>0.74825</c:v>
                </c:pt>
                <c:pt idx="10">
                  <c:v>0.61</c:v>
                </c:pt>
                <c:pt idx="11">
                  <c:v>0.59375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(Acum. S.LARGA)'!$A$9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S.LARGA)'!$B$9:$M$9</c:f>
              <c:numCache>
                <c:ptCount val="12"/>
                <c:pt idx="0">
                  <c:v>1.892</c:v>
                </c:pt>
                <c:pt idx="1">
                  <c:v>3.698</c:v>
                </c:pt>
                <c:pt idx="2">
                  <c:v>3.386</c:v>
                </c:pt>
                <c:pt idx="3">
                  <c:v>2.706</c:v>
                </c:pt>
                <c:pt idx="4">
                  <c:v>3.1955</c:v>
                </c:pt>
                <c:pt idx="5">
                  <c:v>4.1665</c:v>
                </c:pt>
                <c:pt idx="6">
                  <c:v>3.705</c:v>
                </c:pt>
                <c:pt idx="7">
                  <c:v>2.9795</c:v>
                </c:pt>
                <c:pt idx="8">
                  <c:v>1.186</c:v>
                </c:pt>
                <c:pt idx="9">
                  <c:v>0.866</c:v>
                </c:pt>
                <c:pt idx="10">
                  <c:v>0.731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(Acum. S.LARGA)'!$A$10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S.LARGA)'!$B$10:$M$10</c:f>
              <c:numCache>
                <c:ptCount val="12"/>
                <c:pt idx="0">
                  <c:v>4.062</c:v>
                </c:pt>
                <c:pt idx="1">
                  <c:v>5.5752500000000005</c:v>
                </c:pt>
                <c:pt idx="2">
                  <c:v>5.53275</c:v>
                </c:pt>
                <c:pt idx="3">
                  <c:v>4.69725</c:v>
                </c:pt>
                <c:pt idx="4">
                  <c:v>4.5305</c:v>
                </c:pt>
                <c:pt idx="5">
                  <c:v>5.658</c:v>
                </c:pt>
                <c:pt idx="6">
                  <c:v>4.709</c:v>
                </c:pt>
                <c:pt idx="7">
                  <c:v>4.215249999999999</c:v>
                </c:pt>
                <c:pt idx="8">
                  <c:v>1.4785</c:v>
                </c:pt>
                <c:pt idx="9">
                  <c:v>0.9602499999999999</c:v>
                </c:pt>
                <c:pt idx="10">
                  <c:v>0.8194999999999999</c:v>
                </c:pt>
                <c:pt idx="11">
                  <c:v>1.224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(Acum. S.LARGA)'!$A$11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S.LARGA)'!$B$11:$M$11</c:f>
              <c:numCache>
                <c:ptCount val="12"/>
                <c:pt idx="0">
                  <c:v>6.101</c:v>
                </c:pt>
                <c:pt idx="1">
                  <c:v>6.71</c:v>
                </c:pt>
                <c:pt idx="2">
                  <c:v>6.961</c:v>
                </c:pt>
                <c:pt idx="3">
                  <c:v>6.459</c:v>
                </c:pt>
                <c:pt idx="4">
                  <c:v>6.5595</c:v>
                </c:pt>
                <c:pt idx="5">
                  <c:v>6.930999999999999</c:v>
                </c:pt>
                <c:pt idx="6">
                  <c:v>5.8875</c:v>
                </c:pt>
                <c:pt idx="7">
                  <c:v>5.641</c:v>
                </c:pt>
                <c:pt idx="8">
                  <c:v>2.158</c:v>
                </c:pt>
                <c:pt idx="9">
                  <c:v>1.1480000000000001</c:v>
                </c:pt>
                <c:pt idx="10">
                  <c:v>0.9305000000000001</c:v>
                </c:pt>
                <c:pt idx="11">
                  <c:v>1.926</c:v>
                </c:pt>
              </c:numCache>
            </c:numRef>
          </c:val>
          <c:smooth val="1"/>
        </c:ser>
        <c:marker val="1"/>
        <c:axId val="48548889"/>
        <c:axId val="34286818"/>
      </c:lineChart>
      <c:catAx>
        <c:axId val="485488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4286818"/>
        <c:crosses val="autoZero"/>
        <c:auto val="1"/>
        <c:lblOffset val="100"/>
        <c:noMultiLvlLbl val="0"/>
      </c:catAx>
      <c:valAx>
        <c:axId val="34286818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4854888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875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(acumuladas, serie corta).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(Acum. S.CORTA)'!$A$4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S.CORTA)'!$B$4:$M$4</c:f>
              <c:numCache>
                <c:ptCount val="12"/>
                <c:pt idx="0">
                  <c:v>0.449</c:v>
                </c:pt>
                <c:pt idx="1">
                  <c:v>0.726</c:v>
                </c:pt>
                <c:pt idx="2">
                  <c:v>0.621</c:v>
                </c:pt>
                <c:pt idx="3">
                  <c:v>0.61</c:v>
                </c:pt>
                <c:pt idx="4">
                  <c:v>0.985</c:v>
                </c:pt>
                <c:pt idx="5">
                  <c:v>1.096</c:v>
                </c:pt>
                <c:pt idx="6">
                  <c:v>1.086</c:v>
                </c:pt>
                <c:pt idx="7">
                  <c:v>1.155</c:v>
                </c:pt>
                <c:pt idx="8">
                  <c:v>0.751</c:v>
                </c:pt>
                <c:pt idx="9">
                  <c:v>0.607</c:v>
                </c:pt>
                <c:pt idx="10">
                  <c:v>0.472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(Acum. S.CORTA)'!$A$5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S.CORTA)'!$B$5:$M$5</c:f>
              <c:numCache>
                <c:ptCount val="12"/>
                <c:pt idx="0">
                  <c:v>9.047</c:v>
                </c:pt>
                <c:pt idx="1">
                  <c:v>8.245</c:v>
                </c:pt>
                <c:pt idx="2">
                  <c:v>11.592</c:v>
                </c:pt>
                <c:pt idx="3">
                  <c:v>11.016</c:v>
                </c:pt>
                <c:pt idx="4">
                  <c:v>7.761</c:v>
                </c:pt>
                <c:pt idx="5">
                  <c:v>11.711</c:v>
                </c:pt>
                <c:pt idx="6">
                  <c:v>8.871</c:v>
                </c:pt>
                <c:pt idx="7">
                  <c:v>6.796</c:v>
                </c:pt>
                <c:pt idx="8">
                  <c:v>2.952</c:v>
                </c:pt>
                <c:pt idx="9">
                  <c:v>1.548</c:v>
                </c:pt>
                <c:pt idx="10">
                  <c:v>1.759</c:v>
                </c:pt>
                <c:pt idx="11">
                  <c:v>2.212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(Acum. S.CORTA)'!$A$6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S.CORTA)'!$B$6:$M$6</c:f>
              <c:numCache>
                <c:ptCount val="12"/>
                <c:pt idx="0">
                  <c:v>3.2093846153846144</c:v>
                </c:pt>
                <c:pt idx="1">
                  <c:v>4.150538461538462</c:v>
                </c:pt>
                <c:pt idx="2">
                  <c:v>4.4882307692307695</c:v>
                </c:pt>
                <c:pt idx="3">
                  <c:v>3.585461538461539</c:v>
                </c:pt>
                <c:pt idx="4">
                  <c:v>3.312538461538462</c:v>
                </c:pt>
                <c:pt idx="5">
                  <c:v>4.1701538461538465</c:v>
                </c:pt>
                <c:pt idx="6">
                  <c:v>4.113307692307692</c:v>
                </c:pt>
                <c:pt idx="7">
                  <c:v>2.951076923076923</c:v>
                </c:pt>
                <c:pt idx="8">
                  <c:v>1.2700384615384612</c:v>
                </c:pt>
                <c:pt idx="9">
                  <c:v>0.8560384615384619</c:v>
                </c:pt>
                <c:pt idx="10">
                  <c:v>0.7226923076923076</c:v>
                </c:pt>
                <c:pt idx="11">
                  <c:v>0.9691153846153846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(Acum. S.CORTA)'!$A$7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S.CORTA)'!$B$7:$M$7</c:f>
              <c:numCache>
                <c:ptCount val="12"/>
                <c:pt idx="0">
                  <c:v>0.611</c:v>
                </c:pt>
                <c:pt idx="1">
                  <c:v>1.3639999999999999</c:v>
                </c:pt>
                <c:pt idx="2">
                  <c:v>0.863</c:v>
                </c:pt>
                <c:pt idx="3">
                  <c:v>1.018</c:v>
                </c:pt>
                <c:pt idx="4">
                  <c:v>1.5875</c:v>
                </c:pt>
                <c:pt idx="5">
                  <c:v>2.0835</c:v>
                </c:pt>
                <c:pt idx="6">
                  <c:v>1.399</c:v>
                </c:pt>
                <c:pt idx="7">
                  <c:v>1.567</c:v>
                </c:pt>
                <c:pt idx="8">
                  <c:v>0.8554999999999999</c:v>
                </c:pt>
                <c:pt idx="9">
                  <c:v>0.6315</c:v>
                </c:pt>
                <c:pt idx="10">
                  <c:v>0.514</c:v>
                </c:pt>
                <c:pt idx="11">
                  <c:v>0.5565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(Acum. S.CORTA)'!$A$8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S.CORTA)'!$B$8:$M$8</c:f>
              <c:numCache>
                <c:ptCount val="12"/>
                <c:pt idx="0">
                  <c:v>1.32925</c:v>
                </c:pt>
                <c:pt idx="1">
                  <c:v>2.3665</c:v>
                </c:pt>
                <c:pt idx="2">
                  <c:v>2.8930000000000002</c:v>
                </c:pt>
                <c:pt idx="3">
                  <c:v>1.3072499999999998</c:v>
                </c:pt>
                <c:pt idx="4">
                  <c:v>1.9055</c:v>
                </c:pt>
                <c:pt idx="5">
                  <c:v>2.6237500000000002</c:v>
                </c:pt>
                <c:pt idx="6">
                  <c:v>3.16225</c:v>
                </c:pt>
                <c:pt idx="7">
                  <c:v>1.80825</c:v>
                </c:pt>
                <c:pt idx="8">
                  <c:v>0.89925</c:v>
                </c:pt>
                <c:pt idx="9">
                  <c:v>0.687</c:v>
                </c:pt>
                <c:pt idx="10">
                  <c:v>0.58175</c:v>
                </c:pt>
                <c:pt idx="11">
                  <c:v>0.619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(Acum. S.CORTA)'!$A$9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S.CORTA)'!$B$9:$M$9</c:f>
              <c:numCache>
                <c:ptCount val="12"/>
                <c:pt idx="0">
                  <c:v>2.9065000000000003</c:v>
                </c:pt>
                <c:pt idx="1">
                  <c:v>3.9285</c:v>
                </c:pt>
                <c:pt idx="2">
                  <c:v>3.6795</c:v>
                </c:pt>
                <c:pt idx="3">
                  <c:v>3.1685</c:v>
                </c:pt>
                <c:pt idx="4">
                  <c:v>3.2039999999999997</c:v>
                </c:pt>
                <c:pt idx="5">
                  <c:v>3.306</c:v>
                </c:pt>
                <c:pt idx="6">
                  <c:v>3.7465</c:v>
                </c:pt>
                <c:pt idx="7">
                  <c:v>2.3514999999999997</c:v>
                </c:pt>
                <c:pt idx="8">
                  <c:v>1.1035</c:v>
                </c:pt>
                <c:pt idx="9">
                  <c:v>0.818</c:v>
                </c:pt>
                <c:pt idx="10">
                  <c:v>0.6455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(Acum. S.CORTA)'!$A$10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S.CORTA)'!$B$10:$M$10</c:f>
              <c:numCache>
                <c:ptCount val="12"/>
                <c:pt idx="0">
                  <c:v>4.41625</c:v>
                </c:pt>
                <c:pt idx="1">
                  <c:v>6.2615</c:v>
                </c:pt>
                <c:pt idx="2">
                  <c:v>6.1072500000000005</c:v>
                </c:pt>
                <c:pt idx="3">
                  <c:v>4.953</c:v>
                </c:pt>
                <c:pt idx="4">
                  <c:v>4.16825</c:v>
                </c:pt>
                <c:pt idx="5">
                  <c:v>5.0145</c:v>
                </c:pt>
                <c:pt idx="6">
                  <c:v>5.1312500000000005</c:v>
                </c:pt>
                <c:pt idx="7">
                  <c:v>3.789</c:v>
                </c:pt>
                <c:pt idx="8">
                  <c:v>1.234</c:v>
                </c:pt>
                <c:pt idx="9">
                  <c:v>0.94175</c:v>
                </c:pt>
                <c:pt idx="10">
                  <c:v>0.7877500000000001</c:v>
                </c:pt>
                <c:pt idx="11">
                  <c:v>1.10125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(Acum. S.CORTA)'!$A$11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S.CORTA)'!$B$11:$M$11</c:f>
              <c:numCache>
                <c:ptCount val="12"/>
                <c:pt idx="0">
                  <c:v>5.701499999999999</c:v>
                </c:pt>
                <c:pt idx="1">
                  <c:v>6.6975</c:v>
                </c:pt>
                <c:pt idx="2">
                  <c:v>8.266</c:v>
                </c:pt>
                <c:pt idx="3">
                  <c:v>6.68</c:v>
                </c:pt>
                <c:pt idx="4">
                  <c:v>5.154</c:v>
                </c:pt>
                <c:pt idx="5">
                  <c:v>6.1235</c:v>
                </c:pt>
                <c:pt idx="6">
                  <c:v>6.737</c:v>
                </c:pt>
                <c:pt idx="7">
                  <c:v>4.7940000000000005</c:v>
                </c:pt>
                <c:pt idx="8">
                  <c:v>2.105</c:v>
                </c:pt>
                <c:pt idx="9">
                  <c:v>1.1375000000000002</c:v>
                </c:pt>
                <c:pt idx="10">
                  <c:v>0.931</c:v>
                </c:pt>
                <c:pt idx="11">
                  <c:v>1.8679999999999999</c:v>
                </c:pt>
              </c:numCache>
            </c:numRef>
          </c:val>
          <c:smooth val="1"/>
        </c:ser>
        <c:marker val="1"/>
        <c:axId val="40145907"/>
        <c:axId val="25768844"/>
      </c:lineChart>
      <c:catAx>
        <c:axId val="401459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5768844"/>
        <c:crosses val="autoZero"/>
        <c:auto val="1"/>
        <c:lblOffset val="100"/>
        <c:noMultiLvlLbl val="0"/>
      </c:catAx>
      <c:valAx>
        <c:axId val="25768844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4014590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975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áfico7"/>
  <sheetViews>
    <sheetView workbookViewId="0"/>
  </sheetViews>
  <pageMargins left="0.75" right="0.75" top="1" bottom="1" header="0" footer="0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Pr codeName="Gráfico14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Pr codeName="Gráfico13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Gráfico4"/>
  <sheetViews>
    <sheetView workbookViewId="0"/>
  </sheetViews>
  <pageMargins left="0.75" right="0.75" top="1" bottom="1" header="0" footer="0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Gráfico8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Gráfico5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Gráfico10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Gráfico11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Gráfico12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 codeName="Gráfico6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Pr codeName="Gráfico9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47625</xdr:colOff>
      <xdr:row>3</xdr:row>
      <xdr:rowOff>85725</xdr:rowOff>
    </xdr:from>
    <xdr:to>
      <xdr:col>8</xdr:col>
      <xdr:colOff>685800</xdr:colOff>
      <xdr:row>6</xdr:row>
      <xdr:rowOff>57150</xdr:rowOff>
    </xdr:to>
    <xdr:pic>
      <xdr:nvPicPr>
        <xdr:cNvPr id="1" name="CommandButton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48200" y="752475"/>
          <a:ext cx="14001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3</xdr:row>
      <xdr:rowOff>9525</xdr:rowOff>
    </xdr:from>
    <xdr:to>
      <xdr:col>13</xdr:col>
      <xdr:colOff>238125</xdr:colOff>
      <xdr:row>7</xdr:row>
      <xdr:rowOff>9525</xdr:rowOff>
    </xdr:to>
    <xdr:sp>
      <xdr:nvSpPr>
        <xdr:cNvPr id="2" name="Rectangle 13"/>
        <xdr:cNvSpPr>
          <a:spLocks/>
        </xdr:cNvSpPr>
      </xdr:nvSpPr>
      <xdr:spPr>
        <a:xfrm>
          <a:off x="6124575" y="676275"/>
          <a:ext cx="3286125" cy="647700"/>
        </a:xfrm>
        <a:prstGeom prst="rect">
          <a:avLst/>
        </a:prstGeom>
        <a:noFill/>
        <a:ln w="19050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A1:N795"/>
  <sheetViews>
    <sheetView tabSelected="1" workbookViewId="0" topLeftCell="A1">
      <selection activeCell="G1" sqref="G1"/>
    </sheetView>
  </sheetViews>
  <sheetFormatPr defaultColWidth="11.421875" defaultRowHeight="12.75"/>
  <cols>
    <col min="1" max="1" width="8.140625" style="0" bestFit="1" customWidth="1"/>
    <col min="2" max="2" width="13.8515625" style="0" bestFit="1" customWidth="1"/>
    <col min="3" max="3" width="5.00390625" style="0" bestFit="1" customWidth="1"/>
    <col min="4" max="4" width="5.140625" style="0" bestFit="1" customWidth="1"/>
    <col min="5" max="5" width="13.140625" style="26" bestFit="1" customWidth="1"/>
    <col min="6" max="6" width="13.00390625" style="26" bestFit="1" customWidth="1"/>
    <col min="7" max="7" width="10.7109375" style="0" customWidth="1"/>
  </cols>
  <sheetData>
    <row r="1" spans="1:7" s="20" customFormat="1" ht="27" customHeight="1">
      <c r="A1" s="32" t="s">
        <v>21</v>
      </c>
      <c r="B1" s="32" t="s">
        <v>22</v>
      </c>
      <c r="C1" s="32" t="s">
        <v>0</v>
      </c>
      <c r="D1" s="32" t="s">
        <v>1</v>
      </c>
      <c r="E1" s="33" t="s">
        <v>94</v>
      </c>
      <c r="F1" s="33" t="s">
        <v>95</v>
      </c>
      <c r="G1" s="19" t="s">
        <v>134</v>
      </c>
    </row>
    <row r="2" spans="1:9" ht="12.75">
      <c r="A2" s="30" t="s">
        <v>133</v>
      </c>
      <c r="B2" s="30">
        <v>1</v>
      </c>
      <c r="C2" s="5">
        <v>1940</v>
      </c>
      <c r="D2" s="5">
        <v>10</v>
      </c>
      <c r="E2" s="28">
        <v>2.304</v>
      </c>
      <c r="F2" s="28">
        <v>2.304</v>
      </c>
      <c r="H2" t="s">
        <v>128</v>
      </c>
      <c r="I2" t="s">
        <v>131</v>
      </c>
    </row>
    <row r="3" spans="1:9" ht="12.75">
      <c r="A3" s="30" t="s">
        <v>133</v>
      </c>
      <c r="B3" s="30">
        <v>1</v>
      </c>
      <c r="C3" s="5">
        <v>1940</v>
      </c>
      <c r="D3" s="5">
        <v>11</v>
      </c>
      <c r="E3" s="28">
        <v>4.34</v>
      </c>
      <c r="F3" s="28">
        <v>4.34</v>
      </c>
      <c r="H3" t="s">
        <v>129</v>
      </c>
      <c r="I3" t="s">
        <v>130</v>
      </c>
    </row>
    <row r="4" spans="1:14" ht="12.75">
      <c r="A4" s="30" t="s">
        <v>133</v>
      </c>
      <c r="B4" s="30">
        <v>1</v>
      </c>
      <c r="C4" s="5">
        <v>1940</v>
      </c>
      <c r="D4" s="5">
        <v>12</v>
      </c>
      <c r="E4" s="28">
        <v>3.516</v>
      </c>
      <c r="F4" s="28">
        <v>3.516</v>
      </c>
      <c r="J4" s="39" t="s">
        <v>101</v>
      </c>
      <c r="K4" s="37"/>
      <c r="L4" s="38"/>
      <c r="N4" s="38"/>
    </row>
    <row r="5" spans="1:11" ht="12.75">
      <c r="A5" s="30" t="s">
        <v>133</v>
      </c>
      <c r="B5" s="30">
        <v>1</v>
      </c>
      <c r="C5" s="5">
        <v>1941</v>
      </c>
      <c r="D5" s="5">
        <v>1</v>
      </c>
      <c r="E5" s="28">
        <v>12.517</v>
      </c>
      <c r="F5" s="28">
        <v>12.517</v>
      </c>
      <c r="J5" s="35" t="s">
        <v>97</v>
      </c>
      <c r="K5" s="35" t="s">
        <v>98</v>
      </c>
    </row>
    <row r="6" spans="1:12" ht="12.75">
      <c r="A6" s="30" t="s">
        <v>133</v>
      </c>
      <c r="B6" s="30">
        <v>1</v>
      </c>
      <c r="C6" s="5">
        <v>1941</v>
      </c>
      <c r="D6" s="5">
        <v>2</v>
      </c>
      <c r="E6" s="28">
        <v>13.232</v>
      </c>
      <c r="F6" s="28">
        <v>13.232</v>
      </c>
      <c r="I6" s="26"/>
      <c r="J6" s="36">
        <f>AVERAGE(E2:E793)*12</f>
        <v>57.007227272727235</v>
      </c>
      <c r="K6" s="36">
        <f>AVERAGE(F2:F793)*12</f>
        <v>57.007227272727235</v>
      </c>
      <c r="L6" t="s">
        <v>102</v>
      </c>
    </row>
    <row r="7" spans="1:12" ht="12.75">
      <c r="A7" s="30" t="s">
        <v>133</v>
      </c>
      <c r="B7" s="30">
        <v>1</v>
      </c>
      <c r="C7" s="5">
        <v>1941</v>
      </c>
      <c r="D7" s="5">
        <v>3</v>
      </c>
      <c r="E7" s="28">
        <v>8.862</v>
      </c>
      <c r="F7" s="28">
        <v>8.862</v>
      </c>
      <c r="J7" s="36">
        <f>AVERAGE(E482:E793)*12</f>
        <v>52.39276923076926</v>
      </c>
      <c r="K7" s="36">
        <f>AVERAGE(F482:F793)*12</f>
        <v>52.39276923076926</v>
      </c>
      <c r="L7" t="s">
        <v>103</v>
      </c>
    </row>
    <row r="8" spans="1:6" ht="12.75">
      <c r="A8" s="30" t="s">
        <v>133</v>
      </c>
      <c r="B8" s="30">
        <v>1</v>
      </c>
      <c r="C8" s="5">
        <v>1941</v>
      </c>
      <c r="D8" s="5">
        <v>4</v>
      </c>
      <c r="E8" s="28">
        <v>8.266</v>
      </c>
      <c r="F8" s="28">
        <v>8.266</v>
      </c>
    </row>
    <row r="9" spans="1:6" ht="12.75">
      <c r="A9" s="30" t="s">
        <v>133</v>
      </c>
      <c r="B9" s="30">
        <v>1</v>
      </c>
      <c r="C9" s="5">
        <v>1941</v>
      </c>
      <c r="D9" s="5">
        <v>5</v>
      </c>
      <c r="E9" s="28">
        <v>15.777</v>
      </c>
      <c r="F9" s="28">
        <v>15.777</v>
      </c>
    </row>
    <row r="10" spans="1:6" ht="12.75">
      <c r="A10" s="30" t="s">
        <v>133</v>
      </c>
      <c r="B10" s="30">
        <v>1</v>
      </c>
      <c r="C10" s="5">
        <v>1941</v>
      </c>
      <c r="D10" s="5">
        <v>6</v>
      </c>
      <c r="E10" s="28">
        <v>4.295</v>
      </c>
      <c r="F10" s="28">
        <v>4.295</v>
      </c>
    </row>
    <row r="11" spans="1:11" ht="12.75">
      <c r="A11" s="30" t="s">
        <v>133</v>
      </c>
      <c r="B11" s="30">
        <v>1</v>
      </c>
      <c r="C11" s="5">
        <v>1941</v>
      </c>
      <c r="D11" s="5">
        <v>7</v>
      </c>
      <c r="E11" s="28">
        <v>3.576</v>
      </c>
      <c r="F11" s="28">
        <v>3.576</v>
      </c>
      <c r="K11" s="34"/>
    </row>
    <row r="12" spans="1:6" ht="12.75">
      <c r="A12" s="30" t="s">
        <v>133</v>
      </c>
      <c r="B12" s="30">
        <v>1</v>
      </c>
      <c r="C12" s="5">
        <v>1941</v>
      </c>
      <c r="D12" s="5">
        <v>8</v>
      </c>
      <c r="E12" s="28">
        <v>2.88</v>
      </c>
      <c r="F12" s="28">
        <v>2.88</v>
      </c>
    </row>
    <row r="13" spans="1:6" ht="12.75">
      <c r="A13" s="30" t="s">
        <v>133</v>
      </c>
      <c r="B13" s="30">
        <v>1</v>
      </c>
      <c r="C13" s="5">
        <v>1941</v>
      </c>
      <c r="D13" s="5">
        <v>9</v>
      </c>
      <c r="E13" s="28">
        <v>2.318</v>
      </c>
      <c r="F13" s="28">
        <v>2.318</v>
      </c>
    </row>
    <row r="14" spans="1:6" ht="12.75">
      <c r="A14" s="30" t="s">
        <v>133</v>
      </c>
      <c r="B14" s="30">
        <v>1</v>
      </c>
      <c r="C14" s="5">
        <v>1941</v>
      </c>
      <c r="D14" s="5">
        <v>10</v>
      </c>
      <c r="E14" s="28">
        <v>1.863</v>
      </c>
      <c r="F14" s="28">
        <v>1.863</v>
      </c>
    </row>
    <row r="15" spans="1:6" ht="12.75">
      <c r="A15" s="30" t="s">
        <v>133</v>
      </c>
      <c r="B15" s="30">
        <v>1</v>
      </c>
      <c r="C15" s="5">
        <v>1941</v>
      </c>
      <c r="D15" s="5">
        <v>11</v>
      </c>
      <c r="E15" s="28">
        <v>2.267</v>
      </c>
      <c r="F15" s="28">
        <v>2.267</v>
      </c>
    </row>
    <row r="16" spans="1:6" ht="12.75">
      <c r="A16" s="30" t="s">
        <v>133</v>
      </c>
      <c r="B16" s="30">
        <v>1</v>
      </c>
      <c r="C16" s="5">
        <v>1941</v>
      </c>
      <c r="D16" s="5">
        <v>12</v>
      </c>
      <c r="E16" s="28">
        <v>1.801</v>
      </c>
      <c r="F16" s="28">
        <v>1.801</v>
      </c>
    </row>
    <row r="17" spans="1:6" ht="12.75">
      <c r="A17" s="30" t="s">
        <v>133</v>
      </c>
      <c r="B17" s="30">
        <v>1</v>
      </c>
      <c r="C17" s="5">
        <v>1942</v>
      </c>
      <c r="D17" s="5">
        <v>1</v>
      </c>
      <c r="E17" s="28">
        <v>1.874</v>
      </c>
      <c r="F17" s="28">
        <v>1.874</v>
      </c>
    </row>
    <row r="18" spans="1:6" ht="12.75">
      <c r="A18" s="30" t="s">
        <v>133</v>
      </c>
      <c r="B18" s="30">
        <v>1</v>
      </c>
      <c r="C18" s="5">
        <v>1942</v>
      </c>
      <c r="D18" s="5">
        <v>2</v>
      </c>
      <c r="E18" s="28">
        <v>1.651</v>
      </c>
      <c r="F18" s="28">
        <v>1.651</v>
      </c>
    </row>
    <row r="19" spans="1:6" ht="12.75">
      <c r="A19" s="30" t="s">
        <v>133</v>
      </c>
      <c r="B19" s="30">
        <v>1</v>
      </c>
      <c r="C19" s="5">
        <v>1942</v>
      </c>
      <c r="D19" s="5">
        <v>3</v>
      </c>
      <c r="E19" s="28">
        <v>4.259</v>
      </c>
      <c r="F19" s="28">
        <v>4.259</v>
      </c>
    </row>
    <row r="20" spans="1:6" ht="12.75">
      <c r="A20" s="30" t="s">
        <v>133</v>
      </c>
      <c r="B20" s="30">
        <v>1</v>
      </c>
      <c r="C20" s="5">
        <v>1942</v>
      </c>
      <c r="D20" s="5">
        <v>4</v>
      </c>
      <c r="E20" s="28">
        <v>5.186</v>
      </c>
      <c r="F20" s="28">
        <v>5.186</v>
      </c>
    </row>
    <row r="21" spans="1:6" ht="12.75">
      <c r="A21" s="30" t="s">
        <v>133</v>
      </c>
      <c r="B21" s="30">
        <v>1</v>
      </c>
      <c r="C21" s="5">
        <v>1942</v>
      </c>
      <c r="D21" s="5">
        <v>5</v>
      </c>
      <c r="E21" s="28">
        <v>3.076</v>
      </c>
      <c r="F21" s="28">
        <v>3.076</v>
      </c>
    </row>
    <row r="22" spans="1:6" ht="12.75">
      <c r="A22" s="30" t="s">
        <v>133</v>
      </c>
      <c r="B22" s="30">
        <v>1</v>
      </c>
      <c r="C22" s="5">
        <v>1942</v>
      </c>
      <c r="D22" s="5">
        <v>6</v>
      </c>
      <c r="E22" s="28">
        <v>2.833</v>
      </c>
      <c r="F22" s="28">
        <v>2.833</v>
      </c>
    </row>
    <row r="23" spans="1:6" ht="12.75">
      <c r="A23" s="30" t="s">
        <v>133</v>
      </c>
      <c r="B23" s="30">
        <v>1</v>
      </c>
      <c r="C23" s="5">
        <v>1942</v>
      </c>
      <c r="D23" s="5">
        <v>7</v>
      </c>
      <c r="E23" s="28">
        <v>2.194</v>
      </c>
      <c r="F23" s="28">
        <v>2.194</v>
      </c>
    </row>
    <row r="24" spans="1:6" ht="12.75">
      <c r="A24" s="30" t="s">
        <v>133</v>
      </c>
      <c r="B24" s="30">
        <v>1</v>
      </c>
      <c r="C24" s="5">
        <v>1942</v>
      </c>
      <c r="D24" s="5">
        <v>8</v>
      </c>
      <c r="E24" s="28">
        <v>1.793</v>
      </c>
      <c r="F24" s="28">
        <v>1.793</v>
      </c>
    </row>
    <row r="25" spans="1:6" ht="12.75">
      <c r="A25" s="30" t="s">
        <v>133</v>
      </c>
      <c r="B25" s="30">
        <v>1</v>
      </c>
      <c r="C25" s="5">
        <v>1942</v>
      </c>
      <c r="D25" s="5">
        <v>9</v>
      </c>
      <c r="E25" s="28">
        <v>1.582</v>
      </c>
      <c r="F25" s="28">
        <v>1.582</v>
      </c>
    </row>
    <row r="26" spans="1:6" ht="12.75">
      <c r="A26" s="30" t="s">
        <v>133</v>
      </c>
      <c r="B26" s="30">
        <v>1</v>
      </c>
      <c r="C26" s="5">
        <v>1942</v>
      </c>
      <c r="D26" s="5">
        <v>10</v>
      </c>
      <c r="E26" s="28">
        <v>3.256</v>
      </c>
      <c r="F26" s="28">
        <v>3.256</v>
      </c>
    </row>
    <row r="27" spans="1:6" ht="12.75">
      <c r="A27" s="30" t="s">
        <v>133</v>
      </c>
      <c r="B27" s="30">
        <v>1</v>
      </c>
      <c r="C27" s="5">
        <v>1942</v>
      </c>
      <c r="D27" s="5">
        <v>11</v>
      </c>
      <c r="E27" s="28">
        <v>1.964</v>
      </c>
      <c r="F27" s="28">
        <v>1.964</v>
      </c>
    </row>
    <row r="28" spans="1:6" ht="12.75">
      <c r="A28" s="30" t="s">
        <v>133</v>
      </c>
      <c r="B28" s="30">
        <v>1</v>
      </c>
      <c r="C28" s="5">
        <v>1942</v>
      </c>
      <c r="D28" s="5">
        <v>12</v>
      </c>
      <c r="E28" s="28">
        <v>8.351</v>
      </c>
      <c r="F28" s="28">
        <v>8.351</v>
      </c>
    </row>
    <row r="29" spans="1:6" ht="12.75">
      <c r="A29" s="30" t="s">
        <v>133</v>
      </c>
      <c r="B29" s="30">
        <v>1</v>
      </c>
      <c r="C29" s="5">
        <v>1943</v>
      </c>
      <c r="D29" s="5">
        <v>1</v>
      </c>
      <c r="E29" s="28">
        <v>20.931</v>
      </c>
      <c r="F29" s="28">
        <v>20.931</v>
      </c>
    </row>
    <row r="30" spans="1:6" ht="12.75">
      <c r="A30" s="30" t="s">
        <v>133</v>
      </c>
      <c r="B30" s="30">
        <v>1</v>
      </c>
      <c r="C30" s="5">
        <v>1943</v>
      </c>
      <c r="D30" s="5">
        <v>2</v>
      </c>
      <c r="E30" s="28">
        <v>4.59</v>
      </c>
      <c r="F30" s="28">
        <v>4.59</v>
      </c>
    </row>
    <row r="31" spans="1:6" ht="12.75">
      <c r="A31" s="30" t="s">
        <v>133</v>
      </c>
      <c r="B31" s="30">
        <v>1</v>
      </c>
      <c r="C31" s="5">
        <v>1943</v>
      </c>
      <c r="D31" s="5">
        <v>3</v>
      </c>
      <c r="E31" s="28">
        <v>9.066</v>
      </c>
      <c r="F31" s="28">
        <v>9.066</v>
      </c>
    </row>
    <row r="32" spans="1:6" ht="12.75">
      <c r="A32" s="30" t="s">
        <v>133</v>
      </c>
      <c r="B32" s="30">
        <v>1</v>
      </c>
      <c r="C32" s="5">
        <v>1943</v>
      </c>
      <c r="D32" s="5">
        <v>4</v>
      </c>
      <c r="E32" s="28">
        <v>5.093</v>
      </c>
      <c r="F32" s="28">
        <v>5.093</v>
      </c>
    </row>
    <row r="33" spans="1:6" ht="12.75">
      <c r="A33" s="30" t="s">
        <v>133</v>
      </c>
      <c r="B33" s="30">
        <v>1</v>
      </c>
      <c r="C33" s="5">
        <v>1943</v>
      </c>
      <c r="D33" s="5">
        <v>5</v>
      </c>
      <c r="E33" s="28">
        <v>3.038</v>
      </c>
      <c r="F33" s="28">
        <v>3.038</v>
      </c>
    </row>
    <row r="34" spans="1:6" ht="12.75">
      <c r="A34" s="30" t="s">
        <v>133</v>
      </c>
      <c r="B34" s="30">
        <v>1</v>
      </c>
      <c r="C34" s="5">
        <v>1943</v>
      </c>
      <c r="D34" s="5">
        <v>6</v>
      </c>
      <c r="E34" s="28">
        <v>2.415</v>
      </c>
      <c r="F34" s="28">
        <v>2.415</v>
      </c>
    </row>
    <row r="35" spans="1:6" ht="12.75">
      <c r="A35" s="30" t="s">
        <v>133</v>
      </c>
      <c r="B35" s="30">
        <v>1</v>
      </c>
      <c r="C35" s="5">
        <v>1943</v>
      </c>
      <c r="D35" s="5">
        <v>7</v>
      </c>
      <c r="E35" s="28">
        <v>2.013</v>
      </c>
      <c r="F35" s="28">
        <v>2.013</v>
      </c>
    </row>
    <row r="36" spans="1:6" ht="12.75">
      <c r="A36" s="30" t="s">
        <v>133</v>
      </c>
      <c r="B36" s="30">
        <v>1</v>
      </c>
      <c r="C36" s="5">
        <v>1943</v>
      </c>
      <c r="D36" s="5">
        <v>8</v>
      </c>
      <c r="E36" s="28">
        <v>1.675</v>
      </c>
      <c r="F36" s="28">
        <v>1.675</v>
      </c>
    </row>
    <row r="37" spans="1:6" ht="12.75">
      <c r="A37" s="30" t="s">
        <v>133</v>
      </c>
      <c r="B37" s="30">
        <v>1</v>
      </c>
      <c r="C37" s="5">
        <v>1943</v>
      </c>
      <c r="D37" s="5">
        <v>9</v>
      </c>
      <c r="E37" s="28">
        <v>2.092</v>
      </c>
      <c r="F37" s="28">
        <v>2.092</v>
      </c>
    </row>
    <row r="38" spans="1:6" ht="12.75">
      <c r="A38" s="30" t="s">
        <v>133</v>
      </c>
      <c r="B38" s="30">
        <v>1</v>
      </c>
      <c r="C38" s="5">
        <v>1943</v>
      </c>
      <c r="D38" s="5">
        <v>10</v>
      </c>
      <c r="E38" s="28">
        <v>3.61</v>
      </c>
      <c r="F38" s="28">
        <v>3.61</v>
      </c>
    </row>
    <row r="39" spans="1:6" ht="12.75">
      <c r="A39" s="30" t="s">
        <v>133</v>
      </c>
      <c r="B39" s="30">
        <v>1</v>
      </c>
      <c r="C39" s="5">
        <v>1943</v>
      </c>
      <c r="D39" s="5">
        <v>11</v>
      </c>
      <c r="E39" s="28">
        <v>2.608</v>
      </c>
      <c r="F39" s="28">
        <v>2.608</v>
      </c>
    </row>
    <row r="40" spans="1:6" ht="12.75">
      <c r="A40" s="30" t="s">
        <v>133</v>
      </c>
      <c r="B40" s="30">
        <v>1</v>
      </c>
      <c r="C40" s="5">
        <v>1943</v>
      </c>
      <c r="D40" s="5">
        <v>12</v>
      </c>
      <c r="E40" s="28">
        <v>3.582</v>
      </c>
      <c r="F40" s="28">
        <v>3.582</v>
      </c>
    </row>
    <row r="41" spans="1:6" ht="12.75">
      <c r="A41" s="30" t="s">
        <v>133</v>
      </c>
      <c r="B41" s="30">
        <v>1</v>
      </c>
      <c r="C41" s="5">
        <v>1944</v>
      </c>
      <c r="D41" s="5">
        <v>1</v>
      </c>
      <c r="E41" s="28">
        <v>2.3</v>
      </c>
      <c r="F41" s="28">
        <v>2.3</v>
      </c>
    </row>
    <row r="42" spans="1:6" ht="12.75">
      <c r="A42" s="30" t="s">
        <v>133</v>
      </c>
      <c r="B42" s="30">
        <v>1</v>
      </c>
      <c r="C42" s="5">
        <v>1944</v>
      </c>
      <c r="D42" s="5">
        <v>2</v>
      </c>
      <c r="E42" s="28">
        <v>2.266</v>
      </c>
      <c r="F42" s="28">
        <v>2.266</v>
      </c>
    </row>
    <row r="43" spans="1:6" ht="12.75">
      <c r="A43" s="30" t="s">
        <v>133</v>
      </c>
      <c r="B43" s="30">
        <v>1</v>
      </c>
      <c r="C43" s="5">
        <v>1944</v>
      </c>
      <c r="D43" s="5">
        <v>3</v>
      </c>
      <c r="E43" s="28">
        <v>1.666</v>
      </c>
      <c r="F43" s="28">
        <v>1.666</v>
      </c>
    </row>
    <row r="44" spans="1:6" ht="12.75">
      <c r="A44" s="30" t="s">
        <v>133</v>
      </c>
      <c r="B44" s="30">
        <v>1</v>
      </c>
      <c r="C44" s="5">
        <v>1944</v>
      </c>
      <c r="D44" s="5">
        <v>4</v>
      </c>
      <c r="E44" s="28">
        <v>2.723</v>
      </c>
      <c r="F44" s="28">
        <v>2.723</v>
      </c>
    </row>
    <row r="45" spans="1:6" ht="12.75">
      <c r="A45" s="30" t="s">
        <v>133</v>
      </c>
      <c r="B45" s="30">
        <v>1</v>
      </c>
      <c r="C45" s="5">
        <v>1944</v>
      </c>
      <c r="D45" s="5">
        <v>5</v>
      </c>
      <c r="E45" s="28">
        <v>2.059</v>
      </c>
      <c r="F45" s="28">
        <v>2.059</v>
      </c>
    </row>
    <row r="46" spans="1:6" ht="12.75">
      <c r="A46" s="30" t="s">
        <v>133</v>
      </c>
      <c r="B46" s="30">
        <v>1</v>
      </c>
      <c r="C46" s="5">
        <v>1944</v>
      </c>
      <c r="D46" s="5">
        <v>6</v>
      </c>
      <c r="E46" s="28">
        <v>1.675</v>
      </c>
      <c r="F46" s="28">
        <v>1.675</v>
      </c>
    </row>
    <row r="47" spans="1:6" ht="12.75">
      <c r="A47" s="30" t="s">
        <v>133</v>
      </c>
      <c r="B47" s="30">
        <v>1</v>
      </c>
      <c r="C47" s="5">
        <v>1944</v>
      </c>
      <c r="D47" s="5">
        <v>7</v>
      </c>
      <c r="E47" s="28">
        <v>1.439</v>
      </c>
      <c r="F47" s="28">
        <v>1.439</v>
      </c>
    </row>
    <row r="48" spans="1:6" ht="12.75">
      <c r="A48" s="30" t="s">
        <v>133</v>
      </c>
      <c r="B48" s="30">
        <v>1</v>
      </c>
      <c r="C48" s="5">
        <v>1944</v>
      </c>
      <c r="D48" s="5">
        <v>8</v>
      </c>
      <c r="E48" s="28">
        <v>1.298</v>
      </c>
      <c r="F48" s="28">
        <v>1.298</v>
      </c>
    </row>
    <row r="49" spans="1:6" ht="12.75">
      <c r="A49" s="30" t="s">
        <v>133</v>
      </c>
      <c r="B49" s="30">
        <v>1</v>
      </c>
      <c r="C49" s="5">
        <v>1944</v>
      </c>
      <c r="D49" s="5">
        <v>9</v>
      </c>
      <c r="E49" s="28">
        <v>1.321</v>
      </c>
      <c r="F49" s="28">
        <v>1.321</v>
      </c>
    </row>
    <row r="50" spans="1:6" ht="12.75">
      <c r="A50" s="30" t="s">
        <v>133</v>
      </c>
      <c r="B50" s="30">
        <v>1</v>
      </c>
      <c r="C50" s="5">
        <v>1944</v>
      </c>
      <c r="D50" s="5">
        <v>10</v>
      </c>
      <c r="E50" s="28">
        <v>1.325</v>
      </c>
      <c r="F50" s="28">
        <v>1.325</v>
      </c>
    </row>
    <row r="51" spans="1:6" ht="12.75">
      <c r="A51" s="30" t="s">
        <v>133</v>
      </c>
      <c r="B51" s="30">
        <v>1</v>
      </c>
      <c r="C51" s="5">
        <v>1944</v>
      </c>
      <c r="D51" s="5">
        <v>11</v>
      </c>
      <c r="E51" s="28">
        <v>1.389</v>
      </c>
      <c r="F51" s="28">
        <v>1.389</v>
      </c>
    </row>
    <row r="52" spans="1:6" ht="12.75">
      <c r="A52" s="30" t="s">
        <v>133</v>
      </c>
      <c r="B52" s="30">
        <v>1</v>
      </c>
      <c r="C52" s="5">
        <v>1944</v>
      </c>
      <c r="D52" s="5">
        <v>12</v>
      </c>
      <c r="E52" s="28">
        <v>4.302</v>
      </c>
      <c r="F52" s="28">
        <v>4.302</v>
      </c>
    </row>
    <row r="53" spans="1:6" ht="12.75">
      <c r="A53" s="30" t="s">
        <v>133</v>
      </c>
      <c r="B53" s="30">
        <v>1</v>
      </c>
      <c r="C53" s="5">
        <v>1945</v>
      </c>
      <c r="D53" s="5">
        <v>1</v>
      </c>
      <c r="E53" s="28">
        <v>1.599</v>
      </c>
      <c r="F53" s="28">
        <v>1.599</v>
      </c>
    </row>
    <row r="54" spans="1:6" ht="12.75">
      <c r="A54" s="30" t="s">
        <v>133</v>
      </c>
      <c r="B54" s="30">
        <v>1</v>
      </c>
      <c r="C54" s="5">
        <v>1945</v>
      </c>
      <c r="D54" s="5">
        <v>2</v>
      </c>
      <c r="E54" s="28">
        <v>2.724</v>
      </c>
      <c r="F54" s="28">
        <v>2.724</v>
      </c>
    </row>
    <row r="55" spans="1:6" ht="12.75">
      <c r="A55" s="30" t="s">
        <v>133</v>
      </c>
      <c r="B55" s="30">
        <v>1</v>
      </c>
      <c r="C55" s="5">
        <v>1945</v>
      </c>
      <c r="D55" s="5">
        <v>3</v>
      </c>
      <c r="E55" s="28">
        <v>2.133</v>
      </c>
      <c r="F55" s="28">
        <v>2.133</v>
      </c>
    </row>
    <row r="56" spans="1:6" ht="12.75">
      <c r="A56" s="30" t="s">
        <v>133</v>
      </c>
      <c r="B56" s="30">
        <v>1</v>
      </c>
      <c r="C56" s="5">
        <v>1945</v>
      </c>
      <c r="D56" s="5">
        <v>4</v>
      </c>
      <c r="E56" s="28">
        <v>1.923</v>
      </c>
      <c r="F56" s="28">
        <v>1.923</v>
      </c>
    </row>
    <row r="57" spans="1:6" ht="12.75">
      <c r="A57" s="30" t="s">
        <v>133</v>
      </c>
      <c r="B57" s="30">
        <v>1</v>
      </c>
      <c r="C57" s="5">
        <v>1945</v>
      </c>
      <c r="D57" s="5">
        <v>5</v>
      </c>
      <c r="E57" s="28">
        <v>1.641</v>
      </c>
      <c r="F57" s="28">
        <v>1.641</v>
      </c>
    </row>
    <row r="58" spans="1:6" ht="12.75">
      <c r="A58" s="30" t="s">
        <v>133</v>
      </c>
      <c r="B58" s="30">
        <v>1</v>
      </c>
      <c r="C58" s="5">
        <v>1945</v>
      </c>
      <c r="D58" s="5">
        <v>6</v>
      </c>
      <c r="E58" s="28">
        <v>1.356</v>
      </c>
      <c r="F58" s="28">
        <v>1.356</v>
      </c>
    </row>
    <row r="59" spans="1:6" ht="12.75">
      <c r="A59" s="30" t="s">
        <v>133</v>
      </c>
      <c r="B59" s="30">
        <v>1</v>
      </c>
      <c r="C59" s="5">
        <v>1945</v>
      </c>
      <c r="D59" s="5">
        <v>7</v>
      </c>
      <c r="E59" s="28">
        <v>1.114</v>
      </c>
      <c r="F59" s="28">
        <v>1.114</v>
      </c>
    </row>
    <row r="60" spans="1:6" ht="12.75">
      <c r="A60" s="30" t="s">
        <v>133</v>
      </c>
      <c r="B60" s="30">
        <v>1</v>
      </c>
      <c r="C60" s="5">
        <v>1945</v>
      </c>
      <c r="D60" s="5">
        <v>8</v>
      </c>
      <c r="E60" s="28">
        <v>0.925</v>
      </c>
      <c r="F60" s="28">
        <v>0.925</v>
      </c>
    </row>
    <row r="61" spans="1:6" ht="12.75">
      <c r="A61" s="30" t="s">
        <v>133</v>
      </c>
      <c r="B61" s="30">
        <v>1</v>
      </c>
      <c r="C61" s="5">
        <v>1945</v>
      </c>
      <c r="D61" s="5">
        <v>9</v>
      </c>
      <c r="E61" s="28">
        <v>0.767</v>
      </c>
      <c r="F61" s="28">
        <v>0.767</v>
      </c>
    </row>
    <row r="62" spans="1:6" ht="12.75">
      <c r="A62" s="30" t="s">
        <v>133</v>
      </c>
      <c r="B62" s="30">
        <v>1</v>
      </c>
      <c r="C62" s="5">
        <v>1945</v>
      </c>
      <c r="D62" s="5">
        <v>10</v>
      </c>
      <c r="E62" s="28">
        <v>0.924</v>
      </c>
      <c r="F62" s="28">
        <v>0.924</v>
      </c>
    </row>
    <row r="63" spans="1:6" ht="12.75">
      <c r="A63" s="30" t="s">
        <v>133</v>
      </c>
      <c r="B63" s="30">
        <v>1</v>
      </c>
      <c r="C63" s="5">
        <v>1945</v>
      </c>
      <c r="D63" s="5">
        <v>11</v>
      </c>
      <c r="E63" s="28">
        <v>1.98</v>
      </c>
      <c r="F63" s="28">
        <v>1.98</v>
      </c>
    </row>
    <row r="64" spans="1:6" ht="12.75">
      <c r="A64" s="30" t="s">
        <v>133</v>
      </c>
      <c r="B64" s="30">
        <v>1</v>
      </c>
      <c r="C64" s="5">
        <v>1945</v>
      </c>
      <c r="D64" s="5">
        <v>12</v>
      </c>
      <c r="E64" s="28">
        <v>20.903</v>
      </c>
      <c r="F64" s="28">
        <v>20.903</v>
      </c>
    </row>
    <row r="65" spans="1:6" ht="12.75">
      <c r="A65" s="30" t="s">
        <v>133</v>
      </c>
      <c r="B65" s="30">
        <v>1</v>
      </c>
      <c r="C65" s="5">
        <v>1946</v>
      </c>
      <c r="D65" s="5">
        <v>1</v>
      </c>
      <c r="E65" s="28">
        <v>2.827</v>
      </c>
      <c r="F65" s="28">
        <v>2.827</v>
      </c>
    </row>
    <row r="66" spans="1:6" ht="12.75">
      <c r="A66" s="30" t="s">
        <v>133</v>
      </c>
      <c r="B66" s="30">
        <v>1</v>
      </c>
      <c r="C66" s="5">
        <v>1946</v>
      </c>
      <c r="D66" s="5">
        <v>2</v>
      </c>
      <c r="E66" s="28">
        <v>4.034</v>
      </c>
      <c r="F66" s="28">
        <v>4.034</v>
      </c>
    </row>
    <row r="67" spans="1:6" ht="12.75">
      <c r="A67" s="30" t="s">
        <v>133</v>
      </c>
      <c r="B67" s="30">
        <v>1</v>
      </c>
      <c r="C67" s="5">
        <v>1946</v>
      </c>
      <c r="D67" s="5">
        <v>3</v>
      </c>
      <c r="E67" s="28">
        <v>6.288</v>
      </c>
      <c r="F67" s="28">
        <v>6.288</v>
      </c>
    </row>
    <row r="68" spans="1:6" ht="12.75">
      <c r="A68" s="30" t="s">
        <v>133</v>
      </c>
      <c r="B68" s="30">
        <v>1</v>
      </c>
      <c r="C68" s="5">
        <v>1946</v>
      </c>
      <c r="D68" s="5">
        <v>4</v>
      </c>
      <c r="E68" s="28">
        <v>10.677</v>
      </c>
      <c r="F68" s="28">
        <v>10.677</v>
      </c>
    </row>
    <row r="69" spans="1:6" ht="12.75">
      <c r="A69" s="30" t="s">
        <v>133</v>
      </c>
      <c r="B69" s="30">
        <v>1</v>
      </c>
      <c r="C69" s="5">
        <v>1946</v>
      </c>
      <c r="D69" s="5">
        <v>5</v>
      </c>
      <c r="E69" s="28">
        <v>11.241</v>
      </c>
      <c r="F69" s="28">
        <v>11.241</v>
      </c>
    </row>
    <row r="70" spans="1:6" ht="12.75">
      <c r="A70" s="30" t="s">
        <v>133</v>
      </c>
      <c r="B70" s="30">
        <v>1</v>
      </c>
      <c r="C70" s="5">
        <v>1946</v>
      </c>
      <c r="D70" s="5">
        <v>6</v>
      </c>
      <c r="E70" s="28">
        <v>3.526</v>
      </c>
      <c r="F70" s="28">
        <v>3.526</v>
      </c>
    </row>
    <row r="71" spans="1:6" ht="12.75">
      <c r="A71" s="30" t="s">
        <v>133</v>
      </c>
      <c r="B71" s="30">
        <v>1</v>
      </c>
      <c r="C71" s="5">
        <v>1946</v>
      </c>
      <c r="D71" s="5">
        <v>7</v>
      </c>
      <c r="E71" s="28">
        <v>2.78</v>
      </c>
      <c r="F71" s="28">
        <v>2.78</v>
      </c>
    </row>
    <row r="72" spans="1:6" ht="12.75">
      <c r="A72" s="30" t="s">
        <v>133</v>
      </c>
      <c r="B72" s="30">
        <v>1</v>
      </c>
      <c r="C72" s="5">
        <v>1946</v>
      </c>
      <c r="D72" s="5">
        <v>8</v>
      </c>
      <c r="E72" s="28">
        <v>2.206</v>
      </c>
      <c r="F72" s="28">
        <v>2.206</v>
      </c>
    </row>
    <row r="73" spans="1:6" ht="12.75">
      <c r="A73" s="30" t="s">
        <v>133</v>
      </c>
      <c r="B73" s="30">
        <v>1</v>
      </c>
      <c r="C73" s="5">
        <v>1946</v>
      </c>
      <c r="D73" s="5">
        <v>9</v>
      </c>
      <c r="E73" s="28">
        <v>1.919</v>
      </c>
      <c r="F73" s="28">
        <v>1.919</v>
      </c>
    </row>
    <row r="74" spans="1:6" ht="12.75">
      <c r="A74" s="30" t="s">
        <v>133</v>
      </c>
      <c r="B74" s="30">
        <v>1</v>
      </c>
      <c r="C74" s="5">
        <v>1946</v>
      </c>
      <c r="D74" s="5">
        <v>10</v>
      </c>
      <c r="E74" s="28">
        <v>1.776</v>
      </c>
      <c r="F74" s="28">
        <v>1.776</v>
      </c>
    </row>
    <row r="75" spans="1:6" ht="12.75">
      <c r="A75" s="30" t="s">
        <v>133</v>
      </c>
      <c r="B75" s="30">
        <v>1</v>
      </c>
      <c r="C75" s="5">
        <v>1946</v>
      </c>
      <c r="D75" s="5">
        <v>11</v>
      </c>
      <c r="E75" s="28">
        <v>2.071</v>
      </c>
      <c r="F75" s="28">
        <v>2.071</v>
      </c>
    </row>
    <row r="76" spans="1:6" ht="12.75">
      <c r="A76" s="30" t="s">
        <v>133</v>
      </c>
      <c r="B76" s="30">
        <v>1</v>
      </c>
      <c r="C76" s="5">
        <v>1946</v>
      </c>
      <c r="D76" s="5">
        <v>12</v>
      </c>
      <c r="E76" s="28">
        <v>9.995</v>
      </c>
      <c r="F76" s="28">
        <v>9.995</v>
      </c>
    </row>
    <row r="77" spans="1:6" ht="12.75">
      <c r="A77" s="30" t="s">
        <v>133</v>
      </c>
      <c r="B77" s="30">
        <v>1</v>
      </c>
      <c r="C77" s="5">
        <v>1947</v>
      </c>
      <c r="D77" s="5">
        <v>1</v>
      </c>
      <c r="E77" s="28">
        <v>4.719</v>
      </c>
      <c r="F77" s="28">
        <v>4.719</v>
      </c>
    </row>
    <row r="78" spans="1:6" ht="12.75">
      <c r="A78" s="30" t="s">
        <v>133</v>
      </c>
      <c r="B78" s="30">
        <v>1</v>
      </c>
      <c r="C78" s="5">
        <v>1947</v>
      </c>
      <c r="D78" s="5">
        <v>2</v>
      </c>
      <c r="E78" s="28">
        <v>23.217</v>
      </c>
      <c r="F78" s="28">
        <v>23.217</v>
      </c>
    </row>
    <row r="79" spans="1:6" ht="12.75">
      <c r="A79" s="30" t="s">
        <v>133</v>
      </c>
      <c r="B79" s="30">
        <v>1</v>
      </c>
      <c r="C79" s="5">
        <v>1947</v>
      </c>
      <c r="D79" s="5">
        <v>3</v>
      </c>
      <c r="E79" s="28">
        <v>23.617</v>
      </c>
      <c r="F79" s="28">
        <v>23.617</v>
      </c>
    </row>
    <row r="80" spans="1:6" ht="12.75">
      <c r="A80" s="30" t="s">
        <v>133</v>
      </c>
      <c r="B80" s="30">
        <v>1</v>
      </c>
      <c r="C80" s="5">
        <v>1947</v>
      </c>
      <c r="D80" s="5">
        <v>4</v>
      </c>
      <c r="E80" s="28">
        <v>4.355</v>
      </c>
      <c r="F80" s="28">
        <v>4.355</v>
      </c>
    </row>
    <row r="81" spans="1:6" ht="12.75">
      <c r="A81" s="30" t="s">
        <v>133</v>
      </c>
      <c r="B81" s="30">
        <v>1</v>
      </c>
      <c r="C81" s="5">
        <v>1947</v>
      </c>
      <c r="D81" s="5">
        <v>5</v>
      </c>
      <c r="E81" s="28">
        <v>4.467</v>
      </c>
      <c r="F81" s="28">
        <v>4.467</v>
      </c>
    </row>
    <row r="82" spans="1:6" ht="12.75">
      <c r="A82" s="30" t="s">
        <v>133</v>
      </c>
      <c r="B82" s="30">
        <v>1</v>
      </c>
      <c r="C82" s="5">
        <v>1947</v>
      </c>
      <c r="D82" s="5">
        <v>6</v>
      </c>
      <c r="E82" s="28">
        <v>3.142</v>
      </c>
      <c r="F82" s="28">
        <v>3.142</v>
      </c>
    </row>
    <row r="83" spans="1:6" ht="12.75">
      <c r="A83" s="30" t="s">
        <v>133</v>
      </c>
      <c r="B83" s="30">
        <v>1</v>
      </c>
      <c r="C83" s="5">
        <v>1947</v>
      </c>
      <c r="D83" s="5">
        <v>7</v>
      </c>
      <c r="E83" s="28">
        <v>2.525</v>
      </c>
      <c r="F83" s="28">
        <v>2.525</v>
      </c>
    </row>
    <row r="84" spans="1:6" ht="12.75">
      <c r="A84" s="30" t="s">
        <v>133</v>
      </c>
      <c r="B84" s="30">
        <v>1</v>
      </c>
      <c r="C84" s="5">
        <v>1947</v>
      </c>
      <c r="D84" s="5">
        <v>8</v>
      </c>
      <c r="E84" s="28">
        <v>2.039</v>
      </c>
      <c r="F84" s="28">
        <v>2.039</v>
      </c>
    </row>
    <row r="85" spans="1:6" ht="12.75">
      <c r="A85" s="30" t="s">
        <v>133</v>
      </c>
      <c r="B85" s="30">
        <v>1</v>
      </c>
      <c r="C85" s="5">
        <v>1947</v>
      </c>
      <c r="D85" s="5">
        <v>9</v>
      </c>
      <c r="E85" s="28">
        <v>1.894</v>
      </c>
      <c r="F85" s="28">
        <v>1.894</v>
      </c>
    </row>
    <row r="86" spans="1:6" ht="12.75">
      <c r="A86" s="30" t="s">
        <v>133</v>
      </c>
      <c r="B86" s="30">
        <v>1</v>
      </c>
      <c r="C86" s="5">
        <v>1947</v>
      </c>
      <c r="D86" s="5">
        <v>10</v>
      </c>
      <c r="E86" s="28">
        <v>2.476</v>
      </c>
      <c r="F86" s="28">
        <v>2.476</v>
      </c>
    </row>
    <row r="87" spans="1:6" ht="12.75">
      <c r="A87" s="30" t="s">
        <v>133</v>
      </c>
      <c r="B87" s="30">
        <v>1</v>
      </c>
      <c r="C87" s="5">
        <v>1947</v>
      </c>
      <c r="D87" s="5">
        <v>11</v>
      </c>
      <c r="E87" s="28">
        <v>2.052</v>
      </c>
      <c r="F87" s="28">
        <v>2.052</v>
      </c>
    </row>
    <row r="88" spans="1:6" ht="12.75">
      <c r="A88" s="30" t="s">
        <v>133</v>
      </c>
      <c r="B88" s="30">
        <v>1</v>
      </c>
      <c r="C88" s="5">
        <v>1947</v>
      </c>
      <c r="D88" s="5">
        <v>12</v>
      </c>
      <c r="E88" s="28">
        <v>7.102</v>
      </c>
      <c r="F88" s="28">
        <v>7.102</v>
      </c>
    </row>
    <row r="89" spans="1:6" ht="12.75">
      <c r="A89" s="30" t="s">
        <v>133</v>
      </c>
      <c r="B89" s="30">
        <v>1</v>
      </c>
      <c r="C89" s="5">
        <v>1948</v>
      </c>
      <c r="D89" s="5">
        <v>1</v>
      </c>
      <c r="E89" s="28">
        <v>24.497</v>
      </c>
      <c r="F89" s="28">
        <v>24.497</v>
      </c>
    </row>
    <row r="90" spans="1:6" ht="12.75">
      <c r="A90" s="30" t="s">
        <v>133</v>
      </c>
      <c r="B90" s="30">
        <v>1</v>
      </c>
      <c r="C90" s="5">
        <v>1948</v>
      </c>
      <c r="D90" s="5">
        <v>2</v>
      </c>
      <c r="E90" s="28">
        <v>4.807</v>
      </c>
      <c r="F90" s="28">
        <v>4.807</v>
      </c>
    </row>
    <row r="91" spans="1:6" ht="12.75">
      <c r="A91" s="30" t="s">
        <v>133</v>
      </c>
      <c r="B91" s="30">
        <v>1</v>
      </c>
      <c r="C91" s="5">
        <v>1948</v>
      </c>
      <c r="D91" s="5">
        <v>3</v>
      </c>
      <c r="E91" s="28">
        <v>3.606</v>
      </c>
      <c r="F91" s="28">
        <v>3.606</v>
      </c>
    </row>
    <row r="92" spans="1:6" ht="12.75">
      <c r="A92" s="30" t="s">
        <v>133</v>
      </c>
      <c r="B92" s="30">
        <v>1</v>
      </c>
      <c r="C92" s="5">
        <v>1948</v>
      </c>
      <c r="D92" s="5">
        <v>4</v>
      </c>
      <c r="E92" s="28">
        <v>3.412</v>
      </c>
      <c r="F92" s="28">
        <v>3.412</v>
      </c>
    </row>
    <row r="93" spans="1:6" ht="12.75">
      <c r="A93" s="30" t="s">
        <v>133</v>
      </c>
      <c r="B93" s="30">
        <v>1</v>
      </c>
      <c r="C93" s="5">
        <v>1948</v>
      </c>
      <c r="D93" s="5">
        <v>5</v>
      </c>
      <c r="E93" s="28">
        <v>5.452</v>
      </c>
      <c r="F93" s="28">
        <v>5.452</v>
      </c>
    </row>
    <row r="94" spans="1:6" ht="12.75">
      <c r="A94" s="30" t="s">
        <v>133</v>
      </c>
      <c r="B94" s="30">
        <v>1</v>
      </c>
      <c r="C94" s="5">
        <v>1948</v>
      </c>
      <c r="D94" s="5">
        <v>6</v>
      </c>
      <c r="E94" s="28">
        <v>2.721</v>
      </c>
      <c r="F94" s="28">
        <v>2.721</v>
      </c>
    </row>
    <row r="95" spans="1:6" ht="12.75">
      <c r="A95" s="30" t="s">
        <v>133</v>
      </c>
      <c r="B95" s="30">
        <v>1</v>
      </c>
      <c r="C95" s="5">
        <v>1948</v>
      </c>
      <c r="D95" s="5">
        <v>7</v>
      </c>
      <c r="E95" s="28">
        <v>2.144</v>
      </c>
      <c r="F95" s="28">
        <v>2.144</v>
      </c>
    </row>
    <row r="96" spans="1:6" ht="12.75">
      <c r="A96" s="30" t="s">
        <v>133</v>
      </c>
      <c r="B96" s="30">
        <v>1</v>
      </c>
      <c r="C96" s="5">
        <v>1948</v>
      </c>
      <c r="D96" s="5">
        <v>8</v>
      </c>
      <c r="E96" s="28">
        <v>1.744</v>
      </c>
      <c r="F96" s="28">
        <v>1.744</v>
      </c>
    </row>
    <row r="97" spans="1:6" ht="12.75">
      <c r="A97" s="30" t="s">
        <v>133</v>
      </c>
      <c r="B97" s="30">
        <v>1</v>
      </c>
      <c r="C97" s="5">
        <v>1948</v>
      </c>
      <c r="D97" s="5">
        <v>9</v>
      </c>
      <c r="E97" s="28">
        <v>1.415</v>
      </c>
      <c r="F97" s="28">
        <v>1.415</v>
      </c>
    </row>
    <row r="98" spans="1:6" ht="12.75">
      <c r="A98" s="30" t="s">
        <v>133</v>
      </c>
      <c r="B98" s="30">
        <v>1</v>
      </c>
      <c r="C98" s="5">
        <v>1948</v>
      </c>
      <c r="D98" s="5">
        <v>10</v>
      </c>
      <c r="E98" s="28">
        <v>1.376</v>
      </c>
      <c r="F98" s="28">
        <v>1.376</v>
      </c>
    </row>
    <row r="99" spans="1:6" ht="12.75">
      <c r="A99" s="30" t="s">
        <v>133</v>
      </c>
      <c r="B99" s="30">
        <v>1</v>
      </c>
      <c r="C99" s="5">
        <v>1948</v>
      </c>
      <c r="D99" s="5">
        <v>11</v>
      </c>
      <c r="E99" s="28">
        <v>1.224</v>
      </c>
      <c r="F99" s="28">
        <v>1.224</v>
      </c>
    </row>
    <row r="100" spans="1:6" ht="12.75">
      <c r="A100" s="30" t="s">
        <v>133</v>
      </c>
      <c r="B100" s="30">
        <v>1</v>
      </c>
      <c r="C100" s="5">
        <v>1948</v>
      </c>
      <c r="D100" s="5">
        <v>12</v>
      </c>
      <c r="E100" s="28">
        <v>3.963</v>
      </c>
      <c r="F100" s="28">
        <v>3.963</v>
      </c>
    </row>
    <row r="101" spans="1:6" ht="12.75">
      <c r="A101" s="30" t="s">
        <v>133</v>
      </c>
      <c r="B101" s="30">
        <v>1</v>
      </c>
      <c r="C101" s="5">
        <v>1949</v>
      </c>
      <c r="D101" s="5">
        <v>1</v>
      </c>
      <c r="E101" s="28">
        <v>2.061</v>
      </c>
      <c r="F101" s="28">
        <v>2.061</v>
      </c>
    </row>
    <row r="102" spans="1:6" ht="12.75">
      <c r="A102" s="30" t="s">
        <v>133</v>
      </c>
      <c r="B102" s="30">
        <v>1</v>
      </c>
      <c r="C102" s="5">
        <v>1949</v>
      </c>
      <c r="D102" s="5">
        <v>2</v>
      </c>
      <c r="E102" s="28">
        <v>2.047</v>
      </c>
      <c r="F102" s="28">
        <v>2.047</v>
      </c>
    </row>
    <row r="103" spans="1:6" ht="12.75">
      <c r="A103" s="30" t="s">
        <v>133</v>
      </c>
      <c r="B103" s="30">
        <v>1</v>
      </c>
      <c r="C103" s="5">
        <v>1949</v>
      </c>
      <c r="D103" s="5">
        <v>3</v>
      </c>
      <c r="E103" s="28">
        <v>2.078</v>
      </c>
      <c r="F103" s="28">
        <v>2.078</v>
      </c>
    </row>
    <row r="104" spans="1:6" ht="12.75">
      <c r="A104" s="30" t="s">
        <v>133</v>
      </c>
      <c r="B104" s="30">
        <v>1</v>
      </c>
      <c r="C104" s="5">
        <v>1949</v>
      </c>
      <c r="D104" s="5">
        <v>4</v>
      </c>
      <c r="E104" s="28">
        <v>1.812</v>
      </c>
      <c r="F104" s="28">
        <v>1.812</v>
      </c>
    </row>
    <row r="105" spans="1:6" ht="12.75">
      <c r="A105" s="30" t="s">
        <v>133</v>
      </c>
      <c r="B105" s="30">
        <v>1</v>
      </c>
      <c r="C105" s="5">
        <v>1949</v>
      </c>
      <c r="D105" s="5">
        <v>5</v>
      </c>
      <c r="E105" s="28">
        <v>1.427</v>
      </c>
      <c r="F105" s="28">
        <v>1.427</v>
      </c>
    </row>
    <row r="106" spans="1:6" ht="12.75">
      <c r="A106" s="30" t="s">
        <v>133</v>
      </c>
      <c r="B106" s="30">
        <v>1</v>
      </c>
      <c r="C106" s="5">
        <v>1949</v>
      </c>
      <c r="D106" s="5">
        <v>6</v>
      </c>
      <c r="E106" s="28">
        <v>1.398</v>
      </c>
      <c r="F106" s="28">
        <v>1.398</v>
      </c>
    </row>
    <row r="107" spans="1:6" ht="12.75">
      <c r="A107" s="30" t="s">
        <v>133</v>
      </c>
      <c r="B107" s="30">
        <v>1</v>
      </c>
      <c r="C107" s="5">
        <v>1949</v>
      </c>
      <c r="D107" s="5">
        <v>7</v>
      </c>
      <c r="E107" s="28">
        <v>1.069</v>
      </c>
      <c r="F107" s="28">
        <v>1.069</v>
      </c>
    </row>
    <row r="108" spans="1:6" ht="12.75">
      <c r="A108" s="30" t="s">
        <v>133</v>
      </c>
      <c r="B108" s="30">
        <v>1</v>
      </c>
      <c r="C108" s="5">
        <v>1949</v>
      </c>
      <c r="D108" s="5">
        <v>8</v>
      </c>
      <c r="E108" s="28">
        <v>0.896</v>
      </c>
      <c r="F108" s="28">
        <v>0.896</v>
      </c>
    </row>
    <row r="109" spans="1:6" ht="12.75">
      <c r="A109" s="30" t="s">
        <v>133</v>
      </c>
      <c r="B109" s="30">
        <v>1</v>
      </c>
      <c r="C109" s="5">
        <v>1949</v>
      </c>
      <c r="D109" s="5">
        <v>9</v>
      </c>
      <c r="E109" s="28">
        <v>1.313</v>
      </c>
      <c r="F109" s="28">
        <v>1.313</v>
      </c>
    </row>
    <row r="110" spans="1:6" ht="12.75">
      <c r="A110" s="30" t="s">
        <v>133</v>
      </c>
      <c r="B110" s="30">
        <v>1</v>
      </c>
      <c r="C110" s="5">
        <v>1949</v>
      </c>
      <c r="D110" s="5">
        <v>10</v>
      </c>
      <c r="E110" s="28">
        <v>1.329</v>
      </c>
      <c r="F110" s="28">
        <v>1.329</v>
      </c>
    </row>
    <row r="111" spans="1:6" ht="12.75">
      <c r="A111" s="30" t="s">
        <v>133</v>
      </c>
      <c r="B111" s="30">
        <v>1</v>
      </c>
      <c r="C111" s="5">
        <v>1949</v>
      </c>
      <c r="D111" s="5">
        <v>11</v>
      </c>
      <c r="E111" s="28">
        <v>3.603</v>
      </c>
      <c r="F111" s="28">
        <v>3.603</v>
      </c>
    </row>
    <row r="112" spans="1:6" ht="12.75">
      <c r="A112" s="30" t="s">
        <v>133</v>
      </c>
      <c r="B112" s="30">
        <v>1</v>
      </c>
      <c r="C112" s="5">
        <v>1949</v>
      </c>
      <c r="D112" s="5">
        <v>12</v>
      </c>
      <c r="E112" s="28">
        <v>2.588</v>
      </c>
      <c r="F112" s="28">
        <v>2.588</v>
      </c>
    </row>
    <row r="113" spans="1:6" ht="12.75">
      <c r="A113" s="30" t="s">
        <v>133</v>
      </c>
      <c r="B113" s="30">
        <v>1</v>
      </c>
      <c r="C113" s="5">
        <v>1950</v>
      </c>
      <c r="D113" s="5">
        <v>1</v>
      </c>
      <c r="E113" s="28">
        <v>1.912</v>
      </c>
      <c r="F113" s="28">
        <v>1.912</v>
      </c>
    </row>
    <row r="114" spans="1:6" ht="12.75">
      <c r="A114" s="30" t="s">
        <v>133</v>
      </c>
      <c r="B114" s="30">
        <v>1</v>
      </c>
      <c r="C114" s="5">
        <v>1950</v>
      </c>
      <c r="D114" s="5">
        <v>2</v>
      </c>
      <c r="E114" s="28">
        <v>8.433</v>
      </c>
      <c r="F114" s="28">
        <v>8.433</v>
      </c>
    </row>
    <row r="115" spans="1:6" ht="12.75">
      <c r="A115" s="30" t="s">
        <v>133</v>
      </c>
      <c r="B115" s="30">
        <v>1</v>
      </c>
      <c r="C115" s="5">
        <v>1950</v>
      </c>
      <c r="D115" s="5">
        <v>3</v>
      </c>
      <c r="E115" s="28">
        <v>3.231</v>
      </c>
      <c r="F115" s="28">
        <v>3.231</v>
      </c>
    </row>
    <row r="116" spans="1:6" ht="12.75">
      <c r="A116" s="30" t="s">
        <v>133</v>
      </c>
      <c r="B116" s="30">
        <v>1</v>
      </c>
      <c r="C116" s="5">
        <v>1950</v>
      </c>
      <c r="D116" s="5">
        <v>4</v>
      </c>
      <c r="E116" s="28">
        <v>2.209</v>
      </c>
      <c r="F116" s="28">
        <v>2.209</v>
      </c>
    </row>
    <row r="117" spans="1:6" ht="12.75">
      <c r="A117" s="30" t="s">
        <v>133</v>
      </c>
      <c r="B117" s="30">
        <v>1</v>
      </c>
      <c r="C117" s="5">
        <v>1950</v>
      </c>
      <c r="D117" s="5">
        <v>5</v>
      </c>
      <c r="E117" s="28">
        <v>7.257</v>
      </c>
      <c r="F117" s="28">
        <v>7.257</v>
      </c>
    </row>
    <row r="118" spans="1:6" ht="12.75">
      <c r="A118" s="30" t="s">
        <v>133</v>
      </c>
      <c r="B118" s="30">
        <v>1</v>
      </c>
      <c r="C118" s="5">
        <v>1950</v>
      </c>
      <c r="D118" s="5">
        <v>6</v>
      </c>
      <c r="E118" s="28">
        <v>2.532</v>
      </c>
      <c r="F118" s="28">
        <v>2.532</v>
      </c>
    </row>
    <row r="119" spans="1:6" ht="12.75">
      <c r="A119" s="30" t="s">
        <v>133</v>
      </c>
      <c r="B119" s="30">
        <v>1</v>
      </c>
      <c r="C119" s="5">
        <v>1950</v>
      </c>
      <c r="D119" s="5">
        <v>7</v>
      </c>
      <c r="E119" s="28">
        <v>2.078</v>
      </c>
      <c r="F119" s="28">
        <v>2.078</v>
      </c>
    </row>
    <row r="120" spans="1:6" ht="12.75">
      <c r="A120" s="30" t="s">
        <v>133</v>
      </c>
      <c r="B120" s="30">
        <v>1</v>
      </c>
      <c r="C120" s="5">
        <v>1950</v>
      </c>
      <c r="D120" s="5">
        <v>8</v>
      </c>
      <c r="E120" s="28">
        <v>1.657</v>
      </c>
      <c r="F120" s="28">
        <v>1.657</v>
      </c>
    </row>
    <row r="121" spans="1:6" ht="12.75">
      <c r="A121" s="30" t="s">
        <v>133</v>
      </c>
      <c r="B121" s="30">
        <v>1</v>
      </c>
      <c r="C121" s="5">
        <v>1950</v>
      </c>
      <c r="D121" s="5">
        <v>9</v>
      </c>
      <c r="E121" s="28">
        <v>1.319</v>
      </c>
      <c r="F121" s="28">
        <v>1.319</v>
      </c>
    </row>
    <row r="122" spans="1:6" ht="12.75">
      <c r="A122" s="30" t="s">
        <v>133</v>
      </c>
      <c r="B122" s="30">
        <v>1</v>
      </c>
      <c r="C122" s="5">
        <v>1950</v>
      </c>
      <c r="D122" s="5">
        <v>10</v>
      </c>
      <c r="E122" s="28">
        <v>1.152</v>
      </c>
      <c r="F122" s="28">
        <v>1.152</v>
      </c>
    </row>
    <row r="123" spans="1:6" ht="12.75">
      <c r="A123" s="30" t="s">
        <v>133</v>
      </c>
      <c r="B123" s="30">
        <v>1</v>
      </c>
      <c r="C123" s="5">
        <v>1950</v>
      </c>
      <c r="D123" s="5">
        <v>11</v>
      </c>
      <c r="E123" s="28">
        <v>2.371</v>
      </c>
      <c r="F123" s="28">
        <v>2.371</v>
      </c>
    </row>
    <row r="124" spans="1:6" ht="12.75">
      <c r="A124" s="30" t="s">
        <v>133</v>
      </c>
      <c r="B124" s="30">
        <v>1</v>
      </c>
      <c r="C124" s="5">
        <v>1950</v>
      </c>
      <c r="D124" s="5">
        <v>12</v>
      </c>
      <c r="E124" s="28">
        <v>4.868</v>
      </c>
      <c r="F124" s="28">
        <v>4.868</v>
      </c>
    </row>
    <row r="125" spans="1:6" ht="12.75">
      <c r="A125" s="30" t="s">
        <v>133</v>
      </c>
      <c r="B125" s="30">
        <v>1</v>
      </c>
      <c r="C125" s="5">
        <v>1951</v>
      </c>
      <c r="D125" s="5">
        <v>1</v>
      </c>
      <c r="E125" s="28">
        <v>7.349</v>
      </c>
      <c r="F125" s="28">
        <v>7.349</v>
      </c>
    </row>
    <row r="126" spans="1:6" ht="12.75">
      <c r="A126" s="30" t="s">
        <v>133</v>
      </c>
      <c r="B126" s="30">
        <v>1</v>
      </c>
      <c r="C126" s="5">
        <v>1951</v>
      </c>
      <c r="D126" s="5">
        <v>2</v>
      </c>
      <c r="E126" s="28">
        <v>14.21</v>
      </c>
      <c r="F126" s="28">
        <v>14.21</v>
      </c>
    </row>
    <row r="127" spans="1:6" ht="12.75">
      <c r="A127" s="30" t="s">
        <v>133</v>
      </c>
      <c r="B127" s="30">
        <v>1</v>
      </c>
      <c r="C127" s="5">
        <v>1951</v>
      </c>
      <c r="D127" s="5">
        <v>3</v>
      </c>
      <c r="E127" s="28">
        <v>12.059</v>
      </c>
      <c r="F127" s="28">
        <v>12.059</v>
      </c>
    </row>
    <row r="128" spans="1:6" ht="12.75">
      <c r="A128" s="30" t="s">
        <v>133</v>
      </c>
      <c r="B128" s="30">
        <v>1</v>
      </c>
      <c r="C128" s="5">
        <v>1951</v>
      </c>
      <c r="D128" s="5">
        <v>4</v>
      </c>
      <c r="E128" s="28">
        <v>3.644</v>
      </c>
      <c r="F128" s="28">
        <v>3.644</v>
      </c>
    </row>
    <row r="129" spans="1:6" ht="12.75">
      <c r="A129" s="30" t="s">
        <v>133</v>
      </c>
      <c r="B129" s="30">
        <v>1</v>
      </c>
      <c r="C129" s="5">
        <v>1951</v>
      </c>
      <c r="D129" s="5">
        <v>5</v>
      </c>
      <c r="E129" s="28">
        <v>4.636</v>
      </c>
      <c r="F129" s="28">
        <v>4.636</v>
      </c>
    </row>
    <row r="130" spans="1:6" ht="12.75">
      <c r="A130" s="30" t="s">
        <v>133</v>
      </c>
      <c r="B130" s="30">
        <v>1</v>
      </c>
      <c r="C130" s="5">
        <v>1951</v>
      </c>
      <c r="D130" s="5">
        <v>6</v>
      </c>
      <c r="E130" s="28">
        <v>2.721</v>
      </c>
      <c r="F130" s="28">
        <v>2.721</v>
      </c>
    </row>
    <row r="131" spans="1:6" ht="12.75">
      <c r="A131" s="30" t="s">
        <v>133</v>
      </c>
      <c r="B131" s="30">
        <v>1</v>
      </c>
      <c r="C131" s="5">
        <v>1951</v>
      </c>
      <c r="D131" s="5">
        <v>7</v>
      </c>
      <c r="E131" s="28">
        <v>2.259</v>
      </c>
      <c r="F131" s="28">
        <v>2.259</v>
      </c>
    </row>
    <row r="132" spans="1:6" ht="12.75">
      <c r="A132" s="30" t="s">
        <v>133</v>
      </c>
      <c r="B132" s="30">
        <v>1</v>
      </c>
      <c r="C132" s="5">
        <v>1951</v>
      </c>
      <c r="D132" s="5">
        <v>8</v>
      </c>
      <c r="E132" s="28">
        <v>1.81</v>
      </c>
      <c r="F132" s="28">
        <v>1.81</v>
      </c>
    </row>
    <row r="133" spans="1:6" ht="12.75">
      <c r="A133" s="30" t="s">
        <v>133</v>
      </c>
      <c r="B133" s="30">
        <v>1</v>
      </c>
      <c r="C133" s="5">
        <v>1951</v>
      </c>
      <c r="D133" s="5">
        <v>9</v>
      </c>
      <c r="E133" s="28">
        <v>1.464</v>
      </c>
      <c r="F133" s="28">
        <v>1.464</v>
      </c>
    </row>
    <row r="134" spans="1:6" ht="12.75">
      <c r="A134" s="30" t="s">
        <v>133</v>
      </c>
      <c r="B134" s="30">
        <v>1</v>
      </c>
      <c r="C134" s="5">
        <v>1951</v>
      </c>
      <c r="D134" s="5">
        <v>10</v>
      </c>
      <c r="E134" s="28">
        <v>1.419</v>
      </c>
      <c r="F134" s="28">
        <v>1.419</v>
      </c>
    </row>
    <row r="135" spans="1:6" ht="12.75">
      <c r="A135" s="30" t="s">
        <v>133</v>
      </c>
      <c r="B135" s="30">
        <v>1</v>
      </c>
      <c r="C135" s="5">
        <v>1951</v>
      </c>
      <c r="D135" s="5">
        <v>11</v>
      </c>
      <c r="E135" s="28">
        <v>4.892</v>
      </c>
      <c r="F135" s="28">
        <v>4.892</v>
      </c>
    </row>
    <row r="136" spans="1:6" ht="12.75">
      <c r="A136" s="30" t="s">
        <v>133</v>
      </c>
      <c r="B136" s="30">
        <v>1</v>
      </c>
      <c r="C136" s="5">
        <v>1951</v>
      </c>
      <c r="D136" s="5">
        <v>12</v>
      </c>
      <c r="E136" s="28">
        <v>4.911</v>
      </c>
      <c r="F136" s="28">
        <v>4.911</v>
      </c>
    </row>
    <row r="137" spans="1:6" ht="12.75">
      <c r="A137" s="30" t="s">
        <v>133</v>
      </c>
      <c r="B137" s="30">
        <v>1</v>
      </c>
      <c r="C137" s="5">
        <v>1952</v>
      </c>
      <c r="D137" s="5">
        <v>1</v>
      </c>
      <c r="E137" s="28">
        <v>3.913</v>
      </c>
      <c r="F137" s="28">
        <v>3.913</v>
      </c>
    </row>
    <row r="138" spans="1:6" ht="12.75">
      <c r="A138" s="30" t="s">
        <v>133</v>
      </c>
      <c r="B138" s="30">
        <v>1</v>
      </c>
      <c r="C138" s="5">
        <v>1952</v>
      </c>
      <c r="D138" s="5">
        <v>2</v>
      </c>
      <c r="E138" s="28">
        <v>2.516</v>
      </c>
      <c r="F138" s="28">
        <v>2.516</v>
      </c>
    </row>
    <row r="139" spans="1:6" ht="12.75">
      <c r="A139" s="30" t="s">
        <v>133</v>
      </c>
      <c r="B139" s="30">
        <v>1</v>
      </c>
      <c r="C139" s="5">
        <v>1952</v>
      </c>
      <c r="D139" s="5">
        <v>3</v>
      </c>
      <c r="E139" s="28">
        <v>5.218</v>
      </c>
      <c r="F139" s="28">
        <v>5.218</v>
      </c>
    </row>
    <row r="140" spans="1:6" ht="12.75">
      <c r="A140" s="30" t="s">
        <v>133</v>
      </c>
      <c r="B140" s="30">
        <v>1</v>
      </c>
      <c r="C140" s="5">
        <v>1952</v>
      </c>
      <c r="D140" s="5">
        <v>4</v>
      </c>
      <c r="E140" s="28">
        <v>2.93</v>
      </c>
      <c r="F140" s="28">
        <v>2.93</v>
      </c>
    </row>
    <row r="141" spans="1:6" ht="12.75">
      <c r="A141" s="30" t="s">
        <v>133</v>
      </c>
      <c r="B141" s="30">
        <v>1</v>
      </c>
      <c r="C141" s="5">
        <v>1952</v>
      </c>
      <c r="D141" s="5">
        <v>5</v>
      </c>
      <c r="E141" s="28">
        <v>3.428</v>
      </c>
      <c r="F141" s="28">
        <v>3.428</v>
      </c>
    </row>
    <row r="142" spans="1:6" ht="12.75">
      <c r="A142" s="30" t="s">
        <v>133</v>
      </c>
      <c r="B142" s="30">
        <v>1</v>
      </c>
      <c r="C142" s="5">
        <v>1952</v>
      </c>
      <c r="D142" s="5">
        <v>6</v>
      </c>
      <c r="E142" s="28">
        <v>2.646</v>
      </c>
      <c r="F142" s="28">
        <v>2.646</v>
      </c>
    </row>
    <row r="143" spans="1:6" ht="12.75">
      <c r="A143" s="30" t="s">
        <v>133</v>
      </c>
      <c r="B143" s="30">
        <v>1</v>
      </c>
      <c r="C143" s="5">
        <v>1952</v>
      </c>
      <c r="D143" s="5">
        <v>7</v>
      </c>
      <c r="E143" s="28">
        <v>2.219</v>
      </c>
      <c r="F143" s="28">
        <v>2.219</v>
      </c>
    </row>
    <row r="144" spans="1:6" ht="12.75">
      <c r="A144" s="30" t="s">
        <v>133</v>
      </c>
      <c r="B144" s="30">
        <v>1</v>
      </c>
      <c r="C144" s="5">
        <v>1952</v>
      </c>
      <c r="D144" s="5">
        <v>8</v>
      </c>
      <c r="E144" s="28">
        <v>1.84</v>
      </c>
      <c r="F144" s="28">
        <v>1.84</v>
      </c>
    </row>
    <row r="145" spans="1:6" ht="12.75">
      <c r="A145" s="30" t="s">
        <v>133</v>
      </c>
      <c r="B145" s="30">
        <v>1</v>
      </c>
      <c r="C145" s="5">
        <v>1952</v>
      </c>
      <c r="D145" s="5">
        <v>9</v>
      </c>
      <c r="E145" s="28">
        <v>1.587</v>
      </c>
      <c r="F145" s="28">
        <v>1.587</v>
      </c>
    </row>
    <row r="146" spans="1:6" ht="12.75">
      <c r="A146" s="30" t="s">
        <v>133</v>
      </c>
      <c r="B146" s="30">
        <v>1</v>
      </c>
      <c r="C146" s="5">
        <v>1952</v>
      </c>
      <c r="D146" s="5">
        <v>10</v>
      </c>
      <c r="E146" s="28">
        <v>2.544</v>
      </c>
      <c r="F146" s="28">
        <v>2.544</v>
      </c>
    </row>
    <row r="147" spans="1:6" ht="12.75">
      <c r="A147" s="30" t="s">
        <v>133</v>
      </c>
      <c r="B147" s="30">
        <v>1</v>
      </c>
      <c r="C147" s="5">
        <v>1952</v>
      </c>
      <c r="D147" s="5">
        <v>11</v>
      </c>
      <c r="E147" s="28">
        <v>5.433</v>
      </c>
      <c r="F147" s="28">
        <v>5.433</v>
      </c>
    </row>
    <row r="148" spans="1:6" ht="12.75">
      <c r="A148" s="30" t="s">
        <v>133</v>
      </c>
      <c r="B148" s="30">
        <v>1</v>
      </c>
      <c r="C148" s="5">
        <v>1952</v>
      </c>
      <c r="D148" s="5">
        <v>12</v>
      </c>
      <c r="E148" s="28">
        <v>10.974</v>
      </c>
      <c r="F148" s="28">
        <v>10.974</v>
      </c>
    </row>
    <row r="149" spans="1:6" ht="12.75">
      <c r="A149" s="30" t="s">
        <v>133</v>
      </c>
      <c r="B149" s="30">
        <v>1</v>
      </c>
      <c r="C149" s="5">
        <v>1953</v>
      </c>
      <c r="D149" s="5">
        <v>1</v>
      </c>
      <c r="E149" s="28">
        <v>3.654</v>
      </c>
      <c r="F149" s="28">
        <v>3.654</v>
      </c>
    </row>
    <row r="150" spans="1:6" ht="12.75">
      <c r="A150" s="30" t="s">
        <v>133</v>
      </c>
      <c r="B150" s="30">
        <v>1</v>
      </c>
      <c r="C150" s="5">
        <v>1953</v>
      </c>
      <c r="D150" s="5">
        <v>2</v>
      </c>
      <c r="E150" s="28">
        <v>4.53</v>
      </c>
      <c r="F150" s="28">
        <v>4.53</v>
      </c>
    </row>
    <row r="151" spans="1:6" ht="12.75">
      <c r="A151" s="30" t="s">
        <v>133</v>
      </c>
      <c r="B151" s="30">
        <v>1</v>
      </c>
      <c r="C151" s="5">
        <v>1953</v>
      </c>
      <c r="D151" s="5">
        <v>3</v>
      </c>
      <c r="E151" s="28">
        <v>2.451</v>
      </c>
      <c r="F151" s="28">
        <v>2.451</v>
      </c>
    </row>
    <row r="152" spans="1:6" ht="12.75">
      <c r="A152" s="30" t="s">
        <v>133</v>
      </c>
      <c r="B152" s="30">
        <v>1</v>
      </c>
      <c r="C152" s="5">
        <v>1953</v>
      </c>
      <c r="D152" s="5">
        <v>4</v>
      </c>
      <c r="E152" s="28">
        <v>7.25</v>
      </c>
      <c r="F152" s="28">
        <v>7.25</v>
      </c>
    </row>
    <row r="153" spans="1:6" ht="12.75">
      <c r="A153" s="30" t="s">
        <v>133</v>
      </c>
      <c r="B153" s="30">
        <v>1</v>
      </c>
      <c r="C153" s="5">
        <v>1953</v>
      </c>
      <c r="D153" s="5">
        <v>5</v>
      </c>
      <c r="E153" s="28">
        <v>2.737</v>
      </c>
      <c r="F153" s="28">
        <v>2.737</v>
      </c>
    </row>
    <row r="154" spans="1:6" ht="12.75">
      <c r="A154" s="30" t="s">
        <v>133</v>
      </c>
      <c r="B154" s="30">
        <v>1</v>
      </c>
      <c r="C154" s="5">
        <v>1953</v>
      </c>
      <c r="D154" s="5">
        <v>6</v>
      </c>
      <c r="E154" s="28">
        <v>3.053</v>
      </c>
      <c r="F154" s="28">
        <v>3.053</v>
      </c>
    </row>
    <row r="155" spans="1:6" ht="12.75">
      <c r="A155" s="30" t="s">
        <v>133</v>
      </c>
      <c r="B155" s="30">
        <v>1</v>
      </c>
      <c r="C155" s="5">
        <v>1953</v>
      </c>
      <c r="D155" s="5">
        <v>7</v>
      </c>
      <c r="E155" s="28">
        <v>2.108</v>
      </c>
      <c r="F155" s="28">
        <v>2.108</v>
      </c>
    </row>
    <row r="156" spans="1:6" ht="12.75">
      <c r="A156" s="30" t="s">
        <v>133</v>
      </c>
      <c r="B156" s="30">
        <v>1</v>
      </c>
      <c r="C156" s="5">
        <v>1953</v>
      </c>
      <c r="D156" s="5">
        <v>8</v>
      </c>
      <c r="E156" s="28">
        <v>1.677</v>
      </c>
      <c r="F156" s="28">
        <v>1.677</v>
      </c>
    </row>
    <row r="157" spans="1:6" ht="12.75">
      <c r="A157" s="30" t="s">
        <v>133</v>
      </c>
      <c r="B157" s="30">
        <v>1</v>
      </c>
      <c r="C157" s="5">
        <v>1953</v>
      </c>
      <c r="D157" s="5">
        <v>9</v>
      </c>
      <c r="E157" s="28">
        <v>1.467</v>
      </c>
      <c r="F157" s="28">
        <v>1.467</v>
      </c>
    </row>
    <row r="158" spans="1:6" ht="12.75">
      <c r="A158" s="30" t="s">
        <v>133</v>
      </c>
      <c r="B158" s="30">
        <v>1</v>
      </c>
      <c r="C158" s="5">
        <v>1953</v>
      </c>
      <c r="D158" s="5">
        <v>10</v>
      </c>
      <c r="E158" s="28">
        <v>1.567</v>
      </c>
      <c r="F158" s="28">
        <v>1.567</v>
      </c>
    </row>
    <row r="159" spans="1:6" ht="12.75">
      <c r="A159" s="30" t="s">
        <v>133</v>
      </c>
      <c r="B159" s="30">
        <v>1</v>
      </c>
      <c r="C159" s="5">
        <v>1953</v>
      </c>
      <c r="D159" s="5">
        <v>11</v>
      </c>
      <c r="E159" s="28">
        <v>1.924</v>
      </c>
      <c r="F159" s="28">
        <v>1.924</v>
      </c>
    </row>
    <row r="160" spans="1:6" ht="12.75">
      <c r="A160" s="30" t="s">
        <v>133</v>
      </c>
      <c r="B160" s="30">
        <v>1</v>
      </c>
      <c r="C160" s="5">
        <v>1953</v>
      </c>
      <c r="D160" s="5">
        <v>12</v>
      </c>
      <c r="E160" s="28">
        <v>2.324</v>
      </c>
      <c r="F160" s="28">
        <v>2.324</v>
      </c>
    </row>
    <row r="161" spans="1:6" ht="12.75">
      <c r="A161" s="30" t="s">
        <v>133</v>
      </c>
      <c r="B161" s="30">
        <v>1</v>
      </c>
      <c r="C161" s="5">
        <v>1954</v>
      </c>
      <c r="D161" s="5">
        <v>1</v>
      </c>
      <c r="E161" s="28">
        <v>2.668</v>
      </c>
      <c r="F161" s="28">
        <v>2.668</v>
      </c>
    </row>
    <row r="162" spans="1:6" ht="12.75">
      <c r="A162" s="30" t="s">
        <v>133</v>
      </c>
      <c r="B162" s="30">
        <v>1</v>
      </c>
      <c r="C162" s="5">
        <v>1954</v>
      </c>
      <c r="D162" s="5">
        <v>2</v>
      </c>
      <c r="E162" s="28">
        <v>3.633</v>
      </c>
      <c r="F162" s="28">
        <v>3.633</v>
      </c>
    </row>
    <row r="163" spans="1:6" ht="12.75">
      <c r="A163" s="30" t="s">
        <v>133</v>
      </c>
      <c r="B163" s="30">
        <v>1</v>
      </c>
      <c r="C163" s="5">
        <v>1954</v>
      </c>
      <c r="D163" s="5">
        <v>3</v>
      </c>
      <c r="E163" s="28">
        <v>5.176</v>
      </c>
      <c r="F163" s="28">
        <v>5.176</v>
      </c>
    </row>
    <row r="164" spans="1:6" ht="12.75">
      <c r="A164" s="30" t="s">
        <v>133</v>
      </c>
      <c r="B164" s="30">
        <v>1</v>
      </c>
      <c r="C164" s="5">
        <v>1954</v>
      </c>
      <c r="D164" s="5">
        <v>4</v>
      </c>
      <c r="E164" s="28">
        <v>3.321</v>
      </c>
      <c r="F164" s="28">
        <v>3.321</v>
      </c>
    </row>
    <row r="165" spans="1:6" ht="12.75">
      <c r="A165" s="30" t="s">
        <v>133</v>
      </c>
      <c r="B165" s="30">
        <v>1</v>
      </c>
      <c r="C165" s="5">
        <v>1954</v>
      </c>
      <c r="D165" s="5">
        <v>5</v>
      </c>
      <c r="E165" s="28">
        <v>2.682</v>
      </c>
      <c r="F165" s="28">
        <v>2.682</v>
      </c>
    </row>
    <row r="166" spans="1:6" ht="12.75">
      <c r="A166" s="30" t="s">
        <v>133</v>
      </c>
      <c r="B166" s="30">
        <v>1</v>
      </c>
      <c r="C166" s="5">
        <v>1954</v>
      </c>
      <c r="D166" s="5">
        <v>6</v>
      </c>
      <c r="E166" s="28">
        <v>2.323</v>
      </c>
      <c r="F166" s="28">
        <v>2.323</v>
      </c>
    </row>
    <row r="167" spans="1:6" ht="12.75">
      <c r="A167" s="30" t="s">
        <v>133</v>
      </c>
      <c r="B167" s="30">
        <v>1</v>
      </c>
      <c r="C167" s="5">
        <v>1954</v>
      </c>
      <c r="D167" s="5">
        <v>7</v>
      </c>
      <c r="E167" s="28">
        <v>1.824</v>
      </c>
      <c r="F167" s="28">
        <v>1.824</v>
      </c>
    </row>
    <row r="168" spans="1:6" ht="12.75">
      <c r="A168" s="30" t="s">
        <v>133</v>
      </c>
      <c r="B168" s="30">
        <v>1</v>
      </c>
      <c r="C168" s="5">
        <v>1954</v>
      </c>
      <c r="D168" s="5">
        <v>8</v>
      </c>
      <c r="E168" s="28">
        <v>1.474</v>
      </c>
      <c r="F168" s="28">
        <v>1.474</v>
      </c>
    </row>
    <row r="169" spans="1:6" ht="12.75">
      <c r="A169" s="30" t="s">
        <v>133</v>
      </c>
      <c r="B169" s="30">
        <v>1</v>
      </c>
      <c r="C169" s="5">
        <v>1954</v>
      </c>
      <c r="D169" s="5">
        <v>9</v>
      </c>
      <c r="E169" s="28">
        <v>1.198</v>
      </c>
      <c r="F169" s="28">
        <v>1.198</v>
      </c>
    </row>
    <row r="170" spans="1:6" ht="12.75">
      <c r="A170" s="30" t="s">
        <v>133</v>
      </c>
      <c r="B170" s="30">
        <v>1</v>
      </c>
      <c r="C170" s="5">
        <v>1954</v>
      </c>
      <c r="D170" s="5">
        <v>10</v>
      </c>
      <c r="E170" s="28">
        <v>1.273</v>
      </c>
      <c r="F170" s="28">
        <v>1.273</v>
      </c>
    </row>
    <row r="171" spans="1:6" ht="12.75">
      <c r="A171" s="30" t="s">
        <v>133</v>
      </c>
      <c r="B171" s="30">
        <v>1</v>
      </c>
      <c r="C171" s="5">
        <v>1954</v>
      </c>
      <c r="D171" s="5">
        <v>11</v>
      </c>
      <c r="E171" s="28">
        <v>4.528</v>
      </c>
      <c r="F171" s="28">
        <v>4.528</v>
      </c>
    </row>
    <row r="172" spans="1:6" ht="12.75">
      <c r="A172" s="30" t="s">
        <v>133</v>
      </c>
      <c r="B172" s="30">
        <v>1</v>
      </c>
      <c r="C172" s="5">
        <v>1954</v>
      </c>
      <c r="D172" s="5">
        <v>12</v>
      </c>
      <c r="E172" s="28">
        <v>2.238</v>
      </c>
      <c r="F172" s="28">
        <v>2.238</v>
      </c>
    </row>
    <row r="173" spans="1:6" ht="12.75">
      <c r="A173" s="30" t="s">
        <v>133</v>
      </c>
      <c r="B173" s="30">
        <v>1</v>
      </c>
      <c r="C173" s="5">
        <v>1955</v>
      </c>
      <c r="D173" s="5">
        <v>1</v>
      </c>
      <c r="E173" s="28">
        <v>15.784</v>
      </c>
      <c r="F173" s="28">
        <v>15.784</v>
      </c>
    </row>
    <row r="174" spans="1:6" ht="12.75">
      <c r="A174" s="30" t="s">
        <v>133</v>
      </c>
      <c r="B174" s="30">
        <v>1</v>
      </c>
      <c r="C174" s="5">
        <v>1955</v>
      </c>
      <c r="D174" s="5">
        <v>2</v>
      </c>
      <c r="E174" s="28">
        <v>12.49</v>
      </c>
      <c r="F174" s="28">
        <v>12.49</v>
      </c>
    </row>
    <row r="175" spans="1:6" ht="12.75">
      <c r="A175" s="30" t="s">
        <v>133</v>
      </c>
      <c r="B175" s="30">
        <v>1</v>
      </c>
      <c r="C175" s="5">
        <v>1955</v>
      </c>
      <c r="D175" s="5">
        <v>3</v>
      </c>
      <c r="E175" s="28">
        <v>4.371</v>
      </c>
      <c r="F175" s="28">
        <v>4.371</v>
      </c>
    </row>
    <row r="176" spans="1:6" ht="12.75">
      <c r="A176" s="30" t="s">
        <v>133</v>
      </c>
      <c r="B176" s="30">
        <v>1</v>
      </c>
      <c r="C176" s="5">
        <v>1955</v>
      </c>
      <c r="D176" s="5">
        <v>4</v>
      </c>
      <c r="E176" s="28">
        <v>4.717</v>
      </c>
      <c r="F176" s="28">
        <v>4.717</v>
      </c>
    </row>
    <row r="177" spans="1:6" ht="12.75">
      <c r="A177" s="30" t="s">
        <v>133</v>
      </c>
      <c r="B177" s="30">
        <v>1</v>
      </c>
      <c r="C177" s="5">
        <v>1955</v>
      </c>
      <c r="D177" s="5">
        <v>5</v>
      </c>
      <c r="E177" s="28">
        <v>3.624</v>
      </c>
      <c r="F177" s="28">
        <v>3.624</v>
      </c>
    </row>
    <row r="178" spans="1:6" ht="12.75">
      <c r="A178" s="30" t="s">
        <v>133</v>
      </c>
      <c r="B178" s="30">
        <v>1</v>
      </c>
      <c r="C178" s="5">
        <v>1955</v>
      </c>
      <c r="D178" s="5">
        <v>6</v>
      </c>
      <c r="E178" s="28">
        <v>3.221</v>
      </c>
      <c r="F178" s="28">
        <v>3.221</v>
      </c>
    </row>
    <row r="179" spans="1:6" ht="12.75">
      <c r="A179" s="30" t="s">
        <v>133</v>
      </c>
      <c r="B179" s="30">
        <v>1</v>
      </c>
      <c r="C179" s="5">
        <v>1955</v>
      </c>
      <c r="D179" s="5">
        <v>7</v>
      </c>
      <c r="E179" s="28">
        <v>2.327</v>
      </c>
      <c r="F179" s="28">
        <v>2.327</v>
      </c>
    </row>
    <row r="180" spans="1:6" ht="12.75">
      <c r="A180" s="30" t="s">
        <v>133</v>
      </c>
      <c r="B180" s="30">
        <v>1</v>
      </c>
      <c r="C180" s="5">
        <v>1955</v>
      </c>
      <c r="D180" s="5">
        <v>8</v>
      </c>
      <c r="E180" s="28">
        <v>1.842</v>
      </c>
      <c r="F180" s="28">
        <v>1.842</v>
      </c>
    </row>
    <row r="181" spans="1:6" ht="12.75">
      <c r="A181" s="30" t="s">
        <v>133</v>
      </c>
      <c r="B181" s="30">
        <v>1</v>
      </c>
      <c r="C181" s="5">
        <v>1955</v>
      </c>
      <c r="D181" s="5">
        <v>9</v>
      </c>
      <c r="E181" s="28">
        <v>1.501</v>
      </c>
      <c r="F181" s="28">
        <v>1.501</v>
      </c>
    </row>
    <row r="182" spans="1:6" ht="12.75">
      <c r="A182" s="30" t="s">
        <v>133</v>
      </c>
      <c r="B182" s="30">
        <v>1</v>
      </c>
      <c r="C182" s="5">
        <v>1955</v>
      </c>
      <c r="D182" s="5">
        <v>10</v>
      </c>
      <c r="E182" s="28">
        <v>1.48</v>
      </c>
      <c r="F182" s="28">
        <v>1.48</v>
      </c>
    </row>
    <row r="183" spans="1:6" ht="12.75">
      <c r="A183" s="30" t="s">
        <v>133</v>
      </c>
      <c r="B183" s="30">
        <v>1</v>
      </c>
      <c r="C183" s="5">
        <v>1955</v>
      </c>
      <c r="D183" s="5">
        <v>11</v>
      </c>
      <c r="E183" s="28">
        <v>4.282</v>
      </c>
      <c r="F183" s="28">
        <v>4.282</v>
      </c>
    </row>
    <row r="184" spans="1:6" ht="12.75">
      <c r="A184" s="30" t="s">
        <v>133</v>
      </c>
      <c r="B184" s="30">
        <v>1</v>
      </c>
      <c r="C184" s="5">
        <v>1955</v>
      </c>
      <c r="D184" s="5">
        <v>12</v>
      </c>
      <c r="E184" s="28">
        <v>14.655</v>
      </c>
      <c r="F184" s="28">
        <v>14.655</v>
      </c>
    </row>
    <row r="185" spans="1:6" ht="12.75">
      <c r="A185" s="30" t="s">
        <v>133</v>
      </c>
      <c r="B185" s="30">
        <v>1</v>
      </c>
      <c r="C185" s="5">
        <v>1956</v>
      </c>
      <c r="D185" s="5">
        <v>1</v>
      </c>
      <c r="E185" s="28">
        <v>11.542</v>
      </c>
      <c r="F185" s="28">
        <v>11.542</v>
      </c>
    </row>
    <row r="186" spans="1:6" ht="12.75">
      <c r="A186" s="30" t="s">
        <v>133</v>
      </c>
      <c r="B186" s="30">
        <v>1</v>
      </c>
      <c r="C186" s="5">
        <v>1956</v>
      </c>
      <c r="D186" s="5">
        <v>2</v>
      </c>
      <c r="E186" s="28">
        <v>3.378</v>
      </c>
      <c r="F186" s="28">
        <v>3.378</v>
      </c>
    </row>
    <row r="187" spans="1:6" ht="12.75">
      <c r="A187" s="30" t="s">
        <v>133</v>
      </c>
      <c r="B187" s="30">
        <v>1</v>
      </c>
      <c r="C187" s="5">
        <v>1956</v>
      </c>
      <c r="D187" s="5">
        <v>3</v>
      </c>
      <c r="E187" s="28">
        <v>15.843</v>
      </c>
      <c r="F187" s="28">
        <v>15.843</v>
      </c>
    </row>
    <row r="188" spans="1:6" ht="12.75">
      <c r="A188" s="30" t="s">
        <v>133</v>
      </c>
      <c r="B188" s="30">
        <v>1</v>
      </c>
      <c r="C188" s="5">
        <v>1956</v>
      </c>
      <c r="D188" s="5">
        <v>4</v>
      </c>
      <c r="E188" s="28">
        <v>11.262</v>
      </c>
      <c r="F188" s="28">
        <v>11.262</v>
      </c>
    </row>
    <row r="189" spans="1:6" ht="12.75">
      <c r="A189" s="30" t="s">
        <v>133</v>
      </c>
      <c r="B189" s="30">
        <v>1</v>
      </c>
      <c r="C189" s="5">
        <v>1956</v>
      </c>
      <c r="D189" s="5">
        <v>5</v>
      </c>
      <c r="E189" s="28">
        <v>6.191</v>
      </c>
      <c r="F189" s="28">
        <v>6.191</v>
      </c>
    </row>
    <row r="190" spans="1:6" ht="12.75">
      <c r="A190" s="30" t="s">
        <v>133</v>
      </c>
      <c r="B190" s="30">
        <v>1</v>
      </c>
      <c r="C190" s="5">
        <v>1956</v>
      </c>
      <c r="D190" s="5">
        <v>6</v>
      </c>
      <c r="E190" s="28">
        <v>3.995</v>
      </c>
      <c r="F190" s="28">
        <v>3.995</v>
      </c>
    </row>
    <row r="191" spans="1:6" ht="12.75">
      <c r="A191" s="30" t="s">
        <v>133</v>
      </c>
      <c r="B191" s="30">
        <v>1</v>
      </c>
      <c r="C191" s="5">
        <v>1956</v>
      </c>
      <c r="D191" s="5">
        <v>7</v>
      </c>
      <c r="E191" s="28">
        <v>3.195</v>
      </c>
      <c r="F191" s="28">
        <v>3.195</v>
      </c>
    </row>
    <row r="192" spans="1:6" ht="12.75">
      <c r="A192" s="30" t="s">
        <v>133</v>
      </c>
      <c r="B192" s="30">
        <v>1</v>
      </c>
      <c r="C192" s="5">
        <v>1956</v>
      </c>
      <c r="D192" s="5">
        <v>8</v>
      </c>
      <c r="E192" s="28">
        <v>2.54</v>
      </c>
      <c r="F192" s="28">
        <v>2.54</v>
      </c>
    </row>
    <row r="193" spans="1:6" ht="12.75">
      <c r="A193" s="30" t="s">
        <v>133</v>
      </c>
      <c r="B193" s="30">
        <v>1</v>
      </c>
      <c r="C193" s="5">
        <v>1956</v>
      </c>
      <c r="D193" s="5">
        <v>9</v>
      </c>
      <c r="E193" s="28">
        <v>2.263</v>
      </c>
      <c r="F193" s="28">
        <v>2.263</v>
      </c>
    </row>
    <row r="194" spans="1:6" ht="12.75">
      <c r="A194" s="30" t="s">
        <v>133</v>
      </c>
      <c r="B194" s="30">
        <v>1</v>
      </c>
      <c r="C194" s="5">
        <v>1956</v>
      </c>
      <c r="D194" s="5">
        <v>10</v>
      </c>
      <c r="E194" s="28">
        <v>2.07</v>
      </c>
      <c r="F194" s="28">
        <v>2.07</v>
      </c>
    </row>
    <row r="195" spans="1:6" ht="12.75">
      <c r="A195" s="30" t="s">
        <v>133</v>
      </c>
      <c r="B195" s="30">
        <v>1</v>
      </c>
      <c r="C195" s="5">
        <v>1956</v>
      </c>
      <c r="D195" s="5">
        <v>11</v>
      </c>
      <c r="E195" s="28">
        <v>1.856</v>
      </c>
      <c r="F195" s="28">
        <v>1.856</v>
      </c>
    </row>
    <row r="196" spans="1:6" ht="12.75">
      <c r="A196" s="30" t="s">
        <v>133</v>
      </c>
      <c r="B196" s="30">
        <v>1</v>
      </c>
      <c r="C196" s="5">
        <v>1956</v>
      </c>
      <c r="D196" s="5">
        <v>12</v>
      </c>
      <c r="E196" s="28">
        <v>2.06</v>
      </c>
      <c r="F196" s="28">
        <v>2.06</v>
      </c>
    </row>
    <row r="197" spans="1:6" ht="12.75">
      <c r="A197" s="30" t="s">
        <v>133</v>
      </c>
      <c r="B197" s="30">
        <v>1</v>
      </c>
      <c r="C197" s="5">
        <v>1957</v>
      </c>
      <c r="D197" s="5">
        <v>1</v>
      </c>
      <c r="E197" s="28">
        <v>1.598</v>
      </c>
      <c r="F197" s="28">
        <v>1.598</v>
      </c>
    </row>
    <row r="198" spans="1:6" ht="12.75">
      <c r="A198" s="30" t="s">
        <v>133</v>
      </c>
      <c r="B198" s="30">
        <v>1</v>
      </c>
      <c r="C198" s="5">
        <v>1957</v>
      </c>
      <c r="D198" s="5">
        <v>2</v>
      </c>
      <c r="E198" s="28">
        <v>3.849</v>
      </c>
      <c r="F198" s="28">
        <v>3.849</v>
      </c>
    </row>
    <row r="199" spans="1:6" ht="12.75">
      <c r="A199" s="30" t="s">
        <v>133</v>
      </c>
      <c r="B199" s="30">
        <v>1</v>
      </c>
      <c r="C199" s="5">
        <v>1957</v>
      </c>
      <c r="D199" s="5">
        <v>3</v>
      </c>
      <c r="E199" s="28">
        <v>2.596</v>
      </c>
      <c r="F199" s="28">
        <v>2.596</v>
      </c>
    </row>
    <row r="200" spans="1:6" ht="12.75">
      <c r="A200" s="30" t="s">
        <v>133</v>
      </c>
      <c r="B200" s="30">
        <v>1</v>
      </c>
      <c r="C200" s="5">
        <v>1957</v>
      </c>
      <c r="D200" s="5">
        <v>4</v>
      </c>
      <c r="E200" s="28">
        <v>2.599</v>
      </c>
      <c r="F200" s="28">
        <v>2.599</v>
      </c>
    </row>
    <row r="201" spans="1:6" ht="12.75">
      <c r="A201" s="30" t="s">
        <v>133</v>
      </c>
      <c r="B201" s="30">
        <v>1</v>
      </c>
      <c r="C201" s="5">
        <v>1957</v>
      </c>
      <c r="D201" s="5">
        <v>5</v>
      </c>
      <c r="E201" s="28">
        <v>2.581</v>
      </c>
      <c r="F201" s="28">
        <v>2.581</v>
      </c>
    </row>
    <row r="202" spans="1:6" ht="12.75">
      <c r="A202" s="30" t="s">
        <v>133</v>
      </c>
      <c r="B202" s="30">
        <v>1</v>
      </c>
      <c r="C202" s="5">
        <v>1957</v>
      </c>
      <c r="D202" s="5">
        <v>6</v>
      </c>
      <c r="E202" s="28">
        <v>2.853</v>
      </c>
      <c r="F202" s="28">
        <v>2.853</v>
      </c>
    </row>
    <row r="203" spans="1:6" ht="12.75">
      <c r="A203" s="30" t="s">
        <v>133</v>
      </c>
      <c r="B203" s="30">
        <v>1</v>
      </c>
      <c r="C203" s="5">
        <v>1957</v>
      </c>
      <c r="D203" s="5">
        <v>7</v>
      </c>
      <c r="E203" s="28">
        <v>1.683</v>
      </c>
      <c r="F203" s="28">
        <v>1.683</v>
      </c>
    </row>
    <row r="204" spans="1:6" ht="12.75">
      <c r="A204" s="30" t="s">
        <v>133</v>
      </c>
      <c r="B204" s="30">
        <v>1</v>
      </c>
      <c r="C204" s="5">
        <v>1957</v>
      </c>
      <c r="D204" s="5">
        <v>8</v>
      </c>
      <c r="E204" s="28">
        <v>1.35</v>
      </c>
      <c r="F204" s="28">
        <v>1.35</v>
      </c>
    </row>
    <row r="205" spans="1:6" ht="12.75">
      <c r="A205" s="30" t="s">
        <v>133</v>
      </c>
      <c r="B205" s="30">
        <v>1</v>
      </c>
      <c r="C205" s="5">
        <v>1957</v>
      </c>
      <c r="D205" s="5">
        <v>9</v>
      </c>
      <c r="E205" s="28">
        <v>1.099</v>
      </c>
      <c r="F205" s="28">
        <v>1.099</v>
      </c>
    </row>
    <row r="206" spans="1:6" ht="12.75">
      <c r="A206" s="30" t="s">
        <v>133</v>
      </c>
      <c r="B206" s="30">
        <v>1</v>
      </c>
      <c r="C206" s="5">
        <v>1957</v>
      </c>
      <c r="D206" s="5">
        <v>10</v>
      </c>
      <c r="E206" s="28">
        <v>0.937</v>
      </c>
      <c r="F206" s="28">
        <v>0.937</v>
      </c>
    </row>
    <row r="207" spans="1:6" ht="12.75">
      <c r="A207" s="30" t="s">
        <v>133</v>
      </c>
      <c r="B207" s="30">
        <v>1</v>
      </c>
      <c r="C207" s="5">
        <v>1957</v>
      </c>
      <c r="D207" s="5">
        <v>11</v>
      </c>
      <c r="E207" s="28">
        <v>1.116</v>
      </c>
      <c r="F207" s="28">
        <v>1.116</v>
      </c>
    </row>
    <row r="208" spans="1:6" ht="12.75">
      <c r="A208" s="30" t="s">
        <v>133</v>
      </c>
      <c r="B208" s="30">
        <v>1</v>
      </c>
      <c r="C208" s="5">
        <v>1957</v>
      </c>
      <c r="D208" s="5">
        <v>12</v>
      </c>
      <c r="E208" s="28">
        <v>1.742</v>
      </c>
      <c r="F208" s="28">
        <v>1.742</v>
      </c>
    </row>
    <row r="209" spans="1:6" ht="12.75">
      <c r="A209" s="30" t="s">
        <v>133</v>
      </c>
      <c r="B209" s="30">
        <v>1</v>
      </c>
      <c r="C209" s="5">
        <v>1958</v>
      </c>
      <c r="D209" s="5">
        <v>1</v>
      </c>
      <c r="E209" s="28">
        <v>2.677</v>
      </c>
      <c r="F209" s="28">
        <v>2.677</v>
      </c>
    </row>
    <row r="210" spans="1:6" ht="12.75">
      <c r="A210" s="30" t="s">
        <v>133</v>
      </c>
      <c r="B210" s="30">
        <v>1</v>
      </c>
      <c r="C210" s="5">
        <v>1958</v>
      </c>
      <c r="D210" s="5">
        <v>2</v>
      </c>
      <c r="E210" s="28">
        <v>4.237</v>
      </c>
      <c r="F210" s="28">
        <v>4.237</v>
      </c>
    </row>
    <row r="211" spans="1:6" ht="12.75">
      <c r="A211" s="30" t="s">
        <v>133</v>
      </c>
      <c r="B211" s="30">
        <v>1</v>
      </c>
      <c r="C211" s="5">
        <v>1958</v>
      </c>
      <c r="D211" s="5">
        <v>3</v>
      </c>
      <c r="E211" s="28">
        <v>13.411</v>
      </c>
      <c r="F211" s="28">
        <v>13.411</v>
      </c>
    </row>
    <row r="212" spans="1:6" ht="12.75">
      <c r="A212" s="30" t="s">
        <v>133</v>
      </c>
      <c r="B212" s="30">
        <v>1</v>
      </c>
      <c r="C212" s="5">
        <v>1958</v>
      </c>
      <c r="D212" s="5">
        <v>4</v>
      </c>
      <c r="E212" s="28">
        <v>3.316</v>
      </c>
      <c r="F212" s="28">
        <v>3.316</v>
      </c>
    </row>
    <row r="213" spans="1:6" ht="12.75">
      <c r="A213" s="30" t="s">
        <v>133</v>
      </c>
      <c r="B213" s="30">
        <v>1</v>
      </c>
      <c r="C213" s="5">
        <v>1958</v>
      </c>
      <c r="D213" s="5">
        <v>5</v>
      </c>
      <c r="E213" s="28">
        <v>4.936</v>
      </c>
      <c r="F213" s="28">
        <v>4.936</v>
      </c>
    </row>
    <row r="214" spans="1:6" ht="12.75">
      <c r="A214" s="30" t="s">
        <v>133</v>
      </c>
      <c r="B214" s="30">
        <v>1</v>
      </c>
      <c r="C214" s="5">
        <v>1958</v>
      </c>
      <c r="D214" s="5">
        <v>6</v>
      </c>
      <c r="E214" s="28">
        <v>3.965</v>
      </c>
      <c r="F214" s="28">
        <v>3.965</v>
      </c>
    </row>
    <row r="215" spans="1:6" ht="12.75">
      <c r="A215" s="30" t="s">
        <v>133</v>
      </c>
      <c r="B215" s="30">
        <v>1</v>
      </c>
      <c r="C215" s="5">
        <v>1958</v>
      </c>
      <c r="D215" s="5">
        <v>7</v>
      </c>
      <c r="E215" s="28">
        <v>2.63</v>
      </c>
      <c r="F215" s="28">
        <v>2.63</v>
      </c>
    </row>
    <row r="216" spans="1:6" ht="12.75">
      <c r="A216" s="30" t="s">
        <v>133</v>
      </c>
      <c r="B216" s="30">
        <v>1</v>
      </c>
      <c r="C216" s="5">
        <v>1958</v>
      </c>
      <c r="D216" s="5">
        <v>8</v>
      </c>
      <c r="E216" s="28">
        <v>2.106</v>
      </c>
      <c r="F216" s="28">
        <v>2.106</v>
      </c>
    </row>
    <row r="217" spans="1:6" ht="12.75">
      <c r="A217" s="30" t="s">
        <v>133</v>
      </c>
      <c r="B217" s="30">
        <v>1</v>
      </c>
      <c r="C217" s="5">
        <v>1958</v>
      </c>
      <c r="D217" s="5">
        <v>9</v>
      </c>
      <c r="E217" s="28">
        <v>1.792</v>
      </c>
      <c r="F217" s="28">
        <v>1.792</v>
      </c>
    </row>
    <row r="218" spans="1:6" ht="12.75">
      <c r="A218" s="30" t="s">
        <v>133</v>
      </c>
      <c r="B218" s="30">
        <v>1</v>
      </c>
      <c r="C218" s="5">
        <v>1958</v>
      </c>
      <c r="D218" s="5">
        <v>10</v>
      </c>
      <c r="E218" s="28">
        <v>2.093</v>
      </c>
      <c r="F218" s="28">
        <v>2.093</v>
      </c>
    </row>
    <row r="219" spans="1:6" ht="12.75">
      <c r="A219" s="30" t="s">
        <v>133</v>
      </c>
      <c r="B219" s="30">
        <v>1</v>
      </c>
      <c r="C219" s="5">
        <v>1958</v>
      </c>
      <c r="D219" s="5">
        <v>11</v>
      </c>
      <c r="E219" s="28">
        <v>1.555</v>
      </c>
      <c r="F219" s="28">
        <v>1.555</v>
      </c>
    </row>
    <row r="220" spans="1:6" ht="12.75">
      <c r="A220" s="30" t="s">
        <v>133</v>
      </c>
      <c r="B220" s="30">
        <v>1</v>
      </c>
      <c r="C220" s="5">
        <v>1958</v>
      </c>
      <c r="D220" s="5">
        <v>12</v>
      </c>
      <c r="E220" s="28">
        <v>16.34</v>
      </c>
      <c r="F220" s="28">
        <v>16.34</v>
      </c>
    </row>
    <row r="221" spans="1:6" ht="12.75">
      <c r="A221" s="30" t="s">
        <v>133</v>
      </c>
      <c r="B221" s="30">
        <v>1</v>
      </c>
      <c r="C221" s="5">
        <v>1959</v>
      </c>
      <c r="D221" s="5">
        <v>1</v>
      </c>
      <c r="E221" s="28">
        <v>5.62</v>
      </c>
      <c r="F221" s="28">
        <v>5.62</v>
      </c>
    </row>
    <row r="222" spans="1:6" ht="12.75">
      <c r="A222" s="30" t="s">
        <v>133</v>
      </c>
      <c r="B222" s="30">
        <v>1</v>
      </c>
      <c r="C222" s="5">
        <v>1959</v>
      </c>
      <c r="D222" s="5">
        <v>2</v>
      </c>
      <c r="E222" s="28">
        <v>2.943</v>
      </c>
      <c r="F222" s="28">
        <v>2.943</v>
      </c>
    </row>
    <row r="223" spans="1:6" ht="12.75">
      <c r="A223" s="30" t="s">
        <v>133</v>
      </c>
      <c r="B223" s="30">
        <v>1</v>
      </c>
      <c r="C223" s="5">
        <v>1959</v>
      </c>
      <c r="D223" s="5">
        <v>3</v>
      </c>
      <c r="E223" s="28">
        <v>6.877</v>
      </c>
      <c r="F223" s="28">
        <v>6.877</v>
      </c>
    </row>
    <row r="224" spans="1:6" ht="12.75">
      <c r="A224" s="30" t="s">
        <v>133</v>
      </c>
      <c r="B224" s="30">
        <v>1</v>
      </c>
      <c r="C224" s="5">
        <v>1959</v>
      </c>
      <c r="D224" s="5">
        <v>4</v>
      </c>
      <c r="E224" s="28">
        <v>7.611</v>
      </c>
      <c r="F224" s="28">
        <v>7.611</v>
      </c>
    </row>
    <row r="225" spans="1:6" ht="12.75">
      <c r="A225" s="30" t="s">
        <v>133</v>
      </c>
      <c r="B225" s="30">
        <v>1</v>
      </c>
      <c r="C225" s="5">
        <v>1959</v>
      </c>
      <c r="D225" s="5">
        <v>5</v>
      </c>
      <c r="E225" s="28">
        <v>4.069</v>
      </c>
      <c r="F225" s="28">
        <v>4.069</v>
      </c>
    </row>
    <row r="226" spans="1:6" ht="12.75">
      <c r="A226" s="30" t="s">
        <v>133</v>
      </c>
      <c r="B226" s="30">
        <v>1</v>
      </c>
      <c r="C226" s="5">
        <v>1959</v>
      </c>
      <c r="D226" s="5">
        <v>6</v>
      </c>
      <c r="E226" s="28">
        <v>3.355</v>
      </c>
      <c r="F226" s="28">
        <v>3.355</v>
      </c>
    </row>
    <row r="227" spans="1:6" ht="12.75">
      <c r="A227" s="30" t="s">
        <v>133</v>
      </c>
      <c r="B227" s="30">
        <v>1</v>
      </c>
      <c r="C227" s="5">
        <v>1959</v>
      </c>
      <c r="D227" s="5">
        <v>7</v>
      </c>
      <c r="E227" s="28">
        <v>2.867</v>
      </c>
      <c r="F227" s="28">
        <v>2.867</v>
      </c>
    </row>
    <row r="228" spans="1:6" ht="12.75">
      <c r="A228" s="30" t="s">
        <v>133</v>
      </c>
      <c r="B228" s="30">
        <v>1</v>
      </c>
      <c r="C228" s="5">
        <v>1959</v>
      </c>
      <c r="D228" s="5">
        <v>8</v>
      </c>
      <c r="E228" s="28">
        <v>2.197</v>
      </c>
      <c r="F228" s="28">
        <v>2.197</v>
      </c>
    </row>
    <row r="229" spans="1:6" ht="12.75">
      <c r="A229" s="30" t="s">
        <v>133</v>
      </c>
      <c r="B229" s="30">
        <v>1</v>
      </c>
      <c r="C229" s="5">
        <v>1959</v>
      </c>
      <c r="D229" s="5">
        <v>9</v>
      </c>
      <c r="E229" s="28">
        <v>2.352</v>
      </c>
      <c r="F229" s="28">
        <v>2.352</v>
      </c>
    </row>
    <row r="230" spans="1:6" ht="12.75">
      <c r="A230" s="30" t="s">
        <v>133</v>
      </c>
      <c r="B230" s="30">
        <v>1</v>
      </c>
      <c r="C230" s="5">
        <v>1959</v>
      </c>
      <c r="D230" s="5">
        <v>10</v>
      </c>
      <c r="E230" s="28">
        <v>3.376</v>
      </c>
      <c r="F230" s="28">
        <v>3.376</v>
      </c>
    </row>
    <row r="231" spans="1:6" ht="12.75">
      <c r="A231" s="30" t="s">
        <v>133</v>
      </c>
      <c r="B231" s="30">
        <v>1</v>
      </c>
      <c r="C231" s="5">
        <v>1959</v>
      </c>
      <c r="D231" s="5">
        <v>11</v>
      </c>
      <c r="E231" s="28">
        <v>4.848</v>
      </c>
      <c r="F231" s="28">
        <v>4.848</v>
      </c>
    </row>
    <row r="232" spans="1:6" ht="12.75">
      <c r="A232" s="30" t="s">
        <v>133</v>
      </c>
      <c r="B232" s="30">
        <v>1</v>
      </c>
      <c r="C232" s="5">
        <v>1959</v>
      </c>
      <c r="D232" s="5">
        <v>12</v>
      </c>
      <c r="E232" s="28">
        <v>45.85</v>
      </c>
      <c r="F232" s="28">
        <v>45.85</v>
      </c>
    </row>
    <row r="233" spans="1:6" ht="12.75">
      <c r="A233" s="30" t="s">
        <v>133</v>
      </c>
      <c r="B233" s="30">
        <v>1</v>
      </c>
      <c r="C233" s="5">
        <v>1960</v>
      </c>
      <c r="D233" s="5">
        <v>1</v>
      </c>
      <c r="E233" s="28">
        <v>12.146</v>
      </c>
      <c r="F233" s="28">
        <v>12.146</v>
      </c>
    </row>
    <row r="234" spans="1:6" ht="12.75">
      <c r="A234" s="30" t="s">
        <v>133</v>
      </c>
      <c r="B234" s="30">
        <v>1</v>
      </c>
      <c r="C234" s="5">
        <v>1960</v>
      </c>
      <c r="D234" s="5">
        <v>2</v>
      </c>
      <c r="E234" s="28">
        <v>17.386</v>
      </c>
      <c r="F234" s="28">
        <v>17.386</v>
      </c>
    </row>
    <row r="235" spans="1:6" ht="12.75">
      <c r="A235" s="30" t="s">
        <v>133</v>
      </c>
      <c r="B235" s="30">
        <v>1</v>
      </c>
      <c r="C235" s="5">
        <v>1960</v>
      </c>
      <c r="D235" s="5">
        <v>3</v>
      </c>
      <c r="E235" s="28">
        <v>13.81</v>
      </c>
      <c r="F235" s="28">
        <v>13.81</v>
      </c>
    </row>
    <row r="236" spans="1:6" ht="12.75">
      <c r="A236" s="30" t="s">
        <v>133</v>
      </c>
      <c r="B236" s="30">
        <v>1</v>
      </c>
      <c r="C236" s="5">
        <v>1960</v>
      </c>
      <c r="D236" s="5">
        <v>4</v>
      </c>
      <c r="E236" s="28">
        <v>4.475</v>
      </c>
      <c r="F236" s="28">
        <v>4.475</v>
      </c>
    </row>
    <row r="237" spans="1:6" ht="12.75">
      <c r="A237" s="30" t="s">
        <v>133</v>
      </c>
      <c r="B237" s="30">
        <v>1</v>
      </c>
      <c r="C237" s="5">
        <v>1960</v>
      </c>
      <c r="D237" s="5">
        <v>5</v>
      </c>
      <c r="E237" s="28">
        <v>4.609</v>
      </c>
      <c r="F237" s="28">
        <v>4.609</v>
      </c>
    </row>
    <row r="238" spans="1:6" ht="12.75">
      <c r="A238" s="30" t="s">
        <v>133</v>
      </c>
      <c r="B238" s="30">
        <v>1</v>
      </c>
      <c r="C238" s="5">
        <v>1960</v>
      </c>
      <c r="D238" s="5">
        <v>6</v>
      </c>
      <c r="E238" s="28">
        <v>3.553</v>
      </c>
      <c r="F238" s="28">
        <v>3.553</v>
      </c>
    </row>
    <row r="239" spans="1:6" ht="12.75">
      <c r="A239" s="30" t="s">
        <v>133</v>
      </c>
      <c r="B239" s="30">
        <v>1</v>
      </c>
      <c r="C239" s="5">
        <v>1960</v>
      </c>
      <c r="D239" s="5">
        <v>7</v>
      </c>
      <c r="E239" s="28">
        <v>2.849</v>
      </c>
      <c r="F239" s="28">
        <v>2.849</v>
      </c>
    </row>
    <row r="240" spans="1:6" ht="12.75">
      <c r="A240" s="30" t="s">
        <v>133</v>
      </c>
      <c r="B240" s="30">
        <v>1</v>
      </c>
      <c r="C240" s="5">
        <v>1960</v>
      </c>
      <c r="D240" s="5">
        <v>8</v>
      </c>
      <c r="E240" s="28">
        <v>2.287</v>
      </c>
      <c r="F240" s="28">
        <v>2.287</v>
      </c>
    </row>
    <row r="241" spans="1:6" ht="12.75">
      <c r="A241" s="30" t="s">
        <v>133</v>
      </c>
      <c r="B241" s="30">
        <v>1</v>
      </c>
      <c r="C241" s="5">
        <v>1960</v>
      </c>
      <c r="D241" s="5">
        <v>9</v>
      </c>
      <c r="E241" s="28">
        <v>2.067</v>
      </c>
      <c r="F241" s="28">
        <v>2.067</v>
      </c>
    </row>
    <row r="242" spans="1:6" ht="12.75">
      <c r="A242" s="30" t="s">
        <v>133</v>
      </c>
      <c r="B242" s="30">
        <v>1</v>
      </c>
      <c r="C242" s="5">
        <v>1960</v>
      </c>
      <c r="D242" s="5">
        <v>10</v>
      </c>
      <c r="E242" s="28">
        <v>9.273</v>
      </c>
      <c r="F242" s="28">
        <v>9.273</v>
      </c>
    </row>
    <row r="243" spans="1:6" ht="12.75">
      <c r="A243" s="30" t="s">
        <v>133</v>
      </c>
      <c r="B243" s="30">
        <v>1</v>
      </c>
      <c r="C243" s="5">
        <v>1960</v>
      </c>
      <c r="D243" s="5">
        <v>11</v>
      </c>
      <c r="E243" s="28">
        <v>13.375</v>
      </c>
      <c r="F243" s="28">
        <v>13.375</v>
      </c>
    </row>
    <row r="244" spans="1:6" ht="12.75">
      <c r="A244" s="30" t="s">
        <v>133</v>
      </c>
      <c r="B244" s="30">
        <v>1</v>
      </c>
      <c r="C244" s="5">
        <v>1960</v>
      </c>
      <c r="D244" s="5">
        <v>12</v>
      </c>
      <c r="E244" s="28">
        <v>22.437</v>
      </c>
      <c r="F244" s="28">
        <v>22.437</v>
      </c>
    </row>
    <row r="245" spans="1:6" ht="12.75">
      <c r="A245" s="30" t="s">
        <v>133</v>
      </c>
      <c r="B245" s="30">
        <v>1</v>
      </c>
      <c r="C245" s="5">
        <v>1961</v>
      </c>
      <c r="D245" s="5">
        <v>1</v>
      </c>
      <c r="E245" s="28">
        <v>16.481</v>
      </c>
      <c r="F245" s="28">
        <v>16.481</v>
      </c>
    </row>
    <row r="246" spans="1:6" ht="12.75">
      <c r="A246" s="30" t="s">
        <v>133</v>
      </c>
      <c r="B246" s="30">
        <v>1</v>
      </c>
      <c r="C246" s="5">
        <v>1961</v>
      </c>
      <c r="D246" s="5">
        <v>2</v>
      </c>
      <c r="E246" s="28">
        <v>4.426</v>
      </c>
      <c r="F246" s="28">
        <v>4.426</v>
      </c>
    </row>
    <row r="247" spans="1:6" ht="12.75">
      <c r="A247" s="30" t="s">
        <v>133</v>
      </c>
      <c r="B247" s="30">
        <v>1</v>
      </c>
      <c r="C247" s="5">
        <v>1961</v>
      </c>
      <c r="D247" s="5">
        <v>3</v>
      </c>
      <c r="E247" s="28">
        <v>3.425</v>
      </c>
      <c r="F247" s="28">
        <v>3.425</v>
      </c>
    </row>
    <row r="248" spans="1:6" ht="12.75">
      <c r="A248" s="30" t="s">
        <v>133</v>
      </c>
      <c r="B248" s="30">
        <v>1</v>
      </c>
      <c r="C248" s="5">
        <v>1961</v>
      </c>
      <c r="D248" s="5">
        <v>4</v>
      </c>
      <c r="E248" s="28">
        <v>7.014</v>
      </c>
      <c r="F248" s="28">
        <v>7.014</v>
      </c>
    </row>
    <row r="249" spans="1:6" ht="12.75">
      <c r="A249" s="30" t="s">
        <v>133</v>
      </c>
      <c r="B249" s="30">
        <v>1</v>
      </c>
      <c r="C249" s="5">
        <v>1961</v>
      </c>
      <c r="D249" s="5">
        <v>5</v>
      </c>
      <c r="E249" s="28">
        <v>5.986</v>
      </c>
      <c r="F249" s="28">
        <v>5.986</v>
      </c>
    </row>
    <row r="250" spans="1:6" ht="12.75">
      <c r="A250" s="30" t="s">
        <v>133</v>
      </c>
      <c r="B250" s="30">
        <v>1</v>
      </c>
      <c r="C250" s="5">
        <v>1961</v>
      </c>
      <c r="D250" s="5">
        <v>6</v>
      </c>
      <c r="E250" s="28">
        <v>3.175</v>
      </c>
      <c r="F250" s="28">
        <v>3.175</v>
      </c>
    </row>
    <row r="251" spans="1:6" ht="12.75">
      <c r="A251" s="30" t="s">
        <v>133</v>
      </c>
      <c r="B251" s="30">
        <v>1</v>
      </c>
      <c r="C251" s="5">
        <v>1961</v>
      </c>
      <c r="D251" s="5">
        <v>7</v>
      </c>
      <c r="E251" s="28">
        <v>2.632</v>
      </c>
      <c r="F251" s="28">
        <v>2.632</v>
      </c>
    </row>
    <row r="252" spans="1:6" ht="12.75">
      <c r="A252" s="30" t="s">
        <v>133</v>
      </c>
      <c r="B252" s="30">
        <v>1</v>
      </c>
      <c r="C252" s="5">
        <v>1961</v>
      </c>
      <c r="D252" s="5">
        <v>8</v>
      </c>
      <c r="E252" s="28">
        <v>2.087</v>
      </c>
      <c r="F252" s="28">
        <v>2.087</v>
      </c>
    </row>
    <row r="253" spans="1:6" ht="12.75">
      <c r="A253" s="30" t="s">
        <v>133</v>
      </c>
      <c r="B253" s="30">
        <v>1</v>
      </c>
      <c r="C253" s="5">
        <v>1961</v>
      </c>
      <c r="D253" s="5">
        <v>9</v>
      </c>
      <c r="E253" s="28">
        <v>1.96</v>
      </c>
      <c r="F253" s="28">
        <v>1.96</v>
      </c>
    </row>
    <row r="254" spans="1:6" ht="12.75">
      <c r="A254" s="30" t="s">
        <v>133</v>
      </c>
      <c r="B254" s="30">
        <v>1</v>
      </c>
      <c r="C254" s="5">
        <v>1961</v>
      </c>
      <c r="D254" s="5">
        <v>10</v>
      </c>
      <c r="E254" s="28">
        <v>4.132</v>
      </c>
      <c r="F254" s="28">
        <v>4.132</v>
      </c>
    </row>
    <row r="255" spans="1:6" ht="12.75">
      <c r="A255" s="30" t="s">
        <v>133</v>
      </c>
      <c r="B255" s="30">
        <v>1</v>
      </c>
      <c r="C255" s="5">
        <v>1961</v>
      </c>
      <c r="D255" s="5">
        <v>11</v>
      </c>
      <c r="E255" s="28">
        <v>10.972</v>
      </c>
      <c r="F255" s="28">
        <v>10.972</v>
      </c>
    </row>
    <row r="256" spans="1:6" ht="12.75">
      <c r="A256" s="30" t="s">
        <v>133</v>
      </c>
      <c r="B256" s="30">
        <v>1</v>
      </c>
      <c r="C256" s="5">
        <v>1961</v>
      </c>
      <c r="D256" s="5">
        <v>12</v>
      </c>
      <c r="E256" s="28">
        <v>21.836</v>
      </c>
      <c r="F256" s="28">
        <v>21.836</v>
      </c>
    </row>
    <row r="257" spans="1:6" ht="12.75">
      <c r="A257" s="30" t="s">
        <v>133</v>
      </c>
      <c r="B257" s="30">
        <v>1</v>
      </c>
      <c r="C257" s="5">
        <v>1962</v>
      </c>
      <c r="D257" s="5">
        <v>1</v>
      </c>
      <c r="E257" s="28">
        <v>14.187</v>
      </c>
      <c r="F257" s="28">
        <v>14.187</v>
      </c>
    </row>
    <row r="258" spans="1:6" ht="12.75">
      <c r="A258" s="30" t="s">
        <v>133</v>
      </c>
      <c r="B258" s="30">
        <v>1</v>
      </c>
      <c r="C258" s="5">
        <v>1962</v>
      </c>
      <c r="D258" s="5">
        <v>2</v>
      </c>
      <c r="E258" s="28">
        <v>5.478</v>
      </c>
      <c r="F258" s="28">
        <v>5.478</v>
      </c>
    </row>
    <row r="259" spans="1:6" ht="12.75">
      <c r="A259" s="30" t="s">
        <v>133</v>
      </c>
      <c r="B259" s="30">
        <v>1</v>
      </c>
      <c r="C259" s="5">
        <v>1962</v>
      </c>
      <c r="D259" s="5">
        <v>3</v>
      </c>
      <c r="E259" s="28">
        <v>30.648</v>
      </c>
      <c r="F259" s="28">
        <v>30.648</v>
      </c>
    </row>
    <row r="260" spans="1:6" ht="12.75">
      <c r="A260" s="30" t="s">
        <v>133</v>
      </c>
      <c r="B260" s="30">
        <v>1</v>
      </c>
      <c r="C260" s="5">
        <v>1962</v>
      </c>
      <c r="D260" s="5">
        <v>4</v>
      </c>
      <c r="E260" s="28">
        <v>10.766</v>
      </c>
      <c r="F260" s="28">
        <v>10.766</v>
      </c>
    </row>
    <row r="261" spans="1:6" ht="12.75">
      <c r="A261" s="30" t="s">
        <v>133</v>
      </c>
      <c r="B261" s="30">
        <v>1</v>
      </c>
      <c r="C261" s="5">
        <v>1962</v>
      </c>
      <c r="D261" s="5">
        <v>5</v>
      </c>
      <c r="E261" s="28">
        <v>4.245</v>
      </c>
      <c r="F261" s="28">
        <v>4.245</v>
      </c>
    </row>
    <row r="262" spans="1:6" ht="12.75">
      <c r="A262" s="30" t="s">
        <v>133</v>
      </c>
      <c r="B262" s="30">
        <v>1</v>
      </c>
      <c r="C262" s="5">
        <v>1962</v>
      </c>
      <c r="D262" s="5">
        <v>6</v>
      </c>
      <c r="E262" s="28">
        <v>3.586</v>
      </c>
      <c r="F262" s="28">
        <v>3.586</v>
      </c>
    </row>
    <row r="263" spans="1:6" ht="12.75">
      <c r="A263" s="30" t="s">
        <v>133</v>
      </c>
      <c r="B263" s="30">
        <v>1</v>
      </c>
      <c r="C263" s="5">
        <v>1962</v>
      </c>
      <c r="D263" s="5">
        <v>7</v>
      </c>
      <c r="E263" s="28">
        <v>2.684</v>
      </c>
      <c r="F263" s="28">
        <v>2.684</v>
      </c>
    </row>
    <row r="264" spans="1:6" ht="12.75">
      <c r="A264" s="30" t="s">
        <v>133</v>
      </c>
      <c r="B264" s="30">
        <v>1</v>
      </c>
      <c r="C264" s="5">
        <v>1962</v>
      </c>
      <c r="D264" s="5">
        <v>8</v>
      </c>
      <c r="E264" s="28">
        <v>2.15</v>
      </c>
      <c r="F264" s="28">
        <v>2.15</v>
      </c>
    </row>
    <row r="265" spans="1:6" ht="12.75">
      <c r="A265" s="30" t="s">
        <v>133</v>
      </c>
      <c r="B265" s="30">
        <v>1</v>
      </c>
      <c r="C265" s="5">
        <v>1962</v>
      </c>
      <c r="D265" s="5">
        <v>9</v>
      </c>
      <c r="E265" s="28">
        <v>1.827</v>
      </c>
      <c r="F265" s="28">
        <v>1.827</v>
      </c>
    </row>
    <row r="266" spans="1:6" ht="12.75">
      <c r="A266" s="30" t="s">
        <v>133</v>
      </c>
      <c r="B266" s="30">
        <v>1</v>
      </c>
      <c r="C266" s="5">
        <v>1962</v>
      </c>
      <c r="D266" s="5">
        <v>10</v>
      </c>
      <c r="E266" s="28">
        <v>1.777</v>
      </c>
      <c r="F266" s="28">
        <v>1.777</v>
      </c>
    </row>
    <row r="267" spans="1:6" ht="12.75">
      <c r="A267" s="30" t="s">
        <v>133</v>
      </c>
      <c r="B267" s="30">
        <v>1</v>
      </c>
      <c r="C267" s="5">
        <v>1962</v>
      </c>
      <c r="D267" s="5">
        <v>11</v>
      </c>
      <c r="E267" s="28">
        <v>2.437</v>
      </c>
      <c r="F267" s="28">
        <v>2.437</v>
      </c>
    </row>
    <row r="268" spans="1:6" ht="12.75">
      <c r="A268" s="30" t="s">
        <v>133</v>
      </c>
      <c r="B268" s="30">
        <v>1</v>
      </c>
      <c r="C268" s="5">
        <v>1962</v>
      </c>
      <c r="D268" s="5">
        <v>12</v>
      </c>
      <c r="E268" s="28">
        <v>3.87</v>
      </c>
      <c r="F268" s="28">
        <v>3.87</v>
      </c>
    </row>
    <row r="269" spans="1:6" ht="12.75">
      <c r="A269" s="30" t="s">
        <v>133</v>
      </c>
      <c r="B269" s="30">
        <v>1</v>
      </c>
      <c r="C269" s="5">
        <v>1963</v>
      </c>
      <c r="D269" s="5">
        <v>1</v>
      </c>
      <c r="E269" s="28">
        <v>10.777</v>
      </c>
      <c r="F269" s="28">
        <v>10.777</v>
      </c>
    </row>
    <row r="270" spans="1:6" ht="12.75">
      <c r="A270" s="30" t="s">
        <v>133</v>
      </c>
      <c r="B270" s="30">
        <v>1</v>
      </c>
      <c r="C270" s="5">
        <v>1963</v>
      </c>
      <c r="D270" s="5">
        <v>2</v>
      </c>
      <c r="E270" s="28">
        <v>14.255</v>
      </c>
      <c r="F270" s="28">
        <v>14.255</v>
      </c>
    </row>
    <row r="271" spans="1:6" ht="12.75">
      <c r="A271" s="30" t="s">
        <v>133</v>
      </c>
      <c r="B271" s="30">
        <v>1</v>
      </c>
      <c r="C271" s="5">
        <v>1963</v>
      </c>
      <c r="D271" s="5">
        <v>3</v>
      </c>
      <c r="E271" s="28">
        <v>14.372</v>
      </c>
      <c r="F271" s="28">
        <v>14.372</v>
      </c>
    </row>
    <row r="272" spans="1:6" ht="12.75">
      <c r="A272" s="30" t="s">
        <v>133</v>
      </c>
      <c r="B272" s="30">
        <v>1</v>
      </c>
      <c r="C272" s="5">
        <v>1963</v>
      </c>
      <c r="D272" s="5">
        <v>4</v>
      </c>
      <c r="E272" s="28">
        <v>7.29</v>
      </c>
      <c r="F272" s="28">
        <v>7.29</v>
      </c>
    </row>
    <row r="273" spans="1:6" ht="12.75">
      <c r="A273" s="30" t="s">
        <v>133</v>
      </c>
      <c r="B273" s="30">
        <v>1</v>
      </c>
      <c r="C273" s="5">
        <v>1963</v>
      </c>
      <c r="D273" s="5">
        <v>5</v>
      </c>
      <c r="E273" s="28">
        <v>3.182</v>
      </c>
      <c r="F273" s="28">
        <v>3.182</v>
      </c>
    </row>
    <row r="274" spans="1:6" ht="12.75">
      <c r="A274" s="30" t="s">
        <v>133</v>
      </c>
      <c r="B274" s="30">
        <v>1</v>
      </c>
      <c r="C274" s="5">
        <v>1963</v>
      </c>
      <c r="D274" s="5">
        <v>6</v>
      </c>
      <c r="E274" s="28">
        <v>4.226</v>
      </c>
      <c r="F274" s="28">
        <v>4.226</v>
      </c>
    </row>
    <row r="275" spans="1:6" ht="12.75">
      <c r="A275" s="30" t="s">
        <v>133</v>
      </c>
      <c r="B275" s="30">
        <v>1</v>
      </c>
      <c r="C275" s="5">
        <v>1963</v>
      </c>
      <c r="D275" s="5">
        <v>7</v>
      </c>
      <c r="E275" s="28">
        <v>2.42</v>
      </c>
      <c r="F275" s="28">
        <v>2.42</v>
      </c>
    </row>
    <row r="276" spans="1:6" ht="12.75">
      <c r="A276" s="30" t="s">
        <v>133</v>
      </c>
      <c r="B276" s="30">
        <v>1</v>
      </c>
      <c r="C276" s="5">
        <v>1963</v>
      </c>
      <c r="D276" s="5">
        <v>8</v>
      </c>
      <c r="E276" s="28">
        <v>1.944</v>
      </c>
      <c r="F276" s="28">
        <v>1.944</v>
      </c>
    </row>
    <row r="277" spans="1:6" ht="12.75">
      <c r="A277" s="30" t="s">
        <v>133</v>
      </c>
      <c r="B277" s="30">
        <v>1</v>
      </c>
      <c r="C277" s="5">
        <v>1963</v>
      </c>
      <c r="D277" s="5">
        <v>9</v>
      </c>
      <c r="E277" s="28">
        <v>1.626</v>
      </c>
      <c r="F277" s="28">
        <v>1.626</v>
      </c>
    </row>
    <row r="278" spans="1:6" ht="12.75">
      <c r="A278" s="30" t="s">
        <v>133</v>
      </c>
      <c r="B278" s="30">
        <v>1</v>
      </c>
      <c r="C278" s="5">
        <v>1963</v>
      </c>
      <c r="D278" s="5">
        <v>10</v>
      </c>
      <c r="E278" s="28">
        <v>1.573</v>
      </c>
      <c r="F278" s="28">
        <v>1.573</v>
      </c>
    </row>
    <row r="279" spans="1:6" ht="12.75">
      <c r="A279" s="30" t="s">
        <v>133</v>
      </c>
      <c r="B279" s="30">
        <v>1</v>
      </c>
      <c r="C279" s="5">
        <v>1963</v>
      </c>
      <c r="D279" s="5">
        <v>11</v>
      </c>
      <c r="E279" s="28">
        <v>8.256</v>
      </c>
      <c r="F279" s="28">
        <v>8.256</v>
      </c>
    </row>
    <row r="280" spans="1:6" ht="12.75">
      <c r="A280" s="30" t="s">
        <v>133</v>
      </c>
      <c r="B280" s="30">
        <v>1</v>
      </c>
      <c r="C280" s="5">
        <v>1963</v>
      </c>
      <c r="D280" s="5">
        <v>12</v>
      </c>
      <c r="E280" s="28">
        <v>5.42</v>
      </c>
      <c r="F280" s="28">
        <v>5.42</v>
      </c>
    </row>
    <row r="281" spans="1:6" ht="12.75">
      <c r="A281" s="30" t="s">
        <v>133</v>
      </c>
      <c r="B281" s="30">
        <v>1</v>
      </c>
      <c r="C281" s="5">
        <v>1964</v>
      </c>
      <c r="D281" s="5">
        <v>1</v>
      </c>
      <c r="E281" s="28">
        <v>2.758</v>
      </c>
      <c r="F281" s="28">
        <v>2.758</v>
      </c>
    </row>
    <row r="282" spans="1:6" ht="12.75">
      <c r="A282" s="30" t="s">
        <v>133</v>
      </c>
      <c r="B282" s="30">
        <v>1</v>
      </c>
      <c r="C282" s="5">
        <v>1964</v>
      </c>
      <c r="D282" s="5">
        <v>2</v>
      </c>
      <c r="E282" s="28">
        <v>14.356</v>
      </c>
      <c r="F282" s="28">
        <v>14.356</v>
      </c>
    </row>
    <row r="283" spans="1:6" ht="12.75">
      <c r="A283" s="30" t="s">
        <v>133</v>
      </c>
      <c r="B283" s="30">
        <v>1</v>
      </c>
      <c r="C283" s="5">
        <v>1964</v>
      </c>
      <c r="D283" s="5">
        <v>3</v>
      </c>
      <c r="E283" s="28">
        <v>24.796</v>
      </c>
      <c r="F283" s="28">
        <v>24.796</v>
      </c>
    </row>
    <row r="284" spans="1:6" ht="12.75">
      <c r="A284" s="30" t="s">
        <v>133</v>
      </c>
      <c r="B284" s="30">
        <v>1</v>
      </c>
      <c r="C284" s="5">
        <v>1964</v>
      </c>
      <c r="D284" s="5">
        <v>4</v>
      </c>
      <c r="E284" s="28">
        <v>5.78</v>
      </c>
      <c r="F284" s="28">
        <v>5.78</v>
      </c>
    </row>
    <row r="285" spans="1:6" ht="12.75">
      <c r="A285" s="30" t="s">
        <v>133</v>
      </c>
      <c r="B285" s="30">
        <v>1</v>
      </c>
      <c r="C285" s="5">
        <v>1964</v>
      </c>
      <c r="D285" s="5">
        <v>5</v>
      </c>
      <c r="E285" s="28">
        <v>3.819</v>
      </c>
      <c r="F285" s="28">
        <v>3.819</v>
      </c>
    </row>
    <row r="286" spans="1:6" ht="12.75">
      <c r="A286" s="30" t="s">
        <v>133</v>
      </c>
      <c r="B286" s="30">
        <v>1</v>
      </c>
      <c r="C286" s="5">
        <v>1964</v>
      </c>
      <c r="D286" s="5">
        <v>6</v>
      </c>
      <c r="E286" s="28">
        <v>3.368</v>
      </c>
      <c r="F286" s="28">
        <v>3.368</v>
      </c>
    </row>
    <row r="287" spans="1:6" ht="12.75">
      <c r="A287" s="30" t="s">
        <v>133</v>
      </c>
      <c r="B287" s="30">
        <v>1</v>
      </c>
      <c r="C287" s="5">
        <v>1964</v>
      </c>
      <c r="D287" s="5">
        <v>7</v>
      </c>
      <c r="E287" s="28">
        <v>2.819</v>
      </c>
      <c r="F287" s="28">
        <v>2.819</v>
      </c>
    </row>
    <row r="288" spans="1:6" ht="12.75">
      <c r="A288" s="30" t="s">
        <v>133</v>
      </c>
      <c r="B288" s="30">
        <v>1</v>
      </c>
      <c r="C288" s="5">
        <v>1964</v>
      </c>
      <c r="D288" s="5">
        <v>8</v>
      </c>
      <c r="E288" s="28">
        <v>2.285</v>
      </c>
      <c r="F288" s="28">
        <v>2.285</v>
      </c>
    </row>
    <row r="289" spans="1:6" ht="12.75">
      <c r="A289" s="30" t="s">
        <v>133</v>
      </c>
      <c r="B289" s="30">
        <v>1</v>
      </c>
      <c r="C289" s="5">
        <v>1964</v>
      </c>
      <c r="D289" s="5">
        <v>9</v>
      </c>
      <c r="E289" s="28">
        <v>1.905</v>
      </c>
      <c r="F289" s="28">
        <v>1.905</v>
      </c>
    </row>
    <row r="290" spans="1:6" ht="12.75">
      <c r="A290" s="30" t="s">
        <v>133</v>
      </c>
      <c r="B290" s="30">
        <v>1</v>
      </c>
      <c r="C290" s="5">
        <v>1964</v>
      </c>
      <c r="D290" s="5">
        <v>10</v>
      </c>
      <c r="E290" s="28">
        <v>2.851</v>
      </c>
      <c r="F290" s="28">
        <v>2.851</v>
      </c>
    </row>
    <row r="291" spans="1:6" ht="12.75">
      <c r="A291" s="30" t="s">
        <v>133</v>
      </c>
      <c r="B291" s="30">
        <v>1</v>
      </c>
      <c r="C291" s="5">
        <v>1964</v>
      </c>
      <c r="D291" s="5">
        <v>11</v>
      </c>
      <c r="E291" s="28">
        <v>1.661</v>
      </c>
      <c r="F291" s="28">
        <v>1.661</v>
      </c>
    </row>
    <row r="292" spans="1:6" ht="12.75">
      <c r="A292" s="30" t="s">
        <v>133</v>
      </c>
      <c r="B292" s="30">
        <v>1</v>
      </c>
      <c r="C292" s="5">
        <v>1964</v>
      </c>
      <c r="D292" s="5">
        <v>12</v>
      </c>
      <c r="E292" s="28">
        <v>1.563</v>
      </c>
      <c r="F292" s="28">
        <v>1.563</v>
      </c>
    </row>
    <row r="293" spans="1:6" ht="12.75">
      <c r="A293" s="30" t="s">
        <v>133</v>
      </c>
      <c r="B293" s="30">
        <v>1</v>
      </c>
      <c r="C293" s="5">
        <v>1965</v>
      </c>
      <c r="D293" s="5">
        <v>1</v>
      </c>
      <c r="E293" s="28">
        <v>10.472</v>
      </c>
      <c r="F293" s="28">
        <v>10.472</v>
      </c>
    </row>
    <row r="294" spans="1:6" ht="12.75">
      <c r="A294" s="30" t="s">
        <v>133</v>
      </c>
      <c r="B294" s="30">
        <v>1</v>
      </c>
      <c r="C294" s="5">
        <v>1965</v>
      </c>
      <c r="D294" s="5">
        <v>2</v>
      </c>
      <c r="E294" s="28">
        <v>3.419</v>
      </c>
      <c r="F294" s="28">
        <v>3.419</v>
      </c>
    </row>
    <row r="295" spans="1:6" ht="12.75">
      <c r="A295" s="30" t="s">
        <v>133</v>
      </c>
      <c r="B295" s="30">
        <v>1</v>
      </c>
      <c r="C295" s="5">
        <v>1965</v>
      </c>
      <c r="D295" s="5">
        <v>3</v>
      </c>
      <c r="E295" s="28">
        <v>12.273</v>
      </c>
      <c r="F295" s="28">
        <v>12.273</v>
      </c>
    </row>
    <row r="296" spans="1:6" ht="12.75">
      <c r="A296" s="30" t="s">
        <v>133</v>
      </c>
      <c r="B296" s="30">
        <v>1</v>
      </c>
      <c r="C296" s="5">
        <v>1965</v>
      </c>
      <c r="D296" s="5">
        <v>4</v>
      </c>
      <c r="E296" s="28">
        <v>2.669</v>
      </c>
      <c r="F296" s="28">
        <v>2.669</v>
      </c>
    </row>
    <row r="297" spans="1:6" ht="12.75">
      <c r="A297" s="30" t="s">
        <v>133</v>
      </c>
      <c r="B297" s="30">
        <v>1</v>
      </c>
      <c r="C297" s="5">
        <v>1965</v>
      </c>
      <c r="D297" s="5">
        <v>5</v>
      </c>
      <c r="E297" s="28">
        <v>1.928</v>
      </c>
      <c r="F297" s="28">
        <v>1.928</v>
      </c>
    </row>
    <row r="298" spans="1:6" ht="12.75">
      <c r="A298" s="30" t="s">
        <v>133</v>
      </c>
      <c r="B298" s="30">
        <v>1</v>
      </c>
      <c r="C298" s="5">
        <v>1965</v>
      </c>
      <c r="D298" s="5">
        <v>6</v>
      </c>
      <c r="E298" s="28">
        <v>1.592</v>
      </c>
      <c r="F298" s="28">
        <v>1.592</v>
      </c>
    </row>
    <row r="299" spans="1:6" ht="12.75">
      <c r="A299" s="30" t="s">
        <v>133</v>
      </c>
      <c r="B299" s="30">
        <v>1</v>
      </c>
      <c r="C299" s="5">
        <v>1965</v>
      </c>
      <c r="D299" s="5">
        <v>7</v>
      </c>
      <c r="E299" s="28">
        <v>1.282</v>
      </c>
      <c r="F299" s="28">
        <v>1.282</v>
      </c>
    </row>
    <row r="300" spans="1:6" ht="12.75">
      <c r="A300" s="30" t="s">
        <v>133</v>
      </c>
      <c r="B300" s="30">
        <v>1</v>
      </c>
      <c r="C300" s="5">
        <v>1965</v>
      </c>
      <c r="D300" s="5">
        <v>8</v>
      </c>
      <c r="E300" s="28">
        <v>1.035</v>
      </c>
      <c r="F300" s="28">
        <v>1.035</v>
      </c>
    </row>
    <row r="301" spans="1:6" ht="12.75">
      <c r="A301" s="30" t="s">
        <v>133</v>
      </c>
      <c r="B301" s="30">
        <v>1</v>
      </c>
      <c r="C301" s="5">
        <v>1965</v>
      </c>
      <c r="D301" s="5">
        <v>9</v>
      </c>
      <c r="E301" s="28">
        <v>1.387</v>
      </c>
      <c r="F301" s="28">
        <v>1.387</v>
      </c>
    </row>
    <row r="302" spans="1:6" ht="12.75">
      <c r="A302" s="30" t="s">
        <v>133</v>
      </c>
      <c r="B302" s="30">
        <v>1</v>
      </c>
      <c r="C302" s="5">
        <v>1965</v>
      </c>
      <c r="D302" s="5">
        <v>10</v>
      </c>
      <c r="E302" s="28">
        <v>3.777</v>
      </c>
      <c r="F302" s="28">
        <v>3.777</v>
      </c>
    </row>
    <row r="303" spans="1:6" ht="12.75">
      <c r="A303" s="30" t="s">
        <v>133</v>
      </c>
      <c r="B303" s="30">
        <v>1</v>
      </c>
      <c r="C303" s="5">
        <v>1965</v>
      </c>
      <c r="D303" s="5">
        <v>11</v>
      </c>
      <c r="E303" s="28">
        <v>13.302</v>
      </c>
      <c r="F303" s="28">
        <v>13.302</v>
      </c>
    </row>
    <row r="304" spans="1:6" ht="12.75">
      <c r="A304" s="30" t="s">
        <v>133</v>
      </c>
      <c r="B304" s="30">
        <v>1</v>
      </c>
      <c r="C304" s="5">
        <v>1965</v>
      </c>
      <c r="D304" s="5">
        <v>12</v>
      </c>
      <c r="E304" s="28">
        <v>24.334</v>
      </c>
      <c r="F304" s="28">
        <v>24.334</v>
      </c>
    </row>
    <row r="305" spans="1:6" ht="12.75">
      <c r="A305" s="30" t="s">
        <v>133</v>
      </c>
      <c r="B305" s="30">
        <v>1</v>
      </c>
      <c r="C305" s="5">
        <v>1966</v>
      </c>
      <c r="D305" s="5">
        <v>1</v>
      </c>
      <c r="E305" s="28">
        <v>28.569</v>
      </c>
      <c r="F305" s="28">
        <v>28.569</v>
      </c>
    </row>
    <row r="306" spans="1:6" ht="12.75">
      <c r="A306" s="30" t="s">
        <v>133</v>
      </c>
      <c r="B306" s="30">
        <v>1</v>
      </c>
      <c r="C306" s="5">
        <v>1966</v>
      </c>
      <c r="D306" s="5">
        <v>2</v>
      </c>
      <c r="E306" s="28">
        <v>41.724</v>
      </c>
      <c r="F306" s="28">
        <v>41.724</v>
      </c>
    </row>
    <row r="307" spans="1:6" ht="12.75">
      <c r="A307" s="30" t="s">
        <v>133</v>
      </c>
      <c r="B307" s="30">
        <v>1</v>
      </c>
      <c r="C307" s="5">
        <v>1966</v>
      </c>
      <c r="D307" s="5">
        <v>3</v>
      </c>
      <c r="E307" s="28">
        <v>4.597</v>
      </c>
      <c r="F307" s="28">
        <v>4.597</v>
      </c>
    </row>
    <row r="308" spans="1:6" ht="12.75">
      <c r="A308" s="30" t="s">
        <v>133</v>
      </c>
      <c r="B308" s="30">
        <v>1</v>
      </c>
      <c r="C308" s="5">
        <v>1966</v>
      </c>
      <c r="D308" s="5">
        <v>4</v>
      </c>
      <c r="E308" s="28">
        <v>15.577</v>
      </c>
      <c r="F308" s="28">
        <v>15.577</v>
      </c>
    </row>
    <row r="309" spans="1:6" ht="12.75">
      <c r="A309" s="30" t="s">
        <v>133</v>
      </c>
      <c r="B309" s="30">
        <v>1</v>
      </c>
      <c r="C309" s="5">
        <v>1966</v>
      </c>
      <c r="D309" s="5">
        <v>5</v>
      </c>
      <c r="E309" s="28">
        <v>4.275</v>
      </c>
      <c r="F309" s="28">
        <v>4.275</v>
      </c>
    </row>
    <row r="310" spans="1:6" ht="12.75">
      <c r="A310" s="30" t="s">
        <v>133</v>
      </c>
      <c r="B310" s="30">
        <v>1</v>
      </c>
      <c r="C310" s="5">
        <v>1966</v>
      </c>
      <c r="D310" s="5">
        <v>6</v>
      </c>
      <c r="E310" s="28">
        <v>3.88</v>
      </c>
      <c r="F310" s="28">
        <v>3.88</v>
      </c>
    </row>
    <row r="311" spans="1:6" ht="12.75">
      <c r="A311" s="30" t="s">
        <v>133</v>
      </c>
      <c r="B311" s="30">
        <v>1</v>
      </c>
      <c r="C311" s="5">
        <v>1966</v>
      </c>
      <c r="D311" s="5">
        <v>7</v>
      </c>
      <c r="E311" s="28">
        <v>2.93</v>
      </c>
      <c r="F311" s="28">
        <v>2.93</v>
      </c>
    </row>
    <row r="312" spans="1:6" ht="12.75">
      <c r="A312" s="30" t="s">
        <v>133</v>
      </c>
      <c r="B312" s="30">
        <v>1</v>
      </c>
      <c r="C312" s="5">
        <v>1966</v>
      </c>
      <c r="D312" s="5">
        <v>8</v>
      </c>
      <c r="E312" s="28">
        <v>2.321</v>
      </c>
      <c r="F312" s="28">
        <v>2.321</v>
      </c>
    </row>
    <row r="313" spans="1:6" ht="12.75">
      <c r="A313" s="30" t="s">
        <v>133</v>
      </c>
      <c r="B313" s="30">
        <v>1</v>
      </c>
      <c r="C313" s="5">
        <v>1966</v>
      </c>
      <c r="D313" s="5">
        <v>9</v>
      </c>
      <c r="E313" s="28">
        <v>1.864</v>
      </c>
      <c r="F313" s="28">
        <v>1.864</v>
      </c>
    </row>
    <row r="314" spans="1:6" ht="12.75">
      <c r="A314" s="30" t="s">
        <v>133</v>
      </c>
      <c r="B314" s="30">
        <v>1</v>
      </c>
      <c r="C314" s="5">
        <v>1966</v>
      </c>
      <c r="D314" s="5">
        <v>10</v>
      </c>
      <c r="E314" s="28">
        <v>7.719</v>
      </c>
      <c r="F314" s="28">
        <v>7.719</v>
      </c>
    </row>
    <row r="315" spans="1:6" ht="12.75">
      <c r="A315" s="30" t="s">
        <v>133</v>
      </c>
      <c r="B315" s="30">
        <v>1</v>
      </c>
      <c r="C315" s="5">
        <v>1966</v>
      </c>
      <c r="D315" s="5">
        <v>11</v>
      </c>
      <c r="E315" s="28">
        <v>10.332</v>
      </c>
      <c r="F315" s="28">
        <v>10.332</v>
      </c>
    </row>
    <row r="316" spans="1:6" ht="12.75">
      <c r="A316" s="30" t="s">
        <v>133</v>
      </c>
      <c r="B316" s="30">
        <v>1</v>
      </c>
      <c r="C316" s="5">
        <v>1966</v>
      </c>
      <c r="D316" s="5">
        <v>12</v>
      </c>
      <c r="E316" s="28">
        <v>3.103</v>
      </c>
      <c r="F316" s="28">
        <v>3.103</v>
      </c>
    </row>
    <row r="317" spans="1:6" ht="12.75">
      <c r="A317" s="30" t="s">
        <v>133</v>
      </c>
      <c r="B317" s="30">
        <v>1</v>
      </c>
      <c r="C317" s="5">
        <v>1967</v>
      </c>
      <c r="D317" s="5">
        <v>1</v>
      </c>
      <c r="E317" s="28">
        <v>5.416</v>
      </c>
      <c r="F317" s="28">
        <v>5.416</v>
      </c>
    </row>
    <row r="318" spans="1:6" ht="12.75">
      <c r="A318" s="30" t="s">
        <v>133</v>
      </c>
      <c r="B318" s="30">
        <v>1</v>
      </c>
      <c r="C318" s="5">
        <v>1967</v>
      </c>
      <c r="D318" s="5">
        <v>2</v>
      </c>
      <c r="E318" s="28">
        <v>8.54</v>
      </c>
      <c r="F318" s="28">
        <v>8.54</v>
      </c>
    </row>
    <row r="319" spans="1:6" ht="12.75">
      <c r="A319" s="30" t="s">
        <v>133</v>
      </c>
      <c r="B319" s="30">
        <v>1</v>
      </c>
      <c r="C319" s="5">
        <v>1967</v>
      </c>
      <c r="D319" s="5">
        <v>3</v>
      </c>
      <c r="E319" s="28">
        <v>4.9</v>
      </c>
      <c r="F319" s="28">
        <v>4.9</v>
      </c>
    </row>
    <row r="320" spans="1:6" ht="12.75">
      <c r="A320" s="30" t="s">
        <v>133</v>
      </c>
      <c r="B320" s="30">
        <v>1</v>
      </c>
      <c r="C320" s="5">
        <v>1967</v>
      </c>
      <c r="D320" s="5">
        <v>4</v>
      </c>
      <c r="E320" s="28">
        <v>2.752</v>
      </c>
      <c r="F320" s="28">
        <v>2.752</v>
      </c>
    </row>
    <row r="321" spans="1:6" ht="12.75">
      <c r="A321" s="30" t="s">
        <v>133</v>
      </c>
      <c r="B321" s="30">
        <v>1</v>
      </c>
      <c r="C321" s="5">
        <v>1967</v>
      </c>
      <c r="D321" s="5">
        <v>5</v>
      </c>
      <c r="E321" s="28">
        <v>5.618</v>
      </c>
      <c r="F321" s="28">
        <v>5.618</v>
      </c>
    </row>
    <row r="322" spans="1:6" ht="12.75">
      <c r="A322" s="30" t="s">
        <v>133</v>
      </c>
      <c r="B322" s="30">
        <v>1</v>
      </c>
      <c r="C322" s="5">
        <v>1967</v>
      </c>
      <c r="D322" s="5">
        <v>6</v>
      </c>
      <c r="E322" s="28">
        <v>2.354</v>
      </c>
      <c r="F322" s="28">
        <v>2.354</v>
      </c>
    </row>
    <row r="323" spans="1:6" ht="12.75">
      <c r="A323" s="30" t="s">
        <v>133</v>
      </c>
      <c r="B323" s="30">
        <v>1</v>
      </c>
      <c r="C323" s="5">
        <v>1967</v>
      </c>
      <c r="D323" s="5">
        <v>7</v>
      </c>
      <c r="E323" s="28">
        <v>1.889</v>
      </c>
      <c r="F323" s="28">
        <v>1.889</v>
      </c>
    </row>
    <row r="324" spans="1:6" ht="12.75">
      <c r="A324" s="30" t="s">
        <v>133</v>
      </c>
      <c r="B324" s="30">
        <v>1</v>
      </c>
      <c r="C324" s="5">
        <v>1967</v>
      </c>
      <c r="D324" s="5">
        <v>8</v>
      </c>
      <c r="E324" s="28">
        <v>1.513</v>
      </c>
      <c r="F324" s="28">
        <v>1.513</v>
      </c>
    </row>
    <row r="325" spans="1:6" ht="12.75">
      <c r="A325" s="30" t="s">
        <v>133</v>
      </c>
      <c r="B325" s="30">
        <v>1</v>
      </c>
      <c r="C325" s="5">
        <v>1967</v>
      </c>
      <c r="D325" s="5">
        <v>9</v>
      </c>
      <c r="E325" s="28">
        <v>1.267</v>
      </c>
      <c r="F325" s="28">
        <v>1.267</v>
      </c>
    </row>
    <row r="326" spans="1:6" ht="12.75">
      <c r="A326" s="30" t="s">
        <v>133</v>
      </c>
      <c r="B326" s="30">
        <v>1</v>
      </c>
      <c r="C326" s="5">
        <v>1967</v>
      </c>
      <c r="D326" s="5">
        <v>10</v>
      </c>
      <c r="E326" s="28">
        <v>1.214</v>
      </c>
      <c r="F326" s="28">
        <v>1.214</v>
      </c>
    </row>
    <row r="327" spans="1:6" ht="12.75">
      <c r="A327" s="30" t="s">
        <v>133</v>
      </c>
      <c r="B327" s="30">
        <v>1</v>
      </c>
      <c r="C327" s="5">
        <v>1967</v>
      </c>
      <c r="D327" s="5">
        <v>11</v>
      </c>
      <c r="E327" s="28">
        <v>3.381</v>
      </c>
      <c r="F327" s="28">
        <v>3.381</v>
      </c>
    </row>
    <row r="328" spans="1:6" ht="12.75">
      <c r="A328" s="30" t="s">
        <v>133</v>
      </c>
      <c r="B328" s="30">
        <v>1</v>
      </c>
      <c r="C328" s="5">
        <v>1967</v>
      </c>
      <c r="D328" s="5">
        <v>12</v>
      </c>
      <c r="E328" s="28">
        <v>2.317</v>
      </c>
      <c r="F328" s="28">
        <v>2.317</v>
      </c>
    </row>
    <row r="329" spans="1:6" ht="12.75">
      <c r="A329" s="30" t="s">
        <v>133</v>
      </c>
      <c r="B329" s="30">
        <v>1</v>
      </c>
      <c r="C329" s="5">
        <v>1968</v>
      </c>
      <c r="D329" s="5">
        <v>1</v>
      </c>
      <c r="E329" s="28">
        <v>1.728</v>
      </c>
      <c r="F329" s="28">
        <v>1.728</v>
      </c>
    </row>
    <row r="330" spans="1:6" ht="12.75">
      <c r="A330" s="30" t="s">
        <v>133</v>
      </c>
      <c r="B330" s="30">
        <v>1</v>
      </c>
      <c r="C330" s="5">
        <v>1968</v>
      </c>
      <c r="D330" s="5">
        <v>2</v>
      </c>
      <c r="E330" s="28">
        <v>11.169</v>
      </c>
      <c r="F330" s="28">
        <v>11.169</v>
      </c>
    </row>
    <row r="331" spans="1:6" ht="12.75">
      <c r="A331" s="30" t="s">
        <v>133</v>
      </c>
      <c r="B331" s="30">
        <v>1</v>
      </c>
      <c r="C331" s="5">
        <v>1968</v>
      </c>
      <c r="D331" s="5">
        <v>3</v>
      </c>
      <c r="E331" s="28">
        <v>3.044</v>
      </c>
      <c r="F331" s="28">
        <v>3.044</v>
      </c>
    </row>
    <row r="332" spans="1:6" ht="12.75">
      <c r="A332" s="30" t="s">
        <v>133</v>
      </c>
      <c r="B332" s="30">
        <v>1</v>
      </c>
      <c r="C332" s="5">
        <v>1968</v>
      </c>
      <c r="D332" s="5">
        <v>4</v>
      </c>
      <c r="E332" s="28">
        <v>6.53</v>
      </c>
      <c r="F332" s="28">
        <v>6.53</v>
      </c>
    </row>
    <row r="333" spans="1:6" ht="12.75">
      <c r="A333" s="30" t="s">
        <v>133</v>
      </c>
      <c r="B333" s="30">
        <v>1</v>
      </c>
      <c r="C333" s="5">
        <v>1968</v>
      </c>
      <c r="D333" s="5">
        <v>5</v>
      </c>
      <c r="E333" s="28">
        <v>4.202</v>
      </c>
      <c r="F333" s="28">
        <v>4.202</v>
      </c>
    </row>
    <row r="334" spans="1:6" ht="12.75">
      <c r="A334" s="30" t="s">
        <v>133</v>
      </c>
      <c r="B334" s="30">
        <v>1</v>
      </c>
      <c r="C334" s="5">
        <v>1968</v>
      </c>
      <c r="D334" s="5">
        <v>6</v>
      </c>
      <c r="E334" s="28">
        <v>2.491</v>
      </c>
      <c r="F334" s="28">
        <v>2.491</v>
      </c>
    </row>
    <row r="335" spans="1:6" ht="12.75">
      <c r="A335" s="30" t="s">
        <v>133</v>
      </c>
      <c r="B335" s="30">
        <v>1</v>
      </c>
      <c r="C335" s="5">
        <v>1968</v>
      </c>
      <c r="D335" s="5">
        <v>7</v>
      </c>
      <c r="E335" s="28">
        <v>1.977</v>
      </c>
      <c r="F335" s="28">
        <v>1.977</v>
      </c>
    </row>
    <row r="336" spans="1:6" ht="12.75">
      <c r="A336" s="30" t="s">
        <v>133</v>
      </c>
      <c r="B336" s="30">
        <v>1</v>
      </c>
      <c r="C336" s="5">
        <v>1968</v>
      </c>
      <c r="D336" s="5">
        <v>8</v>
      </c>
      <c r="E336" s="28">
        <v>1.62</v>
      </c>
      <c r="F336" s="28">
        <v>1.62</v>
      </c>
    </row>
    <row r="337" spans="1:6" ht="12.75">
      <c r="A337" s="30" t="s">
        <v>133</v>
      </c>
      <c r="B337" s="30">
        <v>1</v>
      </c>
      <c r="C337" s="5">
        <v>1968</v>
      </c>
      <c r="D337" s="5">
        <v>9</v>
      </c>
      <c r="E337" s="28">
        <v>2.218</v>
      </c>
      <c r="F337" s="28">
        <v>2.218</v>
      </c>
    </row>
    <row r="338" spans="1:6" ht="12.75">
      <c r="A338" s="30" t="s">
        <v>133</v>
      </c>
      <c r="B338" s="30">
        <v>1</v>
      </c>
      <c r="C338" s="5">
        <v>1968</v>
      </c>
      <c r="D338" s="5">
        <v>10</v>
      </c>
      <c r="E338" s="28">
        <v>2.096</v>
      </c>
      <c r="F338" s="28">
        <v>2.096</v>
      </c>
    </row>
    <row r="339" spans="1:6" ht="12.75">
      <c r="A339" s="30" t="s">
        <v>133</v>
      </c>
      <c r="B339" s="30">
        <v>1</v>
      </c>
      <c r="C339" s="5">
        <v>1968</v>
      </c>
      <c r="D339" s="5">
        <v>11</v>
      </c>
      <c r="E339" s="28">
        <v>3.65</v>
      </c>
      <c r="F339" s="28">
        <v>3.65</v>
      </c>
    </row>
    <row r="340" spans="1:6" ht="12.75">
      <c r="A340" s="30" t="s">
        <v>133</v>
      </c>
      <c r="B340" s="30">
        <v>1</v>
      </c>
      <c r="C340" s="5">
        <v>1968</v>
      </c>
      <c r="D340" s="5">
        <v>12</v>
      </c>
      <c r="E340" s="28">
        <v>18.049</v>
      </c>
      <c r="F340" s="28">
        <v>18.049</v>
      </c>
    </row>
    <row r="341" spans="1:6" ht="12.75">
      <c r="A341" s="30" t="s">
        <v>133</v>
      </c>
      <c r="B341" s="30">
        <v>1</v>
      </c>
      <c r="C341" s="5">
        <v>1969</v>
      </c>
      <c r="D341" s="5">
        <v>1</v>
      </c>
      <c r="E341" s="28">
        <v>17.203</v>
      </c>
      <c r="F341" s="28">
        <v>17.203</v>
      </c>
    </row>
    <row r="342" spans="1:6" ht="12.75">
      <c r="A342" s="30" t="s">
        <v>133</v>
      </c>
      <c r="B342" s="30">
        <v>1</v>
      </c>
      <c r="C342" s="5">
        <v>1969</v>
      </c>
      <c r="D342" s="5">
        <v>2</v>
      </c>
      <c r="E342" s="28">
        <v>11.548</v>
      </c>
      <c r="F342" s="28">
        <v>11.548</v>
      </c>
    </row>
    <row r="343" spans="1:6" ht="12.75">
      <c r="A343" s="30" t="s">
        <v>133</v>
      </c>
      <c r="B343" s="30">
        <v>1</v>
      </c>
      <c r="C343" s="5">
        <v>1969</v>
      </c>
      <c r="D343" s="5">
        <v>3</v>
      </c>
      <c r="E343" s="28">
        <v>20.98</v>
      </c>
      <c r="F343" s="28">
        <v>20.98</v>
      </c>
    </row>
    <row r="344" spans="1:6" ht="12.75">
      <c r="A344" s="30" t="s">
        <v>133</v>
      </c>
      <c r="B344" s="30">
        <v>1</v>
      </c>
      <c r="C344" s="5">
        <v>1969</v>
      </c>
      <c r="D344" s="5">
        <v>4</v>
      </c>
      <c r="E344" s="28">
        <v>7.595</v>
      </c>
      <c r="F344" s="28">
        <v>7.595</v>
      </c>
    </row>
    <row r="345" spans="1:6" ht="12.75">
      <c r="A345" s="30" t="s">
        <v>133</v>
      </c>
      <c r="B345" s="30">
        <v>1</v>
      </c>
      <c r="C345" s="5">
        <v>1969</v>
      </c>
      <c r="D345" s="5">
        <v>5</v>
      </c>
      <c r="E345" s="28">
        <v>10.443</v>
      </c>
      <c r="F345" s="28">
        <v>10.443</v>
      </c>
    </row>
    <row r="346" spans="1:6" ht="12.75">
      <c r="A346" s="30" t="s">
        <v>133</v>
      </c>
      <c r="B346" s="30">
        <v>1</v>
      </c>
      <c r="C346" s="5">
        <v>1969</v>
      </c>
      <c r="D346" s="5">
        <v>6</v>
      </c>
      <c r="E346" s="28">
        <v>5.52</v>
      </c>
      <c r="F346" s="28">
        <v>5.52</v>
      </c>
    </row>
    <row r="347" spans="1:6" ht="12.75">
      <c r="A347" s="30" t="s">
        <v>133</v>
      </c>
      <c r="B347" s="30">
        <v>1</v>
      </c>
      <c r="C347" s="5">
        <v>1969</v>
      </c>
      <c r="D347" s="5">
        <v>7</v>
      </c>
      <c r="E347" s="28">
        <v>3.35</v>
      </c>
      <c r="F347" s="28">
        <v>3.35</v>
      </c>
    </row>
    <row r="348" spans="1:6" ht="12.75">
      <c r="A348" s="30" t="s">
        <v>133</v>
      </c>
      <c r="B348" s="30">
        <v>1</v>
      </c>
      <c r="C348" s="5">
        <v>1969</v>
      </c>
      <c r="D348" s="5">
        <v>8</v>
      </c>
      <c r="E348" s="28">
        <v>2.651</v>
      </c>
      <c r="F348" s="28">
        <v>2.651</v>
      </c>
    </row>
    <row r="349" spans="1:6" ht="12.75">
      <c r="A349" s="30" t="s">
        <v>133</v>
      </c>
      <c r="B349" s="30">
        <v>1</v>
      </c>
      <c r="C349" s="5">
        <v>1969</v>
      </c>
      <c r="D349" s="5">
        <v>9</v>
      </c>
      <c r="E349" s="28">
        <v>2.714</v>
      </c>
      <c r="F349" s="28">
        <v>2.714</v>
      </c>
    </row>
    <row r="350" spans="1:6" ht="12.75">
      <c r="A350" s="30" t="s">
        <v>133</v>
      </c>
      <c r="B350" s="30">
        <v>1</v>
      </c>
      <c r="C350" s="5">
        <v>1969</v>
      </c>
      <c r="D350" s="5">
        <v>10</v>
      </c>
      <c r="E350" s="28">
        <v>2.26</v>
      </c>
      <c r="F350" s="28">
        <v>2.26</v>
      </c>
    </row>
    <row r="351" spans="1:6" ht="12.75">
      <c r="A351" s="30" t="s">
        <v>133</v>
      </c>
      <c r="B351" s="30">
        <v>1</v>
      </c>
      <c r="C351" s="5">
        <v>1969</v>
      </c>
      <c r="D351" s="5">
        <v>11</v>
      </c>
      <c r="E351" s="28">
        <v>2.899</v>
      </c>
      <c r="F351" s="28">
        <v>2.899</v>
      </c>
    </row>
    <row r="352" spans="1:6" ht="12.75">
      <c r="A352" s="30" t="s">
        <v>133</v>
      </c>
      <c r="B352" s="30">
        <v>1</v>
      </c>
      <c r="C352" s="5">
        <v>1969</v>
      </c>
      <c r="D352" s="5">
        <v>12</v>
      </c>
      <c r="E352" s="28">
        <v>2.763</v>
      </c>
      <c r="F352" s="28">
        <v>2.763</v>
      </c>
    </row>
    <row r="353" spans="1:6" ht="12.75">
      <c r="A353" s="30" t="s">
        <v>133</v>
      </c>
      <c r="B353" s="30">
        <v>1</v>
      </c>
      <c r="C353" s="5">
        <v>1970</v>
      </c>
      <c r="D353" s="5">
        <v>1</v>
      </c>
      <c r="E353" s="28">
        <v>15.778</v>
      </c>
      <c r="F353" s="28">
        <v>15.778</v>
      </c>
    </row>
    <row r="354" spans="1:6" ht="12.75">
      <c r="A354" s="30" t="s">
        <v>133</v>
      </c>
      <c r="B354" s="30">
        <v>1</v>
      </c>
      <c r="C354" s="5">
        <v>1970</v>
      </c>
      <c r="D354" s="5">
        <v>2</v>
      </c>
      <c r="E354" s="28">
        <v>6.939</v>
      </c>
      <c r="F354" s="28">
        <v>6.939</v>
      </c>
    </row>
    <row r="355" spans="1:6" ht="12.75">
      <c r="A355" s="30" t="s">
        <v>133</v>
      </c>
      <c r="B355" s="30">
        <v>1</v>
      </c>
      <c r="C355" s="5">
        <v>1970</v>
      </c>
      <c r="D355" s="5">
        <v>3</v>
      </c>
      <c r="E355" s="28">
        <v>2.897</v>
      </c>
      <c r="F355" s="28">
        <v>2.897</v>
      </c>
    </row>
    <row r="356" spans="1:6" ht="12.75">
      <c r="A356" s="30" t="s">
        <v>133</v>
      </c>
      <c r="B356" s="30">
        <v>1</v>
      </c>
      <c r="C356" s="5">
        <v>1970</v>
      </c>
      <c r="D356" s="5">
        <v>4</v>
      </c>
      <c r="E356" s="28">
        <v>2.473</v>
      </c>
      <c r="F356" s="28">
        <v>2.473</v>
      </c>
    </row>
    <row r="357" spans="1:6" ht="12.75">
      <c r="A357" s="30" t="s">
        <v>133</v>
      </c>
      <c r="B357" s="30">
        <v>1</v>
      </c>
      <c r="C357" s="5">
        <v>1970</v>
      </c>
      <c r="D357" s="5">
        <v>5</v>
      </c>
      <c r="E357" s="28">
        <v>3.387</v>
      </c>
      <c r="F357" s="28">
        <v>3.387</v>
      </c>
    </row>
    <row r="358" spans="1:6" ht="12.75">
      <c r="A358" s="30" t="s">
        <v>133</v>
      </c>
      <c r="B358" s="30">
        <v>1</v>
      </c>
      <c r="C358" s="5">
        <v>1970</v>
      </c>
      <c r="D358" s="5">
        <v>6</v>
      </c>
      <c r="E358" s="28">
        <v>2.36</v>
      </c>
      <c r="F358" s="28">
        <v>2.36</v>
      </c>
    </row>
    <row r="359" spans="1:6" ht="12.75">
      <c r="A359" s="30" t="s">
        <v>133</v>
      </c>
      <c r="B359" s="30">
        <v>1</v>
      </c>
      <c r="C359" s="5">
        <v>1970</v>
      </c>
      <c r="D359" s="5">
        <v>7</v>
      </c>
      <c r="E359" s="28">
        <v>1.902</v>
      </c>
      <c r="F359" s="28">
        <v>1.902</v>
      </c>
    </row>
    <row r="360" spans="1:6" ht="12.75">
      <c r="A360" s="30" t="s">
        <v>133</v>
      </c>
      <c r="B360" s="30">
        <v>1</v>
      </c>
      <c r="C360" s="5">
        <v>1970</v>
      </c>
      <c r="D360" s="5">
        <v>8</v>
      </c>
      <c r="E360" s="28">
        <v>1.544</v>
      </c>
      <c r="F360" s="28">
        <v>1.544</v>
      </c>
    </row>
    <row r="361" spans="1:6" ht="12.75">
      <c r="A361" s="30" t="s">
        <v>133</v>
      </c>
      <c r="B361" s="30">
        <v>1</v>
      </c>
      <c r="C361" s="5">
        <v>1970</v>
      </c>
      <c r="D361" s="5">
        <v>9</v>
      </c>
      <c r="E361" s="28">
        <v>1.25</v>
      </c>
      <c r="F361" s="28">
        <v>1.25</v>
      </c>
    </row>
    <row r="362" spans="1:6" ht="12.75">
      <c r="A362" s="30" t="s">
        <v>133</v>
      </c>
      <c r="B362" s="30">
        <v>1</v>
      </c>
      <c r="C362" s="5">
        <v>1970</v>
      </c>
      <c r="D362" s="5">
        <v>10</v>
      </c>
      <c r="E362" s="28">
        <v>1.009</v>
      </c>
      <c r="F362" s="28">
        <v>1.009</v>
      </c>
    </row>
    <row r="363" spans="1:6" ht="12.75">
      <c r="A363" s="30" t="s">
        <v>133</v>
      </c>
      <c r="B363" s="30">
        <v>1</v>
      </c>
      <c r="C363" s="5">
        <v>1970</v>
      </c>
      <c r="D363" s="5">
        <v>11</v>
      </c>
      <c r="E363" s="28">
        <v>2.314</v>
      </c>
      <c r="F363" s="28">
        <v>2.314</v>
      </c>
    </row>
    <row r="364" spans="1:6" ht="12.75">
      <c r="A364" s="30" t="s">
        <v>133</v>
      </c>
      <c r="B364" s="30">
        <v>1</v>
      </c>
      <c r="C364" s="5">
        <v>1970</v>
      </c>
      <c r="D364" s="5">
        <v>12</v>
      </c>
      <c r="E364" s="28">
        <v>1.658</v>
      </c>
      <c r="F364" s="28">
        <v>1.658</v>
      </c>
    </row>
    <row r="365" spans="1:6" ht="12.75">
      <c r="A365" s="30" t="s">
        <v>133</v>
      </c>
      <c r="B365" s="30">
        <v>1</v>
      </c>
      <c r="C365" s="5">
        <v>1971</v>
      </c>
      <c r="D365" s="5">
        <v>1</v>
      </c>
      <c r="E365" s="28">
        <v>4.698</v>
      </c>
      <c r="F365" s="28">
        <v>4.698</v>
      </c>
    </row>
    <row r="366" spans="1:6" ht="12.75">
      <c r="A366" s="30" t="s">
        <v>133</v>
      </c>
      <c r="B366" s="30">
        <v>1</v>
      </c>
      <c r="C366" s="5">
        <v>1971</v>
      </c>
      <c r="D366" s="5">
        <v>2</v>
      </c>
      <c r="E366" s="28">
        <v>4.918</v>
      </c>
      <c r="F366" s="28">
        <v>4.918</v>
      </c>
    </row>
    <row r="367" spans="1:6" ht="12.75">
      <c r="A367" s="30" t="s">
        <v>133</v>
      </c>
      <c r="B367" s="30">
        <v>1</v>
      </c>
      <c r="C367" s="5">
        <v>1971</v>
      </c>
      <c r="D367" s="5">
        <v>3</v>
      </c>
      <c r="E367" s="28">
        <v>8.296</v>
      </c>
      <c r="F367" s="28">
        <v>8.296</v>
      </c>
    </row>
    <row r="368" spans="1:6" ht="12.75">
      <c r="A368" s="30" t="s">
        <v>133</v>
      </c>
      <c r="B368" s="30">
        <v>1</v>
      </c>
      <c r="C368" s="5">
        <v>1971</v>
      </c>
      <c r="D368" s="5">
        <v>4</v>
      </c>
      <c r="E368" s="28">
        <v>13.344</v>
      </c>
      <c r="F368" s="28">
        <v>13.344</v>
      </c>
    </row>
    <row r="369" spans="1:6" ht="12.75">
      <c r="A369" s="30" t="s">
        <v>133</v>
      </c>
      <c r="B369" s="30">
        <v>1</v>
      </c>
      <c r="C369" s="5">
        <v>1971</v>
      </c>
      <c r="D369" s="5">
        <v>5</v>
      </c>
      <c r="E369" s="28">
        <v>8.16</v>
      </c>
      <c r="F369" s="28">
        <v>8.16</v>
      </c>
    </row>
    <row r="370" spans="1:6" ht="12.75">
      <c r="A370" s="30" t="s">
        <v>133</v>
      </c>
      <c r="B370" s="30">
        <v>1</v>
      </c>
      <c r="C370" s="5">
        <v>1971</v>
      </c>
      <c r="D370" s="5">
        <v>6</v>
      </c>
      <c r="E370" s="28">
        <v>4.87</v>
      </c>
      <c r="F370" s="28">
        <v>4.87</v>
      </c>
    </row>
    <row r="371" spans="1:6" ht="12.75">
      <c r="A371" s="30" t="s">
        <v>133</v>
      </c>
      <c r="B371" s="30">
        <v>1</v>
      </c>
      <c r="C371" s="5">
        <v>1971</v>
      </c>
      <c r="D371" s="5">
        <v>7</v>
      </c>
      <c r="E371" s="28">
        <v>5.929</v>
      </c>
      <c r="F371" s="28">
        <v>5.929</v>
      </c>
    </row>
    <row r="372" spans="1:6" ht="12.75">
      <c r="A372" s="30" t="s">
        <v>133</v>
      </c>
      <c r="B372" s="30">
        <v>1</v>
      </c>
      <c r="C372" s="5">
        <v>1971</v>
      </c>
      <c r="D372" s="5">
        <v>8</v>
      </c>
      <c r="E372" s="28">
        <v>3.074</v>
      </c>
      <c r="F372" s="28">
        <v>3.074</v>
      </c>
    </row>
    <row r="373" spans="1:6" ht="12.75">
      <c r="A373" s="30" t="s">
        <v>133</v>
      </c>
      <c r="B373" s="30">
        <v>1</v>
      </c>
      <c r="C373" s="5">
        <v>1971</v>
      </c>
      <c r="D373" s="5">
        <v>9</v>
      </c>
      <c r="E373" s="28">
        <v>2.467</v>
      </c>
      <c r="F373" s="28">
        <v>2.467</v>
      </c>
    </row>
    <row r="374" spans="1:6" ht="12.75">
      <c r="A374" s="30" t="s">
        <v>133</v>
      </c>
      <c r="B374" s="30">
        <v>1</v>
      </c>
      <c r="C374" s="5">
        <v>1971</v>
      </c>
      <c r="D374" s="5">
        <v>10</v>
      </c>
      <c r="E374" s="28">
        <v>2.088</v>
      </c>
      <c r="F374" s="28">
        <v>2.088</v>
      </c>
    </row>
    <row r="375" spans="1:6" ht="12.75">
      <c r="A375" s="30" t="s">
        <v>133</v>
      </c>
      <c r="B375" s="30">
        <v>1</v>
      </c>
      <c r="C375" s="5">
        <v>1971</v>
      </c>
      <c r="D375" s="5">
        <v>11</v>
      </c>
      <c r="E375" s="28">
        <v>2.23</v>
      </c>
      <c r="F375" s="28">
        <v>2.23</v>
      </c>
    </row>
    <row r="376" spans="1:6" ht="12.75">
      <c r="A376" s="30" t="s">
        <v>133</v>
      </c>
      <c r="B376" s="30">
        <v>1</v>
      </c>
      <c r="C376" s="5">
        <v>1971</v>
      </c>
      <c r="D376" s="5">
        <v>12</v>
      </c>
      <c r="E376" s="28">
        <v>1.777</v>
      </c>
      <c r="F376" s="28">
        <v>1.777</v>
      </c>
    </row>
    <row r="377" spans="1:6" ht="12.75">
      <c r="A377" s="30" t="s">
        <v>133</v>
      </c>
      <c r="B377" s="30">
        <v>1</v>
      </c>
      <c r="C377" s="5">
        <v>1972</v>
      </c>
      <c r="D377" s="5">
        <v>1</v>
      </c>
      <c r="E377" s="28">
        <v>2.102</v>
      </c>
      <c r="F377" s="28">
        <v>2.102</v>
      </c>
    </row>
    <row r="378" spans="1:6" ht="12.75">
      <c r="A378" s="30" t="s">
        <v>133</v>
      </c>
      <c r="B378" s="30">
        <v>1</v>
      </c>
      <c r="C378" s="5">
        <v>1972</v>
      </c>
      <c r="D378" s="5">
        <v>2</v>
      </c>
      <c r="E378" s="28">
        <v>12.635</v>
      </c>
      <c r="F378" s="28">
        <v>12.635</v>
      </c>
    </row>
    <row r="379" spans="1:6" ht="12.75">
      <c r="A379" s="30" t="s">
        <v>133</v>
      </c>
      <c r="B379" s="30">
        <v>1</v>
      </c>
      <c r="C379" s="5">
        <v>1972</v>
      </c>
      <c r="D379" s="5">
        <v>3</v>
      </c>
      <c r="E379" s="28">
        <v>8.363</v>
      </c>
      <c r="F379" s="28">
        <v>8.363</v>
      </c>
    </row>
    <row r="380" spans="1:6" ht="12.75">
      <c r="A380" s="30" t="s">
        <v>133</v>
      </c>
      <c r="B380" s="30">
        <v>1</v>
      </c>
      <c r="C380" s="5">
        <v>1972</v>
      </c>
      <c r="D380" s="5">
        <v>4</v>
      </c>
      <c r="E380" s="28">
        <v>3.475</v>
      </c>
      <c r="F380" s="28">
        <v>3.475</v>
      </c>
    </row>
    <row r="381" spans="1:6" ht="12.75">
      <c r="A381" s="30" t="s">
        <v>133</v>
      </c>
      <c r="B381" s="30">
        <v>1</v>
      </c>
      <c r="C381" s="5">
        <v>1972</v>
      </c>
      <c r="D381" s="5">
        <v>5</v>
      </c>
      <c r="E381" s="28">
        <v>2.674</v>
      </c>
      <c r="F381" s="28">
        <v>2.674</v>
      </c>
    </row>
    <row r="382" spans="1:6" ht="12.75">
      <c r="A382" s="30" t="s">
        <v>133</v>
      </c>
      <c r="B382" s="30">
        <v>1</v>
      </c>
      <c r="C382" s="5">
        <v>1972</v>
      </c>
      <c r="D382" s="5">
        <v>6</v>
      </c>
      <c r="E382" s="28">
        <v>2.062</v>
      </c>
      <c r="F382" s="28">
        <v>2.062</v>
      </c>
    </row>
    <row r="383" spans="1:6" ht="12.75">
      <c r="A383" s="30" t="s">
        <v>133</v>
      </c>
      <c r="B383" s="30">
        <v>1</v>
      </c>
      <c r="C383" s="5">
        <v>1972</v>
      </c>
      <c r="D383" s="5">
        <v>7</v>
      </c>
      <c r="E383" s="28">
        <v>1.72</v>
      </c>
      <c r="F383" s="28">
        <v>1.72</v>
      </c>
    </row>
    <row r="384" spans="1:6" ht="12.75">
      <c r="A384" s="30" t="s">
        <v>133</v>
      </c>
      <c r="B384" s="30">
        <v>1</v>
      </c>
      <c r="C384" s="5">
        <v>1972</v>
      </c>
      <c r="D384" s="5">
        <v>8</v>
      </c>
      <c r="E384" s="28">
        <v>1.424</v>
      </c>
      <c r="F384" s="28">
        <v>1.424</v>
      </c>
    </row>
    <row r="385" spans="1:6" ht="12.75">
      <c r="A385" s="30" t="s">
        <v>133</v>
      </c>
      <c r="B385" s="30">
        <v>1</v>
      </c>
      <c r="C385" s="5">
        <v>1972</v>
      </c>
      <c r="D385" s="5">
        <v>9</v>
      </c>
      <c r="E385" s="28">
        <v>1.482</v>
      </c>
      <c r="F385" s="28">
        <v>1.482</v>
      </c>
    </row>
    <row r="386" spans="1:6" ht="12.75">
      <c r="A386" s="30" t="s">
        <v>133</v>
      </c>
      <c r="B386" s="30">
        <v>1</v>
      </c>
      <c r="C386" s="5">
        <v>1972</v>
      </c>
      <c r="D386" s="5">
        <v>10</v>
      </c>
      <c r="E386" s="28">
        <v>5.014</v>
      </c>
      <c r="F386" s="28">
        <v>5.014</v>
      </c>
    </row>
    <row r="387" spans="1:6" ht="12.75">
      <c r="A387" s="30" t="s">
        <v>133</v>
      </c>
      <c r="B387" s="30">
        <v>1</v>
      </c>
      <c r="C387" s="5">
        <v>1972</v>
      </c>
      <c r="D387" s="5">
        <v>11</v>
      </c>
      <c r="E387" s="28">
        <v>3.919</v>
      </c>
      <c r="F387" s="28">
        <v>3.919</v>
      </c>
    </row>
    <row r="388" spans="1:6" ht="12.75">
      <c r="A388" s="30" t="s">
        <v>133</v>
      </c>
      <c r="B388" s="30">
        <v>1</v>
      </c>
      <c r="C388" s="5">
        <v>1972</v>
      </c>
      <c r="D388" s="5">
        <v>12</v>
      </c>
      <c r="E388" s="28">
        <v>9.2</v>
      </c>
      <c r="F388" s="28">
        <v>9.2</v>
      </c>
    </row>
    <row r="389" spans="1:6" ht="12.75">
      <c r="A389" s="30" t="s">
        <v>133</v>
      </c>
      <c r="B389" s="30">
        <v>1</v>
      </c>
      <c r="C389" s="5">
        <v>1973</v>
      </c>
      <c r="D389" s="5">
        <v>1</v>
      </c>
      <c r="E389" s="28">
        <v>6.572</v>
      </c>
      <c r="F389" s="28">
        <v>6.572</v>
      </c>
    </row>
    <row r="390" spans="1:6" ht="12.75">
      <c r="A390" s="30" t="s">
        <v>133</v>
      </c>
      <c r="B390" s="30">
        <v>1</v>
      </c>
      <c r="C390" s="5">
        <v>1973</v>
      </c>
      <c r="D390" s="5">
        <v>2</v>
      </c>
      <c r="E390" s="28">
        <v>3.27</v>
      </c>
      <c r="F390" s="28">
        <v>3.27</v>
      </c>
    </row>
    <row r="391" spans="1:6" ht="12.75">
      <c r="A391" s="30" t="s">
        <v>133</v>
      </c>
      <c r="B391" s="30">
        <v>1</v>
      </c>
      <c r="C391" s="5">
        <v>1973</v>
      </c>
      <c r="D391" s="5">
        <v>3</v>
      </c>
      <c r="E391" s="28">
        <v>2.602</v>
      </c>
      <c r="F391" s="28">
        <v>2.602</v>
      </c>
    </row>
    <row r="392" spans="1:6" ht="12.75">
      <c r="A392" s="30" t="s">
        <v>133</v>
      </c>
      <c r="B392" s="30">
        <v>1</v>
      </c>
      <c r="C392" s="5">
        <v>1973</v>
      </c>
      <c r="D392" s="5">
        <v>4</v>
      </c>
      <c r="E392" s="28">
        <v>2.612</v>
      </c>
      <c r="F392" s="28">
        <v>2.612</v>
      </c>
    </row>
    <row r="393" spans="1:6" ht="12.75">
      <c r="A393" s="30" t="s">
        <v>133</v>
      </c>
      <c r="B393" s="30">
        <v>1</v>
      </c>
      <c r="C393" s="5">
        <v>1973</v>
      </c>
      <c r="D393" s="5">
        <v>5</v>
      </c>
      <c r="E393" s="28">
        <v>6.042</v>
      </c>
      <c r="F393" s="28">
        <v>6.042</v>
      </c>
    </row>
    <row r="394" spans="1:6" ht="12.75">
      <c r="A394" s="30" t="s">
        <v>133</v>
      </c>
      <c r="B394" s="30">
        <v>1</v>
      </c>
      <c r="C394" s="5">
        <v>1973</v>
      </c>
      <c r="D394" s="5">
        <v>6</v>
      </c>
      <c r="E394" s="28">
        <v>2.787</v>
      </c>
      <c r="F394" s="28">
        <v>2.787</v>
      </c>
    </row>
    <row r="395" spans="1:6" ht="12.75">
      <c r="A395" s="30" t="s">
        <v>133</v>
      </c>
      <c r="B395" s="30">
        <v>1</v>
      </c>
      <c r="C395" s="5">
        <v>1973</v>
      </c>
      <c r="D395" s="5">
        <v>7</v>
      </c>
      <c r="E395" s="28">
        <v>2.496</v>
      </c>
      <c r="F395" s="28">
        <v>2.496</v>
      </c>
    </row>
    <row r="396" spans="1:6" ht="12.75">
      <c r="A396" s="30" t="s">
        <v>133</v>
      </c>
      <c r="B396" s="30">
        <v>1</v>
      </c>
      <c r="C396" s="5">
        <v>1973</v>
      </c>
      <c r="D396" s="5">
        <v>8</v>
      </c>
      <c r="E396" s="28">
        <v>1.936</v>
      </c>
      <c r="F396" s="28">
        <v>1.936</v>
      </c>
    </row>
    <row r="397" spans="1:6" ht="12.75">
      <c r="A397" s="30" t="s">
        <v>133</v>
      </c>
      <c r="B397" s="30">
        <v>1</v>
      </c>
      <c r="C397" s="5">
        <v>1973</v>
      </c>
      <c r="D397" s="5">
        <v>9</v>
      </c>
      <c r="E397" s="28">
        <v>1.609</v>
      </c>
      <c r="F397" s="28">
        <v>1.609</v>
      </c>
    </row>
    <row r="398" spans="1:6" ht="12.75">
      <c r="A398" s="30" t="s">
        <v>133</v>
      </c>
      <c r="B398" s="30">
        <v>1</v>
      </c>
      <c r="C398" s="5">
        <v>1973</v>
      </c>
      <c r="D398" s="5">
        <v>10</v>
      </c>
      <c r="E398" s="28">
        <v>2.425</v>
      </c>
      <c r="F398" s="28">
        <v>2.425</v>
      </c>
    </row>
    <row r="399" spans="1:6" ht="12.75">
      <c r="A399" s="30" t="s">
        <v>133</v>
      </c>
      <c r="B399" s="30">
        <v>1</v>
      </c>
      <c r="C399" s="5">
        <v>1973</v>
      </c>
      <c r="D399" s="5">
        <v>11</v>
      </c>
      <c r="E399" s="28">
        <v>1.752</v>
      </c>
      <c r="F399" s="28">
        <v>1.752</v>
      </c>
    </row>
    <row r="400" spans="1:6" ht="12.75">
      <c r="A400" s="30" t="s">
        <v>133</v>
      </c>
      <c r="B400" s="30">
        <v>1</v>
      </c>
      <c r="C400" s="5">
        <v>1973</v>
      </c>
      <c r="D400" s="5">
        <v>12</v>
      </c>
      <c r="E400" s="28">
        <v>2.341</v>
      </c>
      <c r="F400" s="28">
        <v>2.341</v>
      </c>
    </row>
    <row r="401" spans="1:6" ht="12.75">
      <c r="A401" s="30" t="s">
        <v>133</v>
      </c>
      <c r="B401" s="30">
        <v>1</v>
      </c>
      <c r="C401" s="5">
        <v>1974</v>
      </c>
      <c r="D401" s="5">
        <v>1</v>
      </c>
      <c r="E401" s="28">
        <v>12.749</v>
      </c>
      <c r="F401" s="28">
        <v>12.749</v>
      </c>
    </row>
    <row r="402" spans="1:6" ht="12.75">
      <c r="A402" s="30" t="s">
        <v>133</v>
      </c>
      <c r="B402" s="30">
        <v>1</v>
      </c>
      <c r="C402" s="5">
        <v>1974</v>
      </c>
      <c r="D402" s="5">
        <v>2</v>
      </c>
      <c r="E402" s="28">
        <v>8.995</v>
      </c>
      <c r="F402" s="28">
        <v>8.995</v>
      </c>
    </row>
    <row r="403" spans="1:6" ht="12.75">
      <c r="A403" s="30" t="s">
        <v>133</v>
      </c>
      <c r="B403" s="30">
        <v>1</v>
      </c>
      <c r="C403" s="5">
        <v>1974</v>
      </c>
      <c r="D403" s="5">
        <v>3</v>
      </c>
      <c r="E403" s="28">
        <v>5.377</v>
      </c>
      <c r="F403" s="28">
        <v>5.377</v>
      </c>
    </row>
    <row r="404" spans="1:6" ht="12.75">
      <c r="A404" s="30" t="s">
        <v>133</v>
      </c>
      <c r="B404" s="30">
        <v>1</v>
      </c>
      <c r="C404" s="5">
        <v>1974</v>
      </c>
      <c r="D404" s="5">
        <v>4</v>
      </c>
      <c r="E404" s="28">
        <v>3.007</v>
      </c>
      <c r="F404" s="28">
        <v>3.007</v>
      </c>
    </row>
    <row r="405" spans="1:6" ht="12.75">
      <c r="A405" s="30" t="s">
        <v>133</v>
      </c>
      <c r="B405" s="30">
        <v>1</v>
      </c>
      <c r="C405" s="5">
        <v>1974</v>
      </c>
      <c r="D405" s="5">
        <v>5</v>
      </c>
      <c r="E405" s="28">
        <v>3.28</v>
      </c>
      <c r="F405" s="28">
        <v>3.28</v>
      </c>
    </row>
    <row r="406" spans="1:6" ht="12.75">
      <c r="A406" s="30" t="s">
        <v>133</v>
      </c>
      <c r="B406" s="30">
        <v>1</v>
      </c>
      <c r="C406" s="5">
        <v>1974</v>
      </c>
      <c r="D406" s="5">
        <v>6</v>
      </c>
      <c r="E406" s="28">
        <v>4.69</v>
      </c>
      <c r="F406" s="28">
        <v>4.69</v>
      </c>
    </row>
    <row r="407" spans="1:6" ht="12.75">
      <c r="A407" s="30" t="s">
        <v>133</v>
      </c>
      <c r="B407" s="30">
        <v>1</v>
      </c>
      <c r="C407" s="5">
        <v>1974</v>
      </c>
      <c r="D407" s="5">
        <v>7</v>
      </c>
      <c r="E407" s="28">
        <v>2.498</v>
      </c>
      <c r="F407" s="28">
        <v>2.498</v>
      </c>
    </row>
    <row r="408" spans="1:6" ht="12.75">
      <c r="A408" s="30" t="s">
        <v>133</v>
      </c>
      <c r="B408" s="30">
        <v>1</v>
      </c>
      <c r="C408" s="5">
        <v>1974</v>
      </c>
      <c r="D408" s="5">
        <v>8</v>
      </c>
      <c r="E408" s="28">
        <v>1.974</v>
      </c>
      <c r="F408" s="28">
        <v>1.974</v>
      </c>
    </row>
    <row r="409" spans="1:6" ht="12.75">
      <c r="A409" s="30" t="s">
        <v>133</v>
      </c>
      <c r="B409" s="30">
        <v>1</v>
      </c>
      <c r="C409" s="5">
        <v>1974</v>
      </c>
      <c r="D409" s="5">
        <v>9</v>
      </c>
      <c r="E409" s="28">
        <v>1.587</v>
      </c>
      <c r="F409" s="28">
        <v>1.587</v>
      </c>
    </row>
    <row r="410" spans="1:6" ht="12.75">
      <c r="A410" s="30" t="s">
        <v>133</v>
      </c>
      <c r="B410" s="30">
        <v>1</v>
      </c>
      <c r="C410" s="5">
        <v>1974</v>
      </c>
      <c r="D410" s="5">
        <v>10</v>
      </c>
      <c r="E410" s="28">
        <v>1.331</v>
      </c>
      <c r="F410" s="28">
        <v>1.331</v>
      </c>
    </row>
    <row r="411" spans="1:6" ht="12.75">
      <c r="A411" s="30" t="s">
        <v>133</v>
      </c>
      <c r="B411" s="30">
        <v>1</v>
      </c>
      <c r="C411" s="5">
        <v>1974</v>
      </c>
      <c r="D411" s="5">
        <v>11</v>
      </c>
      <c r="E411" s="28">
        <v>1.843</v>
      </c>
      <c r="F411" s="28">
        <v>1.843</v>
      </c>
    </row>
    <row r="412" spans="1:6" ht="12.75">
      <c r="A412" s="30" t="s">
        <v>133</v>
      </c>
      <c r="B412" s="30">
        <v>1</v>
      </c>
      <c r="C412" s="5">
        <v>1974</v>
      </c>
      <c r="D412" s="5">
        <v>12</v>
      </c>
      <c r="E412" s="28">
        <v>1.609</v>
      </c>
      <c r="F412" s="28">
        <v>1.609</v>
      </c>
    </row>
    <row r="413" spans="1:6" ht="12.75">
      <c r="A413" s="30" t="s">
        <v>133</v>
      </c>
      <c r="B413" s="30">
        <v>1</v>
      </c>
      <c r="C413" s="5">
        <v>1975</v>
      </c>
      <c r="D413" s="5">
        <v>1</v>
      </c>
      <c r="E413" s="28">
        <v>3.955</v>
      </c>
      <c r="F413" s="28">
        <v>3.955</v>
      </c>
    </row>
    <row r="414" spans="1:6" ht="12.75">
      <c r="A414" s="30" t="s">
        <v>133</v>
      </c>
      <c r="B414" s="30">
        <v>1</v>
      </c>
      <c r="C414" s="5">
        <v>1975</v>
      </c>
      <c r="D414" s="5">
        <v>2</v>
      </c>
      <c r="E414" s="28">
        <v>2.522</v>
      </c>
      <c r="F414" s="28">
        <v>2.522</v>
      </c>
    </row>
    <row r="415" spans="1:6" ht="12.75">
      <c r="A415" s="30" t="s">
        <v>133</v>
      </c>
      <c r="B415" s="30">
        <v>1</v>
      </c>
      <c r="C415" s="5">
        <v>1975</v>
      </c>
      <c r="D415" s="5">
        <v>3</v>
      </c>
      <c r="E415" s="28">
        <v>3.909</v>
      </c>
      <c r="F415" s="28">
        <v>3.909</v>
      </c>
    </row>
    <row r="416" spans="1:6" ht="12.75">
      <c r="A416" s="30" t="s">
        <v>133</v>
      </c>
      <c r="B416" s="30">
        <v>1</v>
      </c>
      <c r="C416" s="5">
        <v>1975</v>
      </c>
      <c r="D416" s="5">
        <v>4</v>
      </c>
      <c r="E416" s="28">
        <v>2.378</v>
      </c>
      <c r="F416" s="28">
        <v>2.378</v>
      </c>
    </row>
    <row r="417" spans="1:6" ht="12.75">
      <c r="A417" s="30" t="s">
        <v>133</v>
      </c>
      <c r="B417" s="30">
        <v>1</v>
      </c>
      <c r="C417" s="5">
        <v>1975</v>
      </c>
      <c r="D417" s="5">
        <v>5</v>
      </c>
      <c r="E417" s="28">
        <v>2.352</v>
      </c>
      <c r="F417" s="28">
        <v>2.352</v>
      </c>
    </row>
    <row r="418" spans="1:6" ht="12.75">
      <c r="A418" s="30" t="s">
        <v>133</v>
      </c>
      <c r="B418" s="30">
        <v>1</v>
      </c>
      <c r="C418" s="5">
        <v>1975</v>
      </c>
      <c r="D418" s="5">
        <v>6</v>
      </c>
      <c r="E418" s="28">
        <v>2.09</v>
      </c>
      <c r="F418" s="28">
        <v>2.09</v>
      </c>
    </row>
    <row r="419" spans="1:6" ht="12.75">
      <c r="A419" s="30" t="s">
        <v>133</v>
      </c>
      <c r="B419" s="30">
        <v>1</v>
      </c>
      <c r="C419" s="5">
        <v>1975</v>
      </c>
      <c r="D419" s="5">
        <v>7</v>
      </c>
      <c r="E419" s="28">
        <v>1.734</v>
      </c>
      <c r="F419" s="28">
        <v>1.734</v>
      </c>
    </row>
    <row r="420" spans="1:6" ht="12.75">
      <c r="A420" s="30" t="s">
        <v>133</v>
      </c>
      <c r="B420" s="30">
        <v>1</v>
      </c>
      <c r="C420" s="5">
        <v>1975</v>
      </c>
      <c r="D420" s="5">
        <v>8</v>
      </c>
      <c r="E420" s="28">
        <v>1.425</v>
      </c>
      <c r="F420" s="28">
        <v>1.425</v>
      </c>
    </row>
    <row r="421" spans="1:6" ht="12.75">
      <c r="A421" s="30" t="s">
        <v>133</v>
      </c>
      <c r="B421" s="30">
        <v>1</v>
      </c>
      <c r="C421" s="5">
        <v>1975</v>
      </c>
      <c r="D421" s="5">
        <v>9</v>
      </c>
      <c r="E421" s="28">
        <v>2.177</v>
      </c>
      <c r="F421" s="28">
        <v>2.177</v>
      </c>
    </row>
    <row r="422" spans="1:6" ht="12.75">
      <c r="A422" s="30" t="s">
        <v>133</v>
      </c>
      <c r="B422" s="30">
        <v>1</v>
      </c>
      <c r="C422" s="5">
        <v>1975</v>
      </c>
      <c r="D422" s="5">
        <v>10</v>
      </c>
      <c r="E422" s="28">
        <v>1.902</v>
      </c>
      <c r="F422" s="28">
        <v>1.902</v>
      </c>
    </row>
    <row r="423" spans="1:6" ht="12.75">
      <c r="A423" s="30" t="s">
        <v>133</v>
      </c>
      <c r="B423" s="30">
        <v>1</v>
      </c>
      <c r="C423" s="5">
        <v>1975</v>
      </c>
      <c r="D423" s="5">
        <v>11</v>
      </c>
      <c r="E423" s="28">
        <v>2.144</v>
      </c>
      <c r="F423" s="28">
        <v>2.144</v>
      </c>
    </row>
    <row r="424" spans="1:6" ht="12.75">
      <c r="A424" s="30" t="s">
        <v>133</v>
      </c>
      <c r="B424" s="30">
        <v>1</v>
      </c>
      <c r="C424" s="5">
        <v>1975</v>
      </c>
      <c r="D424" s="5">
        <v>12</v>
      </c>
      <c r="E424" s="28">
        <v>1.721</v>
      </c>
      <c r="F424" s="28">
        <v>1.721</v>
      </c>
    </row>
    <row r="425" spans="1:6" ht="12.75">
      <c r="A425" s="30" t="s">
        <v>133</v>
      </c>
      <c r="B425" s="30">
        <v>1</v>
      </c>
      <c r="C425" s="5">
        <v>1976</v>
      </c>
      <c r="D425" s="5">
        <v>1</v>
      </c>
      <c r="E425" s="28">
        <v>1.698</v>
      </c>
      <c r="F425" s="28">
        <v>1.698</v>
      </c>
    </row>
    <row r="426" spans="1:6" ht="12.75">
      <c r="A426" s="30" t="s">
        <v>133</v>
      </c>
      <c r="B426" s="30">
        <v>1</v>
      </c>
      <c r="C426" s="5">
        <v>1976</v>
      </c>
      <c r="D426" s="5">
        <v>2</v>
      </c>
      <c r="E426" s="28">
        <v>1.833</v>
      </c>
      <c r="F426" s="28">
        <v>1.833</v>
      </c>
    </row>
    <row r="427" spans="1:6" ht="12.75">
      <c r="A427" s="30" t="s">
        <v>133</v>
      </c>
      <c r="B427" s="30">
        <v>1</v>
      </c>
      <c r="C427" s="5">
        <v>1976</v>
      </c>
      <c r="D427" s="5">
        <v>3</v>
      </c>
      <c r="E427" s="28">
        <v>1.718</v>
      </c>
      <c r="F427" s="28">
        <v>1.718</v>
      </c>
    </row>
    <row r="428" spans="1:6" ht="12.75">
      <c r="A428" s="30" t="s">
        <v>133</v>
      </c>
      <c r="B428" s="30">
        <v>1</v>
      </c>
      <c r="C428" s="5">
        <v>1976</v>
      </c>
      <c r="D428" s="5">
        <v>4</v>
      </c>
      <c r="E428" s="28">
        <v>2.092</v>
      </c>
      <c r="F428" s="28">
        <v>2.092</v>
      </c>
    </row>
    <row r="429" spans="1:6" ht="12.75">
      <c r="A429" s="30" t="s">
        <v>133</v>
      </c>
      <c r="B429" s="30">
        <v>1</v>
      </c>
      <c r="C429" s="5">
        <v>1976</v>
      </c>
      <c r="D429" s="5">
        <v>5</v>
      </c>
      <c r="E429" s="28">
        <v>1.774</v>
      </c>
      <c r="F429" s="28">
        <v>1.774</v>
      </c>
    </row>
    <row r="430" spans="1:6" ht="12.75">
      <c r="A430" s="30" t="s">
        <v>133</v>
      </c>
      <c r="B430" s="30">
        <v>1</v>
      </c>
      <c r="C430" s="5">
        <v>1976</v>
      </c>
      <c r="D430" s="5">
        <v>6</v>
      </c>
      <c r="E430" s="28">
        <v>1.614</v>
      </c>
      <c r="F430" s="28">
        <v>1.614</v>
      </c>
    </row>
    <row r="431" spans="1:6" ht="12.75">
      <c r="A431" s="30" t="s">
        <v>133</v>
      </c>
      <c r="B431" s="30">
        <v>1</v>
      </c>
      <c r="C431" s="5">
        <v>1976</v>
      </c>
      <c r="D431" s="5">
        <v>7</v>
      </c>
      <c r="E431" s="28">
        <v>1.401</v>
      </c>
      <c r="F431" s="28">
        <v>1.401</v>
      </c>
    </row>
    <row r="432" spans="1:6" ht="12.75">
      <c r="A432" s="30" t="s">
        <v>133</v>
      </c>
      <c r="B432" s="30">
        <v>1</v>
      </c>
      <c r="C432" s="5">
        <v>1976</v>
      </c>
      <c r="D432" s="5">
        <v>8</v>
      </c>
      <c r="E432" s="28">
        <v>1.34</v>
      </c>
      <c r="F432" s="28">
        <v>1.34</v>
      </c>
    </row>
    <row r="433" spans="1:6" ht="12.75">
      <c r="A433" s="30" t="s">
        <v>133</v>
      </c>
      <c r="B433" s="30">
        <v>1</v>
      </c>
      <c r="C433" s="5">
        <v>1976</v>
      </c>
      <c r="D433" s="5">
        <v>9</v>
      </c>
      <c r="E433" s="28">
        <v>1.31</v>
      </c>
      <c r="F433" s="28">
        <v>1.31</v>
      </c>
    </row>
    <row r="434" spans="1:6" ht="12.75">
      <c r="A434" s="30" t="s">
        <v>133</v>
      </c>
      <c r="B434" s="30">
        <v>1</v>
      </c>
      <c r="C434" s="5">
        <v>1976</v>
      </c>
      <c r="D434" s="5">
        <v>10</v>
      </c>
      <c r="E434" s="28">
        <v>3.304</v>
      </c>
      <c r="F434" s="28">
        <v>3.304</v>
      </c>
    </row>
    <row r="435" spans="1:6" ht="12.75">
      <c r="A435" s="30" t="s">
        <v>133</v>
      </c>
      <c r="B435" s="30">
        <v>1</v>
      </c>
      <c r="C435" s="5">
        <v>1976</v>
      </c>
      <c r="D435" s="5">
        <v>11</v>
      </c>
      <c r="E435" s="28">
        <v>4.44</v>
      </c>
      <c r="F435" s="28">
        <v>4.44</v>
      </c>
    </row>
    <row r="436" spans="1:6" ht="12.75">
      <c r="A436" s="30" t="s">
        <v>133</v>
      </c>
      <c r="B436" s="30">
        <v>1</v>
      </c>
      <c r="C436" s="5">
        <v>1976</v>
      </c>
      <c r="D436" s="5">
        <v>12</v>
      </c>
      <c r="E436" s="28">
        <v>15.471</v>
      </c>
      <c r="F436" s="28">
        <v>15.471</v>
      </c>
    </row>
    <row r="437" spans="1:6" ht="12.75">
      <c r="A437" s="30" t="s">
        <v>133</v>
      </c>
      <c r="B437" s="30">
        <v>1</v>
      </c>
      <c r="C437" s="5">
        <v>1977</v>
      </c>
      <c r="D437" s="5">
        <v>1</v>
      </c>
      <c r="E437" s="28">
        <v>11.761</v>
      </c>
      <c r="F437" s="28">
        <v>11.761</v>
      </c>
    </row>
    <row r="438" spans="1:6" ht="12.75">
      <c r="A438" s="30" t="s">
        <v>133</v>
      </c>
      <c r="B438" s="30">
        <v>1</v>
      </c>
      <c r="C438" s="5">
        <v>1977</v>
      </c>
      <c r="D438" s="5">
        <v>2</v>
      </c>
      <c r="E438" s="28">
        <v>17.351</v>
      </c>
      <c r="F438" s="28">
        <v>17.351</v>
      </c>
    </row>
    <row r="439" spans="1:6" ht="12.75">
      <c r="A439" s="30" t="s">
        <v>133</v>
      </c>
      <c r="B439" s="30">
        <v>1</v>
      </c>
      <c r="C439" s="5">
        <v>1977</v>
      </c>
      <c r="D439" s="5">
        <v>3</v>
      </c>
      <c r="E439" s="28">
        <v>5.219</v>
      </c>
      <c r="F439" s="28">
        <v>5.219</v>
      </c>
    </row>
    <row r="440" spans="1:6" ht="12.75">
      <c r="A440" s="30" t="s">
        <v>133</v>
      </c>
      <c r="B440" s="30">
        <v>1</v>
      </c>
      <c r="C440" s="5">
        <v>1977</v>
      </c>
      <c r="D440" s="5">
        <v>4</v>
      </c>
      <c r="E440" s="28">
        <v>3.3</v>
      </c>
      <c r="F440" s="28">
        <v>3.3</v>
      </c>
    </row>
    <row r="441" spans="1:6" ht="12.75">
      <c r="A441" s="30" t="s">
        <v>133</v>
      </c>
      <c r="B441" s="30">
        <v>1</v>
      </c>
      <c r="C441" s="5">
        <v>1977</v>
      </c>
      <c r="D441" s="5">
        <v>5</v>
      </c>
      <c r="E441" s="28">
        <v>4.766</v>
      </c>
      <c r="F441" s="28">
        <v>4.766</v>
      </c>
    </row>
    <row r="442" spans="1:6" ht="12.75">
      <c r="A442" s="30" t="s">
        <v>133</v>
      </c>
      <c r="B442" s="30">
        <v>1</v>
      </c>
      <c r="C442" s="5">
        <v>1977</v>
      </c>
      <c r="D442" s="5">
        <v>6</v>
      </c>
      <c r="E442" s="28">
        <v>3.288</v>
      </c>
      <c r="F442" s="28">
        <v>3.288</v>
      </c>
    </row>
    <row r="443" spans="1:6" ht="12.75">
      <c r="A443" s="30" t="s">
        <v>133</v>
      </c>
      <c r="B443" s="30">
        <v>1</v>
      </c>
      <c r="C443" s="5">
        <v>1977</v>
      </c>
      <c r="D443" s="5">
        <v>7</v>
      </c>
      <c r="E443" s="28">
        <v>2.599</v>
      </c>
      <c r="F443" s="28">
        <v>2.599</v>
      </c>
    </row>
    <row r="444" spans="1:6" ht="12.75">
      <c r="A444" s="30" t="s">
        <v>133</v>
      </c>
      <c r="B444" s="30">
        <v>1</v>
      </c>
      <c r="C444" s="5">
        <v>1977</v>
      </c>
      <c r="D444" s="5">
        <v>8</v>
      </c>
      <c r="E444" s="28">
        <v>2.219</v>
      </c>
      <c r="F444" s="28">
        <v>2.219</v>
      </c>
    </row>
    <row r="445" spans="1:6" ht="12.75">
      <c r="A445" s="30" t="s">
        <v>133</v>
      </c>
      <c r="B445" s="30">
        <v>1</v>
      </c>
      <c r="C445" s="5">
        <v>1977</v>
      </c>
      <c r="D445" s="5">
        <v>9</v>
      </c>
      <c r="E445" s="28">
        <v>1.783</v>
      </c>
      <c r="F445" s="28">
        <v>1.783</v>
      </c>
    </row>
    <row r="446" spans="1:6" ht="12.75">
      <c r="A446" s="30" t="s">
        <v>133</v>
      </c>
      <c r="B446" s="30">
        <v>1</v>
      </c>
      <c r="C446" s="5">
        <v>1977</v>
      </c>
      <c r="D446" s="5">
        <v>10</v>
      </c>
      <c r="E446" s="28">
        <v>2.565</v>
      </c>
      <c r="F446" s="28">
        <v>2.565</v>
      </c>
    </row>
    <row r="447" spans="1:6" ht="12.75">
      <c r="A447" s="30" t="s">
        <v>133</v>
      </c>
      <c r="B447" s="30">
        <v>1</v>
      </c>
      <c r="C447" s="5">
        <v>1977</v>
      </c>
      <c r="D447" s="5">
        <v>11</v>
      </c>
      <c r="E447" s="28">
        <v>1.77</v>
      </c>
      <c r="F447" s="28">
        <v>1.77</v>
      </c>
    </row>
    <row r="448" spans="1:6" ht="12.75">
      <c r="A448" s="30" t="s">
        <v>133</v>
      </c>
      <c r="B448" s="30">
        <v>1</v>
      </c>
      <c r="C448" s="5">
        <v>1977</v>
      </c>
      <c r="D448" s="5">
        <v>12</v>
      </c>
      <c r="E448" s="28">
        <v>8.469</v>
      </c>
      <c r="F448" s="28">
        <v>8.469</v>
      </c>
    </row>
    <row r="449" spans="1:6" ht="12.75">
      <c r="A449" s="30" t="s">
        <v>133</v>
      </c>
      <c r="B449" s="30">
        <v>1</v>
      </c>
      <c r="C449" s="5">
        <v>1978</v>
      </c>
      <c r="D449" s="5">
        <v>1</v>
      </c>
      <c r="E449" s="28">
        <v>9.616</v>
      </c>
      <c r="F449" s="28">
        <v>9.616</v>
      </c>
    </row>
    <row r="450" spans="1:6" ht="12.75">
      <c r="A450" s="30" t="s">
        <v>133</v>
      </c>
      <c r="B450" s="30">
        <v>1</v>
      </c>
      <c r="C450" s="5">
        <v>1978</v>
      </c>
      <c r="D450" s="5">
        <v>2</v>
      </c>
      <c r="E450" s="28">
        <v>20.331</v>
      </c>
      <c r="F450" s="28">
        <v>20.331</v>
      </c>
    </row>
    <row r="451" spans="1:6" ht="12.75">
      <c r="A451" s="30" t="s">
        <v>133</v>
      </c>
      <c r="B451" s="30">
        <v>1</v>
      </c>
      <c r="C451" s="5">
        <v>1978</v>
      </c>
      <c r="D451" s="5">
        <v>3</v>
      </c>
      <c r="E451" s="28">
        <v>5.731</v>
      </c>
      <c r="F451" s="28">
        <v>5.731</v>
      </c>
    </row>
    <row r="452" spans="1:6" ht="12.75">
      <c r="A452" s="30" t="s">
        <v>133</v>
      </c>
      <c r="B452" s="30">
        <v>1</v>
      </c>
      <c r="C452" s="5">
        <v>1978</v>
      </c>
      <c r="D452" s="5">
        <v>4</v>
      </c>
      <c r="E452" s="28">
        <v>5.603</v>
      </c>
      <c r="F452" s="28">
        <v>5.603</v>
      </c>
    </row>
    <row r="453" spans="1:6" ht="12.75">
      <c r="A453" s="30" t="s">
        <v>133</v>
      </c>
      <c r="B453" s="30">
        <v>1</v>
      </c>
      <c r="C453" s="5">
        <v>1978</v>
      </c>
      <c r="D453" s="5">
        <v>5</v>
      </c>
      <c r="E453" s="28">
        <v>4.261</v>
      </c>
      <c r="F453" s="28">
        <v>4.261</v>
      </c>
    </row>
    <row r="454" spans="1:6" ht="12.75">
      <c r="A454" s="30" t="s">
        <v>133</v>
      </c>
      <c r="B454" s="30">
        <v>1</v>
      </c>
      <c r="C454" s="5">
        <v>1978</v>
      </c>
      <c r="D454" s="5">
        <v>6</v>
      </c>
      <c r="E454" s="28">
        <v>4.634</v>
      </c>
      <c r="F454" s="28">
        <v>4.634</v>
      </c>
    </row>
    <row r="455" spans="1:6" ht="12.75">
      <c r="A455" s="30" t="s">
        <v>133</v>
      </c>
      <c r="B455" s="30">
        <v>1</v>
      </c>
      <c r="C455" s="5">
        <v>1978</v>
      </c>
      <c r="D455" s="5">
        <v>7</v>
      </c>
      <c r="E455" s="28">
        <v>3.002</v>
      </c>
      <c r="F455" s="28">
        <v>3.002</v>
      </c>
    </row>
    <row r="456" spans="1:6" ht="12.75">
      <c r="A456" s="30" t="s">
        <v>133</v>
      </c>
      <c r="B456" s="30">
        <v>1</v>
      </c>
      <c r="C456" s="5">
        <v>1978</v>
      </c>
      <c r="D456" s="5">
        <v>8</v>
      </c>
      <c r="E456" s="28">
        <v>2.375</v>
      </c>
      <c r="F456" s="28">
        <v>2.375</v>
      </c>
    </row>
    <row r="457" spans="1:6" ht="12.75">
      <c r="A457" s="30" t="s">
        <v>133</v>
      </c>
      <c r="B457" s="30">
        <v>1</v>
      </c>
      <c r="C457" s="5">
        <v>1978</v>
      </c>
      <c r="D457" s="5">
        <v>9</v>
      </c>
      <c r="E457" s="28">
        <v>1.88</v>
      </c>
      <c r="F457" s="28">
        <v>1.88</v>
      </c>
    </row>
    <row r="458" spans="1:6" ht="12.75">
      <c r="A458" s="30" t="s">
        <v>133</v>
      </c>
      <c r="B458" s="30">
        <v>1</v>
      </c>
      <c r="C458" s="5">
        <v>1978</v>
      </c>
      <c r="D458" s="5">
        <v>10</v>
      </c>
      <c r="E458" s="28">
        <v>1.7</v>
      </c>
      <c r="F458" s="28">
        <v>1.7</v>
      </c>
    </row>
    <row r="459" spans="1:6" ht="12.75">
      <c r="A459" s="30" t="s">
        <v>133</v>
      </c>
      <c r="B459" s="30">
        <v>1</v>
      </c>
      <c r="C459" s="5">
        <v>1978</v>
      </c>
      <c r="D459" s="5">
        <v>11</v>
      </c>
      <c r="E459" s="28">
        <v>1.772</v>
      </c>
      <c r="F459" s="28">
        <v>1.772</v>
      </c>
    </row>
    <row r="460" spans="1:6" ht="12.75">
      <c r="A460" s="30" t="s">
        <v>133</v>
      </c>
      <c r="B460" s="30">
        <v>1</v>
      </c>
      <c r="C460" s="5">
        <v>1978</v>
      </c>
      <c r="D460" s="5">
        <v>12</v>
      </c>
      <c r="E460" s="28">
        <v>25.919</v>
      </c>
      <c r="F460" s="28">
        <v>25.919</v>
      </c>
    </row>
    <row r="461" spans="1:6" ht="12.75">
      <c r="A461" s="30" t="s">
        <v>133</v>
      </c>
      <c r="B461" s="30">
        <v>1</v>
      </c>
      <c r="C461" s="5">
        <v>1979</v>
      </c>
      <c r="D461" s="5">
        <v>1</v>
      </c>
      <c r="E461" s="28">
        <v>16.411</v>
      </c>
      <c r="F461" s="28">
        <v>16.411</v>
      </c>
    </row>
    <row r="462" spans="1:6" ht="12.75">
      <c r="A462" s="30" t="s">
        <v>133</v>
      </c>
      <c r="B462" s="30">
        <v>1</v>
      </c>
      <c r="C462" s="5">
        <v>1979</v>
      </c>
      <c r="D462" s="5">
        <v>2</v>
      </c>
      <c r="E462" s="28">
        <v>25.824</v>
      </c>
      <c r="F462" s="28">
        <v>25.824</v>
      </c>
    </row>
    <row r="463" spans="1:6" ht="12.75">
      <c r="A463" s="30" t="s">
        <v>133</v>
      </c>
      <c r="B463" s="30">
        <v>1</v>
      </c>
      <c r="C463" s="5">
        <v>1979</v>
      </c>
      <c r="D463" s="5">
        <v>3</v>
      </c>
      <c r="E463" s="28">
        <v>13.265</v>
      </c>
      <c r="F463" s="28">
        <v>13.265</v>
      </c>
    </row>
    <row r="464" spans="1:6" ht="12.75">
      <c r="A464" s="30" t="s">
        <v>133</v>
      </c>
      <c r="B464" s="30">
        <v>1</v>
      </c>
      <c r="C464" s="5">
        <v>1979</v>
      </c>
      <c r="D464" s="5">
        <v>4</v>
      </c>
      <c r="E464" s="28">
        <v>7.386</v>
      </c>
      <c r="F464" s="28">
        <v>7.386</v>
      </c>
    </row>
    <row r="465" spans="1:6" ht="12.75">
      <c r="A465" s="30" t="s">
        <v>133</v>
      </c>
      <c r="B465" s="30">
        <v>1</v>
      </c>
      <c r="C465" s="5">
        <v>1979</v>
      </c>
      <c r="D465" s="5">
        <v>5</v>
      </c>
      <c r="E465" s="28">
        <v>5.272</v>
      </c>
      <c r="F465" s="28">
        <v>5.272</v>
      </c>
    </row>
    <row r="466" spans="1:6" ht="12.75">
      <c r="A466" s="30" t="s">
        <v>133</v>
      </c>
      <c r="B466" s="30">
        <v>1</v>
      </c>
      <c r="C466" s="5">
        <v>1979</v>
      </c>
      <c r="D466" s="5">
        <v>6</v>
      </c>
      <c r="E466" s="28">
        <v>3.925</v>
      </c>
      <c r="F466" s="28">
        <v>3.925</v>
      </c>
    </row>
    <row r="467" spans="1:6" ht="12.75">
      <c r="A467" s="30" t="s">
        <v>133</v>
      </c>
      <c r="B467" s="30">
        <v>1</v>
      </c>
      <c r="C467" s="5">
        <v>1979</v>
      </c>
      <c r="D467" s="5">
        <v>7</v>
      </c>
      <c r="E467" s="28">
        <v>3.33</v>
      </c>
      <c r="F467" s="28">
        <v>3.33</v>
      </c>
    </row>
    <row r="468" spans="1:6" ht="12.75">
      <c r="A468" s="30" t="s">
        <v>133</v>
      </c>
      <c r="B468" s="30">
        <v>1</v>
      </c>
      <c r="C468" s="5">
        <v>1979</v>
      </c>
      <c r="D468" s="5">
        <v>8</v>
      </c>
      <c r="E468" s="28">
        <v>2.752</v>
      </c>
      <c r="F468" s="28">
        <v>2.752</v>
      </c>
    </row>
    <row r="469" spans="1:6" ht="12.75">
      <c r="A469" s="30" t="s">
        <v>133</v>
      </c>
      <c r="B469" s="30">
        <v>1</v>
      </c>
      <c r="C469" s="5">
        <v>1979</v>
      </c>
      <c r="D469" s="5">
        <v>9</v>
      </c>
      <c r="E469" s="28">
        <v>2.203</v>
      </c>
      <c r="F469" s="28">
        <v>2.203</v>
      </c>
    </row>
    <row r="470" spans="1:6" ht="12.75">
      <c r="A470" s="30" t="s">
        <v>133</v>
      </c>
      <c r="B470" s="30">
        <v>1</v>
      </c>
      <c r="C470" s="5">
        <v>1979</v>
      </c>
      <c r="D470" s="5">
        <v>10</v>
      </c>
      <c r="E470" s="28">
        <v>2.902</v>
      </c>
      <c r="F470" s="28">
        <v>2.902</v>
      </c>
    </row>
    <row r="471" spans="1:6" ht="12.75">
      <c r="A471" s="30" t="s">
        <v>133</v>
      </c>
      <c r="B471" s="30">
        <v>1</v>
      </c>
      <c r="C471" s="5">
        <v>1979</v>
      </c>
      <c r="D471" s="5">
        <v>11</v>
      </c>
      <c r="E471" s="28">
        <v>3.741</v>
      </c>
      <c r="F471" s="28">
        <v>3.741</v>
      </c>
    </row>
    <row r="472" spans="1:6" ht="12.75">
      <c r="A472" s="30" t="s">
        <v>133</v>
      </c>
      <c r="B472" s="30">
        <v>1</v>
      </c>
      <c r="C472" s="5">
        <v>1979</v>
      </c>
      <c r="D472" s="5">
        <v>12</v>
      </c>
      <c r="E472" s="28">
        <v>5.731</v>
      </c>
      <c r="F472" s="28">
        <v>5.731</v>
      </c>
    </row>
    <row r="473" spans="1:6" ht="12.75">
      <c r="A473" s="30" t="s">
        <v>133</v>
      </c>
      <c r="B473" s="30">
        <v>1</v>
      </c>
      <c r="C473" s="5">
        <v>1980</v>
      </c>
      <c r="D473" s="5">
        <v>1</v>
      </c>
      <c r="E473" s="28">
        <v>9.757</v>
      </c>
      <c r="F473" s="28">
        <v>9.757</v>
      </c>
    </row>
    <row r="474" spans="1:6" ht="12.75">
      <c r="A474" s="30" t="s">
        <v>133</v>
      </c>
      <c r="B474" s="30">
        <v>1</v>
      </c>
      <c r="C474" s="5">
        <v>1980</v>
      </c>
      <c r="D474" s="5">
        <v>2</v>
      </c>
      <c r="E474" s="28">
        <v>4.603</v>
      </c>
      <c r="F474" s="28">
        <v>4.603</v>
      </c>
    </row>
    <row r="475" spans="1:6" ht="12.75">
      <c r="A475" s="30" t="s">
        <v>133</v>
      </c>
      <c r="B475" s="30">
        <v>1</v>
      </c>
      <c r="C475" s="5">
        <v>1980</v>
      </c>
      <c r="D475" s="5">
        <v>3</v>
      </c>
      <c r="E475" s="28">
        <v>4.81</v>
      </c>
      <c r="F475" s="28">
        <v>4.81</v>
      </c>
    </row>
    <row r="476" spans="1:6" ht="12.75">
      <c r="A476" s="30" t="s">
        <v>133</v>
      </c>
      <c r="B476" s="30">
        <v>1</v>
      </c>
      <c r="C476" s="5">
        <v>1980</v>
      </c>
      <c r="D476" s="5">
        <v>4</v>
      </c>
      <c r="E476" s="28">
        <v>4.195</v>
      </c>
      <c r="F476" s="28">
        <v>4.195</v>
      </c>
    </row>
    <row r="477" spans="1:6" ht="12.75">
      <c r="A477" s="30" t="s">
        <v>133</v>
      </c>
      <c r="B477" s="30">
        <v>1</v>
      </c>
      <c r="C477" s="5">
        <v>1980</v>
      </c>
      <c r="D477" s="5">
        <v>5</v>
      </c>
      <c r="E477" s="28">
        <v>6.156</v>
      </c>
      <c r="F477" s="28">
        <v>6.156</v>
      </c>
    </row>
    <row r="478" spans="1:6" ht="12.75">
      <c r="A478" s="30" t="s">
        <v>133</v>
      </c>
      <c r="B478" s="30">
        <v>1</v>
      </c>
      <c r="C478" s="5">
        <v>1980</v>
      </c>
      <c r="D478" s="5">
        <v>6</v>
      </c>
      <c r="E478" s="28">
        <v>3.552</v>
      </c>
      <c r="F478" s="28">
        <v>3.552</v>
      </c>
    </row>
    <row r="479" spans="1:6" ht="12.75">
      <c r="A479" s="30" t="s">
        <v>133</v>
      </c>
      <c r="B479" s="30">
        <v>1</v>
      </c>
      <c r="C479" s="5">
        <v>1980</v>
      </c>
      <c r="D479" s="5">
        <v>7</v>
      </c>
      <c r="E479" s="28">
        <v>2.592</v>
      </c>
      <c r="F479" s="28">
        <v>2.592</v>
      </c>
    </row>
    <row r="480" spans="1:6" ht="12.75">
      <c r="A480" s="30" t="s">
        <v>133</v>
      </c>
      <c r="B480" s="30">
        <v>1</v>
      </c>
      <c r="C480" s="5">
        <v>1980</v>
      </c>
      <c r="D480" s="5">
        <v>8</v>
      </c>
      <c r="E480" s="28">
        <v>2.085</v>
      </c>
      <c r="F480" s="28">
        <v>2.085</v>
      </c>
    </row>
    <row r="481" spans="1:6" ht="12.75">
      <c r="A481" s="30" t="s">
        <v>133</v>
      </c>
      <c r="B481" s="30">
        <v>1</v>
      </c>
      <c r="C481" s="5">
        <v>1980</v>
      </c>
      <c r="D481" s="5">
        <v>9</v>
      </c>
      <c r="E481" s="28">
        <v>1.706</v>
      </c>
      <c r="F481" s="28">
        <v>1.706</v>
      </c>
    </row>
    <row r="482" spans="1:6" ht="12.75">
      <c r="A482" s="30" t="s">
        <v>133</v>
      </c>
      <c r="B482" s="30">
        <v>1</v>
      </c>
      <c r="C482" s="5">
        <v>1980</v>
      </c>
      <c r="D482" s="5">
        <v>10</v>
      </c>
      <c r="E482" s="28">
        <v>1.723</v>
      </c>
      <c r="F482" s="28">
        <v>1.723</v>
      </c>
    </row>
    <row r="483" spans="1:6" ht="12.75">
      <c r="A483" s="30" t="s">
        <v>133</v>
      </c>
      <c r="B483" s="30">
        <v>1</v>
      </c>
      <c r="C483" s="5">
        <v>1980</v>
      </c>
      <c r="D483" s="5">
        <v>11</v>
      </c>
      <c r="E483" s="28">
        <v>1.78</v>
      </c>
      <c r="F483" s="28">
        <v>1.78</v>
      </c>
    </row>
    <row r="484" spans="1:6" ht="12.75">
      <c r="A484" s="30" t="s">
        <v>133</v>
      </c>
      <c r="B484" s="30">
        <v>1</v>
      </c>
      <c r="C484" s="5">
        <v>1980</v>
      </c>
      <c r="D484" s="5">
        <v>12</v>
      </c>
      <c r="E484" s="28">
        <v>1.978</v>
      </c>
      <c r="F484" s="28">
        <v>1.978</v>
      </c>
    </row>
    <row r="485" spans="1:6" ht="12.75">
      <c r="A485" s="30" t="s">
        <v>133</v>
      </c>
      <c r="B485" s="30">
        <v>1</v>
      </c>
      <c r="C485" s="5">
        <v>1981</v>
      </c>
      <c r="D485" s="5">
        <v>1</v>
      </c>
      <c r="E485" s="28">
        <v>1.494</v>
      </c>
      <c r="F485" s="28">
        <v>1.494</v>
      </c>
    </row>
    <row r="486" spans="1:6" ht="12.75">
      <c r="A486" s="30" t="s">
        <v>133</v>
      </c>
      <c r="B486" s="30">
        <v>1</v>
      </c>
      <c r="C486" s="5">
        <v>1981</v>
      </c>
      <c r="D486" s="5">
        <v>2</v>
      </c>
      <c r="E486" s="28">
        <v>1.457</v>
      </c>
      <c r="F486" s="28">
        <v>1.457</v>
      </c>
    </row>
    <row r="487" spans="1:6" ht="12.75">
      <c r="A487" s="30" t="s">
        <v>133</v>
      </c>
      <c r="B487" s="30">
        <v>1</v>
      </c>
      <c r="C487" s="5">
        <v>1981</v>
      </c>
      <c r="D487" s="5">
        <v>3</v>
      </c>
      <c r="E487" s="28">
        <v>3.193</v>
      </c>
      <c r="F487" s="28">
        <v>3.193</v>
      </c>
    </row>
    <row r="488" spans="1:6" ht="12.75">
      <c r="A488" s="30" t="s">
        <v>133</v>
      </c>
      <c r="B488" s="30">
        <v>1</v>
      </c>
      <c r="C488" s="5">
        <v>1981</v>
      </c>
      <c r="D488" s="5">
        <v>4</v>
      </c>
      <c r="E488" s="28">
        <v>2.227</v>
      </c>
      <c r="F488" s="28">
        <v>2.227</v>
      </c>
    </row>
    <row r="489" spans="1:6" ht="12.75">
      <c r="A489" s="30" t="s">
        <v>133</v>
      </c>
      <c r="B489" s="30">
        <v>1</v>
      </c>
      <c r="C489" s="5">
        <v>1981</v>
      </c>
      <c r="D489" s="5">
        <v>5</v>
      </c>
      <c r="E489" s="28">
        <v>2.813</v>
      </c>
      <c r="F489" s="28">
        <v>2.813</v>
      </c>
    </row>
    <row r="490" spans="1:6" ht="12.75">
      <c r="A490" s="30" t="s">
        <v>133</v>
      </c>
      <c r="B490" s="30">
        <v>1</v>
      </c>
      <c r="C490" s="5">
        <v>1981</v>
      </c>
      <c r="D490" s="5">
        <v>6</v>
      </c>
      <c r="E490" s="28">
        <v>2.089</v>
      </c>
      <c r="F490" s="28">
        <v>2.089</v>
      </c>
    </row>
    <row r="491" spans="1:6" ht="12.75">
      <c r="A491" s="30" t="s">
        <v>133</v>
      </c>
      <c r="B491" s="30">
        <v>1</v>
      </c>
      <c r="C491" s="5">
        <v>1981</v>
      </c>
      <c r="D491" s="5">
        <v>7</v>
      </c>
      <c r="E491" s="28">
        <v>1.699</v>
      </c>
      <c r="F491" s="28">
        <v>1.699</v>
      </c>
    </row>
    <row r="492" spans="1:6" ht="12.75">
      <c r="A492" s="30" t="s">
        <v>133</v>
      </c>
      <c r="B492" s="30">
        <v>1</v>
      </c>
      <c r="C492" s="5">
        <v>1981</v>
      </c>
      <c r="D492" s="5">
        <v>8</v>
      </c>
      <c r="E492" s="28">
        <v>1.387</v>
      </c>
      <c r="F492" s="28">
        <v>1.387</v>
      </c>
    </row>
    <row r="493" spans="1:6" ht="12.75">
      <c r="A493" s="30" t="s">
        <v>133</v>
      </c>
      <c r="B493" s="30">
        <v>1</v>
      </c>
      <c r="C493" s="5">
        <v>1981</v>
      </c>
      <c r="D493" s="5">
        <v>9</v>
      </c>
      <c r="E493" s="28">
        <v>1.479</v>
      </c>
      <c r="F493" s="28">
        <v>1.479</v>
      </c>
    </row>
    <row r="494" spans="1:6" ht="12.75">
      <c r="A494" s="30" t="s">
        <v>133</v>
      </c>
      <c r="B494" s="30">
        <v>1</v>
      </c>
      <c r="C494" s="5">
        <v>1981</v>
      </c>
      <c r="D494" s="5">
        <v>10</v>
      </c>
      <c r="E494" s="28">
        <v>1.882</v>
      </c>
      <c r="F494" s="28">
        <v>1.882</v>
      </c>
    </row>
    <row r="495" spans="1:6" ht="12.75">
      <c r="A495" s="30" t="s">
        <v>133</v>
      </c>
      <c r="B495" s="30">
        <v>1</v>
      </c>
      <c r="C495" s="5">
        <v>1981</v>
      </c>
      <c r="D495" s="5">
        <v>11</v>
      </c>
      <c r="E495" s="28">
        <v>1.55</v>
      </c>
      <c r="F495" s="28">
        <v>1.55</v>
      </c>
    </row>
    <row r="496" spans="1:6" ht="12.75">
      <c r="A496" s="30" t="s">
        <v>133</v>
      </c>
      <c r="B496" s="30">
        <v>1</v>
      </c>
      <c r="C496" s="5">
        <v>1981</v>
      </c>
      <c r="D496" s="5">
        <v>12</v>
      </c>
      <c r="E496" s="28">
        <v>28.086</v>
      </c>
      <c r="F496" s="28">
        <v>28.086</v>
      </c>
    </row>
    <row r="497" spans="1:6" ht="12.75">
      <c r="A497" s="30" t="s">
        <v>133</v>
      </c>
      <c r="B497" s="30">
        <v>1</v>
      </c>
      <c r="C497" s="5">
        <v>1982</v>
      </c>
      <c r="D497" s="5">
        <v>1</v>
      </c>
      <c r="E497" s="28">
        <v>3.266</v>
      </c>
      <c r="F497" s="28">
        <v>3.266</v>
      </c>
    </row>
    <row r="498" spans="1:6" ht="12.75">
      <c r="A498" s="30" t="s">
        <v>133</v>
      </c>
      <c r="B498" s="30">
        <v>1</v>
      </c>
      <c r="C498" s="5">
        <v>1982</v>
      </c>
      <c r="D498" s="5">
        <v>2</v>
      </c>
      <c r="E498" s="28">
        <v>3.589</v>
      </c>
      <c r="F498" s="28">
        <v>3.589</v>
      </c>
    </row>
    <row r="499" spans="1:6" ht="12.75">
      <c r="A499" s="30" t="s">
        <v>133</v>
      </c>
      <c r="B499" s="30">
        <v>1</v>
      </c>
      <c r="C499" s="5">
        <v>1982</v>
      </c>
      <c r="D499" s="5">
        <v>3</v>
      </c>
      <c r="E499" s="28">
        <v>2.392</v>
      </c>
      <c r="F499" s="28">
        <v>2.392</v>
      </c>
    </row>
    <row r="500" spans="1:6" ht="12.75">
      <c r="A500" s="30" t="s">
        <v>133</v>
      </c>
      <c r="B500" s="30">
        <v>1</v>
      </c>
      <c r="C500" s="5">
        <v>1982</v>
      </c>
      <c r="D500" s="5">
        <v>4</v>
      </c>
      <c r="E500" s="28">
        <v>2.077</v>
      </c>
      <c r="F500" s="28">
        <v>2.077</v>
      </c>
    </row>
    <row r="501" spans="1:6" ht="12.75">
      <c r="A501" s="30" t="s">
        <v>133</v>
      </c>
      <c r="B501" s="30">
        <v>1</v>
      </c>
      <c r="C501" s="5">
        <v>1982</v>
      </c>
      <c r="D501" s="5">
        <v>5</v>
      </c>
      <c r="E501" s="28">
        <v>2.29</v>
      </c>
      <c r="F501" s="28">
        <v>2.29</v>
      </c>
    </row>
    <row r="502" spans="1:6" ht="12.75">
      <c r="A502" s="30" t="s">
        <v>133</v>
      </c>
      <c r="B502" s="30">
        <v>1</v>
      </c>
      <c r="C502" s="5">
        <v>1982</v>
      </c>
      <c r="D502" s="5">
        <v>6</v>
      </c>
      <c r="E502" s="28">
        <v>2.057</v>
      </c>
      <c r="F502" s="28">
        <v>2.057</v>
      </c>
    </row>
    <row r="503" spans="1:6" ht="12.75">
      <c r="A503" s="30" t="s">
        <v>133</v>
      </c>
      <c r="B503" s="30">
        <v>1</v>
      </c>
      <c r="C503" s="5">
        <v>1982</v>
      </c>
      <c r="D503" s="5">
        <v>7</v>
      </c>
      <c r="E503" s="28">
        <v>1.691</v>
      </c>
      <c r="F503" s="28">
        <v>1.691</v>
      </c>
    </row>
    <row r="504" spans="1:6" ht="12.75">
      <c r="A504" s="30" t="s">
        <v>133</v>
      </c>
      <c r="B504" s="30">
        <v>1</v>
      </c>
      <c r="C504" s="5">
        <v>1982</v>
      </c>
      <c r="D504" s="5">
        <v>8</v>
      </c>
      <c r="E504" s="28">
        <v>1.383</v>
      </c>
      <c r="F504" s="28">
        <v>1.383</v>
      </c>
    </row>
    <row r="505" spans="1:6" ht="12.75">
      <c r="A505" s="30" t="s">
        <v>133</v>
      </c>
      <c r="B505" s="30">
        <v>1</v>
      </c>
      <c r="C505" s="5">
        <v>1982</v>
      </c>
      <c r="D505" s="5">
        <v>9</v>
      </c>
      <c r="E505" s="28">
        <v>1.606</v>
      </c>
      <c r="F505" s="28">
        <v>1.606</v>
      </c>
    </row>
    <row r="506" spans="1:6" ht="12.75">
      <c r="A506" s="30" t="s">
        <v>133</v>
      </c>
      <c r="B506" s="30">
        <v>1</v>
      </c>
      <c r="C506" s="5">
        <v>1982</v>
      </c>
      <c r="D506" s="5">
        <v>10</v>
      </c>
      <c r="E506" s="28">
        <v>2.517</v>
      </c>
      <c r="F506" s="28">
        <v>2.517</v>
      </c>
    </row>
    <row r="507" spans="1:6" ht="12.75">
      <c r="A507" s="30" t="s">
        <v>133</v>
      </c>
      <c r="B507" s="30">
        <v>1</v>
      </c>
      <c r="C507" s="5">
        <v>1982</v>
      </c>
      <c r="D507" s="5">
        <v>11</v>
      </c>
      <c r="E507" s="28">
        <v>5.058</v>
      </c>
      <c r="F507" s="28">
        <v>5.058</v>
      </c>
    </row>
    <row r="508" spans="1:6" ht="12.75">
      <c r="A508" s="30" t="s">
        <v>133</v>
      </c>
      <c r="B508" s="30">
        <v>1</v>
      </c>
      <c r="C508" s="5">
        <v>1982</v>
      </c>
      <c r="D508" s="5">
        <v>12</v>
      </c>
      <c r="E508" s="28">
        <v>12.962</v>
      </c>
      <c r="F508" s="28">
        <v>12.962</v>
      </c>
    </row>
    <row r="509" spans="1:6" ht="12.75">
      <c r="A509" s="30" t="s">
        <v>133</v>
      </c>
      <c r="B509" s="30">
        <v>1</v>
      </c>
      <c r="C509" s="5">
        <v>1983</v>
      </c>
      <c r="D509" s="5">
        <v>1</v>
      </c>
      <c r="E509" s="28">
        <v>2.287</v>
      </c>
      <c r="F509" s="28">
        <v>2.287</v>
      </c>
    </row>
    <row r="510" spans="1:6" ht="12.75">
      <c r="A510" s="30" t="s">
        <v>133</v>
      </c>
      <c r="B510" s="30">
        <v>1</v>
      </c>
      <c r="C510" s="5">
        <v>1983</v>
      </c>
      <c r="D510" s="5">
        <v>2</v>
      </c>
      <c r="E510" s="28">
        <v>2.96</v>
      </c>
      <c r="F510" s="28">
        <v>2.96</v>
      </c>
    </row>
    <row r="511" spans="1:6" ht="12.75">
      <c r="A511" s="30" t="s">
        <v>133</v>
      </c>
      <c r="B511" s="30">
        <v>1</v>
      </c>
      <c r="C511" s="5">
        <v>1983</v>
      </c>
      <c r="D511" s="5">
        <v>3</v>
      </c>
      <c r="E511" s="28">
        <v>2.311</v>
      </c>
      <c r="F511" s="28">
        <v>2.311</v>
      </c>
    </row>
    <row r="512" spans="1:6" ht="12.75">
      <c r="A512" s="30" t="s">
        <v>133</v>
      </c>
      <c r="B512" s="30">
        <v>1</v>
      </c>
      <c r="C512" s="5">
        <v>1983</v>
      </c>
      <c r="D512" s="5">
        <v>4</v>
      </c>
      <c r="E512" s="28">
        <v>7.478</v>
      </c>
      <c r="F512" s="28">
        <v>7.478</v>
      </c>
    </row>
    <row r="513" spans="1:6" ht="12.75">
      <c r="A513" s="30" t="s">
        <v>133</v>
      </c>
      <c r="B513" s="30">
        <v>1</v>
      </c>
      <c r="C513" s="5">
        <v>1983</v>
      </c>
      <c r="D513" s="5">
        <v>5</v>
      </c>
      <c r="E513" s="28">
        <v>5.416</v>
      </c>
      <c r="F513" s="28">
        <v>5.416</v>
      </c>
    </row>
    <row r="514" spans="1:6" ht="12.75">
      <c r="A514" s="30" t="s">
        <v>133</v>
      </c>
      <c r="B514" s="30">
        <v>1</v>
      </c>
      <c r="C514" s="5">
        <v>1983</v>
      </c>
      <c r="D514" s="5">
        <v>6</v>
      </c>
      <c r="E514" s="28">
        <v>2.89</v>
      </c>
      <c r="F514" s="28">
        <v>2.89</v>
      </c>
    </row>
    <row r="515" spans="1:6" ht="12.75">
      <c r="A515" s="30" t="s">
        <v>133</v>
      </c>
      <c r="B515" s="30">
        <v>1</v>
      </c>
      <c r="C515" s="5">
        <v>1983</v>
      </c>
      <c r="D515" s="5">
        <v>7</v>
      </c>
      <c r="E515" s="28">
        <v>2.41</v>
      </c>
      <c r="F515" s="28">
        <v>2.41</v>
      </c>
    </row>
    <row r="516" spans="1:6" ht="12.75">
      <c r="A516" s="30" t="s">
        <v>133</v>
      </c>
      <c r="B516" s="30">
        <v>1</v>
      </c>
      <c r="C516" s="5">
        <v>1983</v>
      </c>
      <c r="D516" s="5">
        <v>8</v>
      </c>
      <c r="E516" s="28">
        <v>2.157</v>
      </c>
      <c r="F516" s="28">
        <v>2.157</v>
      </c>
    </row>
    <row r="517" spans="1:6" ht="12.75">
      <c r="A517" s="30" t="s">
        <v>133</v>
      </c>
      <c r="B517" s="30">
        <v>1</v>
      </c>
      <c r="C517" s="5">
        <v>1983</v>
      </c>
      <c r="D517" s="5">
        <v>9</v>
      </c>
      <c r="E517" s="28">
        <v>1.795</v>
      </c>
      <c r="F517" s="28">
        <v>1.795</v>
      </c>
    </row>
    <row r="518" spans="1:6" ht="12.75">
      <c r="A518" s="30" t="s">
        <v>133</v>
      </c>
      <c r="B518" s="30">
        <v>1</v>
      </c>
      <c r="C518" s="5">
        <v>1983</v>
      </c>
      <c r="D518" s="5">
        <v>10</v>
      </c>
      <c r="E518" s="28">
        <v>1.447</v>
      </c>
      <c r="F518" s="28">
        <v>1.447</v>
      </c>
    </row>
    <row r="519" spans="1:6" ht="12.75">
      <c r="A519" s="30" t="s">
        <v>133</v>
      </c>
      <c r="B519" s="30">
        <v>1</v>
      </c>
      <c r="C519" s="5">
        <v>1983</v>
      </c>
      <c r="D519" s="5">
        <v>11</v>
      </c>
      <c r="E519" s="28">
        <v>2.463</v>
      </c>
      <c r="F519" s="28">
        <v>2.463</v>
      </c>
    </row>
    <row r="520" spans="1:6" ht="12.75">
      <c r="A520" s="30" t="s">
        <v>133</v>
      </c>
      <c r="B520" s="30">
        <v>1</v>
      </c>
      <c r="C520" s="5">
        <v>1983</v>
      </c>
      <c r="D520" s="5">
        <v>12</v>
      </c>
      <c r="E520" s="28">
        <v>5.219</v>
      </c>
      <c r="F520" s="28">
        <v>5.219</v>
      </c>
    </row>
    <row r="521" spans="1:6" ht="12.75">
      <c r="A521" s="30" t="s">
        <v>133</v>
      </c>
      <c r="B521" s="30">
        <v>1</v>
      </c>
      <c r="C521" s="5">
        <v>1984</v>
      </c>
      <c r="D521" s="5">
        <v>1</v>
      </c>
      <c r="E521" s="28">
        <v>7.718</v>
      </c>
      <c r="F521" s="28">
        <v>7.718</v>
      </c>
    </row>
    <row r="522" spans="1:6" ht="12.75">
      <c r="A522" s="30" t="s">
        <v>133</v>
      </c>
      <c r="B522" s="30">
        <v>1</v>
      </c>
      <c r="C522" s="5">
        <v>1984</v>
      </c>
      <c r="D522" s="5">
        <v>2</v>
      </c>
      <c r="E522" s="28">
        <v>3.429</v>
      </c>
      <c r="F522" s="28">
        <v>3.429</v>
      </c>
    </row>
    <row r="523" spans="1:6" ht="12.75">
      <c r="A523" s="30" t="s">
        <v>133</v>
      </c>
      <c r="B523" s="30">
        <v>1</v>
      </c>
      <c r="C523" s="5">
        <v>1984</v>
      </c>
      <c r="D523" s="5">
        <v>3</v>
      </c>
      <c r="E523" s="28">
        <v>9.33</v>
      </c>
      <c r="F523" s="28">
        <v>9.33</v>
      </c>
    </row>
    <row r="524" spans="1:6" ht="12.75">
      <c r="A524" s="30" t="s">
        <v>133</v>
      </c>
      <c r="B524" s="30">
        <v>1</v>
      </c>
      <c r="C524" s="5">
        <v>1984</v>
      </c>
      <c r="D524" s="5">
        <v>4</v>
      </c>
      <c r="E524" s="28">
        <v>3.304</v>
      </c>
      <c r="F524" s="28">
        <v>3.304</v>
      </c>
    </row>
    <row r="525" spans="1:6" ht="12.75">
      <c r="A525" s="30" t="s">
        <v>133</v>
      </c>
      <c r="B525" s="30">
        <v>1</v>
      </c>
      <c r="C525" s="5">
        <v>1984</v>
      </c>
      <c r="D525" s="5">
        <v>5</v>
      </c>
      <c r="E525" s="28">
        <v>4.855</v>
      </c>
      <c r="F525" s="28">
        <v>4.855</v>
      </c>
    </row>
    <row r="526" spans="1:6" ht="12.75">
      <c r="A526" s="30" t="s">
        <v>133</v>
      </c>
      <c r="B526" s="30">
        <v>1</v>
      </c>
      <c r="C526" s="5">
        <v>1984</v>
      </c>
      <c r="D526" s="5">
        <v>6</v>
      </c>
      <c r="E526" s="28">
        <v>4.586</v>
      </c>
      <c r="F526" s="28">
        <v>4.586</v>
      </c>
    </row>
    <row r="527" spans="1:6" ht="12.75">
      <c r="A527" s="30" t="s">
        <v>133</v>
      </c>
      <c r="B527" s="30">
        <v>1</v>
      </c>
      <c r="C527" s="5">
        <v>1984</v>
      </c>
      <c r="D527" s="5">
        <v>7</v>
      </c>
      <c r="E527" s="28">
        <v>2.48</v>
      </c>
      <c r="F527" s="28">
        <v>2.48</v>
      </c>
    </row>
    <row r="528" spans="1:6" ht="12.75">
      <c r="A528" s="30" t="s">
        <v>133</v>
      </c>
      <c r="B528" s="30">
        <v>1</v>
      </c>
      <c r="C528" s="5">
        <v>1984</v>
      </c>
      <c r="D528" s="5">
        <v>8</v>
      </c>
      <c r="E528" s="28">
        <v>2.011</v>
      </c>
      <c r="F528" s="28">
        <v>2.011</v>
      </c>
    </row>
    <row r="529" spans="1:6" ht="12.75">
      <c r="A529" s="30" t="s">
        <v>133</v>
      </c>
      <c r="B529" s="30">
        <v>1</v>
      </c>
      <c r="C529" s="5">
        <v>1984</v>
      </c>
      <c r="D529" s="5">
        <v>9</v>
      </c>
      <c r="E529" s="28">
        <v>1.643</v>
      </c>
      <c r="F529" s="28">
        <v>1.643</v>
      </c>
    </row>
    <row r="530" spans="1:6" ht="12.75">
      <c r="A530" s="30" t="s">
        <v>133</v>
      </c>
      <c r="B530" s="30">
        <v>1</v>
      </c>
      <c r="C530" s="5">
        <v>1984</v>
      </c>
      <c r="D530" s="5">
        <v>10</v>
      </c>
      <c r="E530" s="28">
        <v>2.874</v>
      </c>
      <c r="F530" s="28">
        <v>2.874</v>
      </c>
    </row>
    <row r="531" spans="1:6" ht="12.75">
      <c r="A531" s="30" t="s">
        <v>133</v>
      </c>
      <c r="B531" s="30">
        <v>1</v>
      </c>
      <c r="C531" s="5">
        <v>1984</v>
      </c>
      <c r="D531" s="5">
        <v>11</v>
      </c>
      <c r="E531" s="28">
        <v>11.235</v>
      </c>
      <c r="F531" s="28">
        <v>11.235</v>
      </c>
    </row>
    <row r="532" spans="1:6" ht="12.75">
      <c r="A532" s="30" t="s">
        <v>133</v>
      </c>
      <c r="B532" s="30">
        <v>1</v>
      </c>
      <c r="C532" s="5">
        <v>1984</v>
      </c>
      <c r="D532" s="5">
        <v>12</v>
      </c>
      <c r="E532" s="28">
        <v>3.897</v>
      </c>
      <c r="F532" s="28">
        <v>3.897</v>
      </c>
    </row>
    <row r="533" spans="1:6" ht="12.75">
      <c r="A533" s="30" t="s">
        <v>133</v>
      </c>
      <c r="B533" s="30">
        <v>1</v>
      </c>
      <c r="C533" s="5">
        <v>1985</v>
      </c>
      <c r="D533" s="5">
        <v>1</v>
      </c>
      <c r="E533" s="28">
        <v>4.712</v>
      </c>
      <c r="F533" s="28">
        <v>4.712</v>
      </c>
    </row>
    <row r="534" spans="1:6" ht="12.75">
      <c r="A534" s="30" t="s">
        <v>133</v>
      </c>
      <c r="B534" s="30">
        <v>1</v>
      </c>
      <c r="C534" s="5">
        <v>1985</v>
      </c>
      <c r="D534" s="5">
        <v>2</v>
      </c>
      <c r="E534" s="28">
        <v>24.297</v>
      </c>
      <c r="F534" s="28">
        <v>24.297</v>
      </c>
    </row>
    <row r="535" spans="1:6" ht="12.75">
      <c r="A535" s="30" t="s">
        <v>133</v>
      </c>
      <c r="B535" s="30">
        <v>1</v>
      </c>
      <c r="C535" s="5">
        <v>1985</v>
      </c>
      <c r="D535" s="5">
        <v>3</v>
      </c>
      <c r="E535" s="28">
        <v>14.446</v>
      </c>
      <c r="F535" s="28">
        <v>14.446</v>
      </c>
    </row>
    <row r="536" spans="1:6" ht="12.75">
      <c r="A536" s="30" t="s">
        <v>133</v>
      </c>
      <c r="B536" s="30">
        <v>1</v>
      </c>
      <c r="C536" s="5">
        <v>1985</v>
      </c>
      <c r="D536" s="5">
        <v>4</v>
      </c>
      <c r="E536" s="28">
        <v>8.901</v>
      </c>
      <c r="F536" s="28">
        <v>8.901</v>
      </c>
    </row>
    <row r="537" spans="1:6" ht="12.75">
      <c r="A537" s="30" t="s">
        <v>133</v>
      </c>
      <c r="B537" s="30">
        <v>1</v>
      </c>
      <c r="C537" s="5">
        <v>1985</v>
      </c>
      <c r="D537" s="5">
        <v>5</v>
      </c>
      <c r="E537" s="28">
        <v>6.442</v>
      </c>
      <c r="F537" s="28">
        <v>6.442</v>
      </c>
    </row>
    <row r="538" spans="1:6" ht="12.75">
      <c r="A538" s="30" t="s">
        <v>133</v>
      </c>
      <c r="B538" s="30">
        <v>1</v>
      </c>
      <c r="C538" s="5">
        <v>1985</v>
      </c>
      <c r="D538" s="5">
        <v>6</v>
      </c>
      <c r="E538" s="28">
        <v>3.851</v>
      </c>
      <c r="F538" s="28">
        <v>3.851</v>
      </c>
    </row>
    <row r="539" spans="1:6" ht="12.75">
      <c r="A539" s="30" t="s">
        <v>133</v>
      </c>
      <c r="B539" s="30">
        <v>1</v>
      </c>
      <c r="C539" s="5">
        <v>1985</v>
      </c>
      <c r="D539" s="5">
        <v>7</v>
      </c>
      <c r="E539" s="28">
        <v>3.119</v>
      </c>
      <c r="F539" s="28">
        <v>3.119</v>
      </c>
    </row>
    <row r="540" spans="1:6" ht="12.75">
      <c r="A540" s="30" t="s">
        <v>133</v>
      </c>
      <c r="B540" s="30">
        <v>1</v>
      </c>
      <c r="C540" s="5">
        <v>1985</v>
      </c>
      <c r="D540" s="5">
        <v>8</v>
      </c>
      <c r="E540" s="28">
        <v>2.486</v>
      </c>
      <c r="F540" s="28">
        <v>2.486</v>
      </c>
    </row>
    <row r="541" spans="1:6" ht="12.75">
      <c r="A541" s="30" t="s">
        <v>133</v>
      </c>
      <c r="B541" s="30">
        <v>1</v>
      </c>
      <c r="C541" s="5">
        <v>1985</v>
      </c>
      <c r="D541" s="5">
        <v>9</v>
      </c>
      <c r="E541" s="28">
        <v>1.972</v>
      </c>
      <c r="F541" s="28">
        <v>1.972</v>
      </c>
    </row>
    <row r="542" spans="1:6" ht="12.75">
      <c r="A542" s="30" t="s">
        <v>133</v>
      </c>
      <c r="B542" s="30">
        <v>1</v>
      </c>
      <c r="C542" s="5">
        <v>1985</v>
      </c>
      <c r="D542" s="5">
        <v>10</v>
      </c>
      <c r="E542" s="28">
        <v>1.557</v>
      </c>
      <c r="F542" s="28">
        <v>1.557</v>
      </c>
    </row>
    <row r="543" spans="1:6" ht="12.75">
      <c r="A543" s="30" t="s">
        <v>133</v>
      </c>
      <c r="B543" s="30">
        <v>1</v>
      </c>
      <c r="C543" s="5">
        <v>1985</v>
      </c>
      <c r="D543" s="5">
        <v>11</v>
      </c>
      <c r="E543" s="28">
        <v>2.653</v>
      </c>
      <c r="F543" s="28">
        <v>2.653</v>
      </c>
    </row>
    <row r="544" spans="1:6" ht="12.75">
      <c r="A544" s="30" t="s">
        <v>133</v>
      </c>
      <c r="B544" s="30">
        <v>1</v>
      </c>
      <c r="C544" s="5">
        <v>1985</v>
      </c>
      <c r="D544" s="5">
        <v>12</v>
      </c>
      <c r="E544" s="28">
        <v>8.723</v>
      </c>
      <c r="F544" s="28">
        <v>8.723</v>
      </c>
    </row>
    <row r="545" spans="1:6" ht="12.75">
      <c r="A545" s="30" t="s">
        <v>133</v>
      </c>
      <c r="B545" s="30">
        <v>1</v>
      </c>
      <c r="C545" s="5">
        <v>1986</v>
      </c>
      <c r="D545" s="5">
        <v>1</v>
      </c>
      <c r="E545" s="28">
        <v>10.507</v>
      </c>
      <c r="F545" s="28">
        <v>10.507</v>
      </c>
    </row>
    <row r="546" spans="1:6" ht="12.75">
      <c r="A546" s="30" t="s">
        <v>133</v>
      </c>
      <c r="B546" s="30">
        <v>1</v>
      </c>
      <c r="C546" s="5">
        <v>1986</v>
      </c>
      <c r="D546" s="5">
        <v>2</v>
      </c>
      <c r="E546" s="28">
        <v>7.78</v>
      </c>
      <c r="F546" s="28">
        <v>7.78</v>
      </c>
    </row>
    <row r="547" spans="1:6" ht="12.75">
      <c r="A547" s="30" t="s">
        <v>133</v>
      </c>
      <c r="B547" s="30">
        <v>1</v>
      </c>
      <c r="C547" s="5">
        <v>1986</v>
      </c>
      <c r="D547" s="5">
        <v>3</v>
      </c>
      <c r="E547" s="28">
        <v>3.788</v>
      </c>
      <c r="F547" s="28">
        <v>3.788</v>
      </c>
    </row>
    <row r="548" spans="1:6" ht="12.75">
      <c r="A548" s="30" t="s">
        <v>133</v>
      </c>
      <c r="B548" s="30">
        <v>1</v>
      </c>
      <c r="C548" s="5">
        <v>1986</v>
      </c>
      <c r="D548" s="5">
        <v>4</v>
      </c>
      <c r="E548" s="28">
        <v>4.499</v>
      </c>
      <c r="F548" s="28">
        <v>4.499</v>
      </c>
    </row>
    <row r="549" spans="1:6" ht="12.75">
      <c r="A549" s="30" t="s">
        <v>133</v>
      </c>
      <c r="B549" s="30">
        <v>1</v>
      </c>
      <c r="C549" s="5">
        <v>1986</v>
      </c>
      <c r="D549" s="5">
        <v>5</v>
      </c>
      <c r="E549" s="28">
        <v>2.277</v>
      </c>
      <c r="F549" s="28">
        <v>2.277</v>
      </c>
    </row>
    <row r="550" spans="1:6" ht="12.75">
      <c r="A550" s="30" t="s">
        <v>133</v>
      </c>
      <c r="B550" s="30">
        <v>1</v>
      </c>
      <c r="C550" s="5">
        <v>1986</v>
      </c>
      <c r="D550" s="5">
        <v>6</v>
      </c>
      <c r="E550" s="28">
        <v>1.956</v>
      </c>
      <c r="F550" s="28">
        <v>1.956</v>
      </c>
    </row>
    <row r="551" spans="1:6" ht="12.75">
      <c r="A551" s="30" t="s">
        <v>133</v>
      </c>
      <c r="B551" s="30">
        <v>1</v>
      </c>
      <c r="C551" s="5">
        <v>1986</v>
      </c>
      <c r="D551" s="5">
        <v>7</v>
      </c>
      <c r="E551" s="28">
        <v>1.62</v>
      </c>
      <c r="F551" s="28">
        <v>1.62</v>
      </c>
    </row>
    <row r="552" spans="1:6" ht="12.75">
      <c r="A552" s="30" t="s">
        <v>133</v>
      </c>
      <c r="B552" s="30">
        <v>1</v>
      </c>
      <c r="C552" s="5">
        <v>1986</v>
      </c>
      <c r="D552" s="5">
        <v>8</v>
      </c>
      <c r="E552" s="28">
        <v>1.322</v>
      </c>
      <c r="F552" s="28">
        <v>1.322</v>
      </c>
    </row>
    <row r="553" spans="1:6" ht="12.75">
      <c r="A553" s="30" t="s">
        <v>133</v>
      </c>
      <c r="B553" s="30">
        <v>1</v>
      </c>
      <c r="C553" s="5">
        <v>1986</v>
      </c>
      <c r="D553" s="5">
        <v>9</v>
      </c>
      <c r="E553" s="28">
        <v>2.429</v>
      </c>
      <c r="F553" s="28">
        <v>2.429</v>
      </c>
    </row>
    <row r="554" spans="1:6" ht="12.75">
      <c r="A554" s="30" t="s">
        <v>133</v>
      </c>
      <c r="B554" s="30">
        <v>1</v>
      </c>
      <c r="C554" s="5">
        <v>1986</v>
      </c>
      <c r="D554" s="5">
        <v>10</v>
      </c>
      <c r="E554" s="28">
        <v>1.687</v>
      </c>
      <c r="F554" s="28">
        <v>1.687</v>
      </c>
    </row>
    <row r="555" spans="1:6" ht="12.75">
      <c r="A555" s="30" t="s">
        <v>133</v>
      </c>
      <c r="B555" s="30">
        <v>1</v>
      </c>
      <c r="C555" s="5">
        <v>1986</v>
      </c>
      <c r="D555" s="5">
        <v>11</v>
      </c>
      <c r="E555" s="28">
        <v>1.761</v>
      </c>
      <c r="F555" s="28">
        <v>1.761</v>
      </c>
    </row>
    <row r="556" spans="1:6" ht="12.75">
      <c r="A556" s="30" t="s">
        <v>133</v>
      </c>
      <c r="B556" s="30">
        <v>1</v>
      </c>
      <c r="C556" s="5">
        <v>1986</v>
      </c>
      <c r="D556" s="5">
        <v>12</v>
      </c>
      <c r="E556" s="28">
        <v>2.382</v>
      </c>
      <c r="F556" s="28">
        <v>2.382</v>
      </c>
    </row>
    <row r="557" spans="1:6" ht="12.75">
      <c r="A557" s="30" t="s">
        <v>133</v>
      </c>
      <c r="B557" s="30">
        <v>1</v>
      </c>
      <c r="C557" s="5">
        <v>1987</v>
      </c>
      <c r="D557" s="5">
        <v>1</v>
      </c>
      <c r="E557" s="28">
        <v>2.147</v>
      </c>
      <c r="F557" s="28">
        <v>2.147</v>
      </c>
    </row>
    <row r="558" spans="1:6" ht="12.75">
      <c r="A558" s="30" t="s">
        <v>133</v>
      </c>
      <c r="B558" s="30">
        <v>1</v>
      </c>
      <c r="C558" s="5">
        <v>1987</v>
      </c>
      <c r="D558" s="5">
        <v>2</v>
      </c>
      <c r="E558" s="28">
        <v>4.83</v>
      </c>
      <c r="F558" s="28">
        <v>4.83</v>
      </c>
    </row>
    <row r="559" spans="1:6" ht="12.75">
      <c r="A559" s="30" t="s">
        <v>133</v>
      </c>
      <c r="B559" s="30">
        <v>1</v>
      </c>
      <c r="C559" s="5">
        <v>1987</v>
      </c>
      <c r="D559" s="5">
        <v>3</v>
      </c>
      <c r="E559" s="28">
        <v>2.781</v>
      </c>
      <c r="F559" s="28">
        <v>2.781</v>
      </c>
    </row>
    <row r="560" spans="1:6" ht="12.75">
      <c r="A560" s="30" t="s">
        <v>133</v>
      </c>
      <c r="B560" s="30">
        <v>1</v>
      </c>
      <c r="C560" s="5">
        <v>1987</v>
      </c>
      <c r="D560" s="5">
        <v>4</v>
      </c>
      <c r="E560" s="28">
        <v>4.351</v>
      </c>
      <c r="F560" s="28">
        <v>4.351</v>
      </c>
    </row>
    <row r="561" spans="1:6" ht="12.75">
      <c r="A561" s="30" t="s">
        <v>133</v>
      </c>
      <c r="B561" s="30">
        <v>1</v>
      </c>
      <c r="C561" s="5">
        <v>1987</v>
      </c>
      <c r="D561" s="5">
        <v>5</v>
      </c>
      <c r="E561" s="28">
        <v>2.4</v>
      </c>
      <c r="F561" s="28">
        <v>2.4</v>
      </c>
    </row>
    <row r="562" spans="1:6" ht="12.75">
      <c r="A562" s="30" t="s">
        <v>133</v>
      </c>
      <c r="B562" s="30">
        <v>1</v>
      </c>
      <c r="C562" s="5">
        <v>1987</v>
      </c>
      <c r="D562" s="5">
        <v>6</v>
      </c>
      <c r="E562" s="28">
        <v>2.076</v>
      </c>
      <c r="F562" s="28">
        <v>2.076</v>
      </c>
    </row>
    <row r="563" spans="1:6" ht="12.75">
      <c r="A563" s="30" t="s">
        <v>133</v>
      </c>
      <c r="B563" s="30">
        <v>1</v>
      </c>
      <c r="C563" s="5">
        <v>1987</v>
      </c>
      <c r="D563" s="5">
        <v>7</v>
      </c>
      <c r="E563" s="28">
        <v>1.911</v>
      </c>
      <c r="F563" s="28">
        <v>1.911</v>
      </c>
    </row>
    <row r="564" spans="1:6" ht="12.75">
      <c r="A564" s="30" t="s">
        <v>133</v>
      </c>
      <c r="B564" s="30">
        <v>1</v>
      </c>
      <c r="C564" s="5">
        <v>1987</v>
      </c>
      <c r="D564" s="5">
        <v>8</v>
      </c>
      <c r="E564" s="28">
        <v>1.642</v>
      </c>
      <c r="F564" s="28">
        <v>1.642</v>
      </c>
    </row>
    <row r="565" spans="1:6" ht="12.75">
      <c r="A565" s="30" t="s">
        <v>133</v>
      </c>
      <c r="B565" s="30">
        <v>1</v>
      </c>
      <c r="C565" s="5">
        <v>1987</v>
      </c>
      <c r="D565" s="5">
        <v>9</v>
      </c>
      <c r="E565" s="28">
        <v>2.19</v>
      </c>
      <c r="F565" s="28">
        <v>2.19</v>
      </c>
    </row>
    <row r="566" spans="1:6" ht="12.75">
      <c r="A566" s="30" t="s">
        <v>133</v>
      </c>
      <c r="B566" s="30">
        <v>1</v>
      </c>
      <c r="C566" s="5">
        <v>1987</v>
      </c>
      <c r="D566" s="5">
        <v>10</v>
      </c>
      <c r="E566" s="28">
        <v>7.817</v>
      </c>
      <c r="F566" s="28">
        <v>7.817</v>
      </c>
    </row>
    <row r="567" spans="1:6" ht="12.75">
      <c r="A567" s="30" t="s">
        <v>133</v>
      </c>
      <c r="B567" s="30">
        <v>1</v>
      </c>
      <c r="C567" s="5">
        <v>1987</v>
      </c>
      <c r="D567" s="5">
        <v>11</v>
      </c>
      <c r="E567" s="28">
        <v>2.834</v>
      </c>
      <c r="F567" s="28">
        <v>2.834</v>
      </c>
    </row>
    <row r="568" spans="1:6" ht="12.75">
      <c r="A568" s="30" t="s">
        <v>133</v>
      </c>
      <c r="B568" s="30">
        <v>1</v>
      </c>
      <c r="C568" s="5">
        <v>1987</v>
      </c>
      <c r="D568" s="5">
        <v>12</v>
      </c>
      <c r="E568" s="28">
        <v>7.002</v>
      </c>
      <c r="F568" s="28">
        <v>7.002</v>
      </c>
    </row>
    <row r="569" spans="1:6" ht="12.75">
      <c r="A569" s="30" t="s">
        <v>133</v>
      </c>
      <c r="B569" s="30">
        <v>1</v>
      </c>
      <c r="C569" s="5">
        <v>1988</v>
      </c>
      <c r="D569" s="5">
        <v>1</v>
      </c>
      <c r="E569" s="28">
        <v>21.481</v>
      </c>
      <c r="F569" s="28">
        <v>21.481</v>
      </c>
    </row>
    <row r="570" spans="1:6" ht="12.75">
      <c r="A570" s="30" t="s">
        <v>133</v>
      </c>
      <c r="B570" s="30">
        <v>1</v>
      </c>
      <c r="C570" s="5">
        <v>1988</v>
      </c>
      <c r="D570" s="5">
        <v>2</v>
      </c>
      <c r="E570" s="28">
        <v>9.206</v>
      </c>
      <c r="F570" s="28">
        <v>9.206</v>
      </c>
    </row>
    <row r="571" spans="1:6" ht="12.75">
      <c r="A571" s="30" t="s">
        <v>133</v>
      </c>
      <c r="B571" s="30">
        <v>1</v>
      </c>
      <c r="C571" s="5">
        <v>1988</v>
      </c>
      <c r="D571" s="5">
        <v>3</v>
      </c>
      <c r="E571" s="28">
        <v>3.244</v>
      </c>
      <c r="F571" s="28">
        <v>3.244</v>
      </c>
    </row>
    <row r="572" spans="1:6" ht="12.75">
      <c r="A572" s="30" t="s">
        <v>133</v>
      </c>
      <c r="B572" s="30">
        <v>1</v>
      </c>
      <c r="C572" s="5">
        <v>1988</v>
      </c>
      <c r="D572" s="5">
        <v>4</v>
      </c>
      <c r="E572" s="28">
        <v>9.025</v>
      </c>
      <c r="F572" s="28">
        <v>9.025</v>
      </c>
    </row>
    <row r="573" spans="1:6" ht="12.75">
      <c r="A573" s="30" t="s">
        <v>133</v>
      </c>
      <c r="B573" s="30">
        <v>1</v>
      </c>
      <c r="C573" s="5">
        <v>1988</v>
      </c>
      <c r="D573" s="5">
        <v>5</v>
      </c>
      <c r="E573" s="28">
        <v>9.477</v>
      </c>
      <c r="F573" s="28">
        <v>9.477</v>
      </c>
    </row>
    <row r="574" spans="1:6" ht="12.75">
      <c r="A574" s="30" t="s">
        <v>133</v>
      </c>
      <c r="B574" s="30">
        <v>1</v>
      </c>
      <c r="C574" s="5">
        <v>1988</v>
      </c>
      <c r="D574" s="5">
        <v>6</v>
      </c>
      <c r="E574" s="28">
        <v>14.803</v>
      </c>
      <c r="F574" s="28">
        <v>14.803</v>
      </c>
    </row>
    <row r="575" spans="1:6" ht="12.75">
      <c r="A575" s="30" t="s">
        <v>133</v>
      </c>
      <c r="B575" s="30">
        <v>1</v>
      </c>
      <c r="C575" s="5">
        <v>1988</v>
      </c>
      <c r="D575" s="5">
        <v>7</v>
      </c>
      <c r="E575" s="28">
        <v>5.225</v>
      </c>
      <c r="F575" s="28">
        <v>5.225</v>
      </c>
    </row>
    <row r="576" spans="1:6" ht="12.75">
      <c r="A576" s="30" t="s">
        <v>133</v>
      </c>
      <c r="B576" s="30">
        <v>1</v>
      </c>
      <c r="C576" s="5">
        <v>1988</v>
      </c>
      <c r="D576" s="5">
        <v>8</v>
      </c>
      <c r="E576" s="28">
        <v>3.122</v>
      </c>
      <c r="F576" s="28">
        <v>3.122</v>
      </c>
    </row>
    <row r="577" spans="1:6" ht="12.75">
      <c r="A577" s="30" t="s">
        <v>133</v>
      </c>
      <c r="B577" s="30">
        <v>1</v>
      </c>
      <c r="C577" s="5">
        <v>1988</v>
      </c>
      <c r="D577" s="5">
        <v>9</v>
      </c>
      <c r="E577" s="28">
        <v>2.454</v>
      </c>
      <c r="F577" s="28">
        <v>2.454</v>
      </c>
    </row>
    <row r="578" spans="1:6" ht="12.75">
      <c r="A578" s="30" t="s">
        <v>133</v>
      </c>
      <c r="B578" s="30">
        <v>1</v>
      </c>
      <c r="C578" s="5">
        <v>1988</v>
      </c>
      <c r="D578" s="5">
        <v>10</v>
      </c>
      <c r="E578" s="28">
        <v>2.72</v>
      </c>
      <c r="F578" s="28">
        <v>2.72</v>
      </c>
    </row>
    <row r="579" spans="1:6" ht="12.75">
      <c r="A579" s="30" t="s">
        <v>133</v>
      </c>
      <c r="B579" s="30">
        <v>1</v>
      </c>
      <c r="C579" s="5">
        <v>1988</v>
      </c>
      <c r="D579" s="5">
        <v>11</v>
      </c>
      <c r="E579" s="28">
        <v>2.7</v>
      </c>
      <c r="F579" s="28">
        <v>2.7</v>
      </c>
    </row>
    <row r="580" spans="1:6" ht="12.75">
      <c r="A580" s="30" t="s">
        <v>133</v>
      </c>
      <c r="B580" s="30">
        <v>1</v>
      </c>
      <c r="C580" s="5">
        <v>1988</v>
      </c>
      <c r="D580" s="5">
        <v>12</v>
      </c>
      <c r="E580" s="28">
        <v>2.016</v>
      </c>
      <c r="F580" s="28">
        <v>2.016</v>
      </c>
    </row>
    <row r="581" spans="1:6" ht="12.75">
      <c r="A581" s="30" t="s">
        <v>133</v>
      </c>
      <c r="B581" s="30">
        <v>1</v>
      </c>
      <c r="C581" s="5">
        <v>1989</v>
      </c>
      <c r="D581" s="5">
        <v>1</v>
      </c>
      <c r="E581" s="28">
        <v>1.785</v>
      </c>
      <c r="F581" s="28">
        <v>1.785</v>
      </c>
    </row>
    <row r="582" spans="1:6" ht="12.75">
      <c r="A582" s="30" t="s">
        <v>133</v>
      </c>
      <c r="B582" s="30">
        <v>1</v>
      </c>
      <c r="C582" s="5">
        <v>1989</v>
      </c>
      <c r="D582" s="5">
        <v>2</v>
      </c>
      <c r="E582" s="28">
        <v>6.523</v>
      </c>
      <c r="F582" s="28">
        <v>6.523</v>
      </c>
    </row>
    <row r="583" spans="1:6" ht="12.75">
      <c r="A583" s="30" t="s">
        <v>133</v>
      </c>
      <c r="B583" s="30">
        <v>1</v>
      </c>
      <c r="C583" s="5">
        <v>1989</v>
      </c>
      <c r="D583" s="5">
        <v>3</v>
      </c>
      <c r="E583" s="28">
        <v>2.884</v>
      </c>
      <c r="F583" s="28">
        <v>2.884</v>
      </c>
    </row>
    <row r="584" spans="1:6" ht="12.75">
      <c r="A584" s="30" t="s">
        <v>133</v>
      </c>
      <c r="B584" s="30">
        <v>1</v>
      </c>
      <c r="C584" s="5">
        <v>1989</v>
      </c>
      <c r="D584" s="5">
        <v>4</v>
      </c>
      <c r="E584" s="28">
        <v>9.281</v>
      </c>
      <c r="F584" s="28">
        <v>9.281</v>
      </c>
    </row>
    <row r="585" spans="1:6" ht="12.75">
      <c r="A585" s="30" t="s">
        <v>133</v>
      </c>
      <c r="B585" s="30">
        <v>1</v>
      </c>
      <c r="C585" s="5">
        <v>1989</v>
      </c>
      <c r="D585" s="5">
        <v>5</v>
      </c>
      <c r="E585" s="28">
        <v>6.414</v>
      </c>
      <c r="F585" s="28">
        <v>6.414</v>
      </c>
    </row>
    <row r="586" spans="1:6" ht="12.75">
      <c r="A586" s="30" t="s">
        <v>133</v>
      </c>
      <c r="B586" s="30">
        <v>1</v>
      </c>
      <c r="C586" s="5">
        <v>1989</v>
      </c>
      <c r="D586" s="5">
        <v>6</v>
      </c>
      <c r="E586" s="28">
        <v>2.354</v>
      </c>
      <c r="F586" s="28">
        <v>2.354</v>
      </c>
    </row>
    <row r="587" spans="1:6" ht="12.75">
      <c r="A587" s="30" t="s">
        <v>133</v>
      </c>
      <c r="B587" s="30">
        <v>1</v>
      </c>
      <c r="C587" s="5">
        <v>1989</v>
      </c>
      <c r="D587" s="5">
        <v>7</v>
      </c>
      <c r="E587" s="28">
        <v>1.902</v>
      </c>
      <c r="F587" s="28">
        <v>1.902</v>
      </c>
    </row>
    <row r="588" spans="1:6" ht="12.75">
      <c r="A588" s="30" t="s">
        <v>133</v>
      </c>
      <c r="B588" s="30">
        <v>1</v>
      </c>
      <c r="C588" s="5">
        <v>1989</v>
      </c>
      <c r="D588" s="5">
        <v>8</v>
      </c>
      <c r="E588" s="28">
        <v>1.605</v>
      </c>
      <c r="F588" s="28">
        <v>1.605</v>
      </c>
    </row>
    <row r="589" spans="1:6" ht="12.75">
      <c r="A589" s="30" t="s">
        <v>133</v>
      </c>
      <c r="B589" s="30">
        <v>1</v>
      </c>
      <c r="C589" s="5">
        <v>1989</v>
      </c>
      <c r="D589" s="5">
        <v>9</v>
      </c>
      <c r="E589" s="28">
        <v>1.353</v>
      </c>
      <c r="F589" s="28">
        <v>1.353</v>
      </c>
    </row>
    <row r="590" spans="1:6" ht="12.75">
      <c r="A590" s="30" t="s">
        <v>133</v>
      </c>
      <c r="B590" s="30">
        <v>1</v>
      </c>
      <c r="C590" s="5">
        <v>1989</v>
      </c>
      <c r="D590" s="5">
        <v>10</v>
      </c>
      <c r="E590" s="28">
        <v>1.323</v>
      </c>
      <c r="F590" s="28">
        <v>1.323</v>
      </c>
    </row>
    <row r="591" spans="1:6" ht="12.75">
      <c r="A591" s="30" t="s">
        <v>133</v>
      </c>
      <c r="B591" s="30">
        <v>1</v>
      </c>
      <c r="C591" s="5">
        <v>1989</v>
      </c>
      <c r="D591" s="5">
        <v>11</v>
      </c>
      <c r="E591" s="28">
        <v>8.439</v>
      </c>
      <c r="F591" s="28">
        <v>8.439</v>
      </c>
    </row>
    <row r="592" spans="1:6" ht="12.75">
      <c r="A592" s="30" t="s">
        <v>133</v>
      </c>
      <c r="B592" s="30">
        <v>1</v>
      </c>
      <c r="C592" s="5">
        <v>1989</v>
      </c>
      <c r="D592" s="5">
        <v>12</v>
      </c>
      <c r="E592" s="28">
        <v>26.7</v>
      </c>
      <c r="F592" s="28">
        <v>26.7</v>
      </c>
    </row>
    <row r="593" spans="1:6" ht="12.75">
      <c r="A593" s="30" t="s">
        <v>133</v>
      </c>
      <c r="B593" s="30">
        <v>1</v>
      </c>
      <c r="C593" s="5">
        <v>1990</v>
      </c>
      <c r="D593" s="5">
        <v>1</v>
      </c>
      <c r="E593" s="28">
        <v>8.055</v>
      </c>
      <c r="F593" s="28">
        <v>8.055</v>
      </c>
    </row>
    <row r="594" spans="1:6" ht="12.75">
      <c r="A594" s="30" t="s">
        <v>133</v>
      </c>
      <c r="B594" s="30">
        <v>1</v>
      </c>
      <c r="C594" s="5">
        <v>1990</v>
      </c>
      <c r="D594" s="5">
        <v>2</v>
      </c>
      <c r="E594" s="28">
        <v>6.054</v>
      </c>
      <c r="F594" s="28">
        <v>6.054</v>
      </c>
    </row>
    <row r="595" spans="1:6" ht="12.75">
      <c r="A595" s="30" t="s">
        <v>133</v>
      </c>
      <c r="B595" s="30">
        <v>1</v>
      </c>
      <c r="C595" s="5">
        <v>1990</v>
      </c>
      <c r="D595" s="5">
        <v>3</v>
      </c>
      <c r="E595" s="28">
        <v>3.575</v>
      </c>
      <c r="F595" s="28">
        <v>3.575</v>
      </c>
    </row>
    <row r="596" spans="1:6" ht="12.75">
      <c r="A596" s="30" t="s">
        <v>133</v>
      </c>
      <c r="B596" s="30">
        <v>1</v>
      </c>
      <c r="C596" s="5">
        <v>1990</v>
      </c>
      <c r="D596" s="5">
        <v>4</v>
      </c>
      <c r="E596" s="28">
        <v>3.982</v>
      </c>
      <c r="F596" s="28">
        <v>3.982</v>
      </c>
    </row>
    <row r="597" spans="1:6" ht="12.75">
      <c r="A597" s="30" t="s">
        <v>133</v>
      </c>
      <c r="B597" s="30">
        <v>1</v>
      </c>
      <c r="C597" s="5">
        <v>1990</v>
      </c>
      <c r="D597" s="5">
        <v>5</v>
      </c>
      <c r="E597" s="28">
        <v>3.462</v>
      </c>
      <c r="F597" s="28">
        <v>3.462</v>
      </c>
    </row>
    <row r="598" spans="1:6" ht="12.75">
      <c r="A598" s="30" t="s">
        <v>133</v>
      </c>
      <c r="B598" s="30">
        <v>1</v>
      </c>
      <c r="C598" s="5">
        <v>1990</v>
      </c>
      <c r="D598" s="5">
        <v>6</v>
      </c>
      <c r="E598" s="28">
        <v>2.741</v>
      </c>
      <c r="F598" s="28">
        <v>2.741</v>
      </c>
    </row>
    <row r="599" spans="1:6" ht="12.75">
      <c r="A599" s="30" t="s">
        <v>133</v>
      </c>
      <c r="B599" s="30">
        <v>1</v>
      </c>
      <c r="C599" s="5">
        <v>1990</v>
      </c>
      <c r="D599" s="5">
        <v>7</v>
      </c>
      <c r="E599" s="28">
        <v>2.217</v>
      </c>
      <c r="F599" s="28">
        <v>2.217</v>
      </c>
    </row>
    <row r="600" spans="1:6" ht="12.75">
      <c r="A600" s="30" t="s">
        <v>133</v>
      </c>
      <c r="B600" s="30">
        <v>1</v>
      </c>
      <c r="C600" s="5">
        <v>1990</v>
      </c>
      <c r="D600" s="5">
        <v>8</v>
      </c>
      <c r="E600" s="28">
        <v>1.791</v>
      </c>
      <c r="F600" s="28">
        <v>1.791</v>
      </c>
    </row>
    <row r="601" spans="1:6" ht="12.75">
      <c r="A601" s="30" t="s">
        <v>133</v>
      </c>
      <c r="B601" s="30">
        <v>1</v>
      </c>
      <c r="C601" s="5">
        <v>1990</v>
      </c>
      <c r="D601" s="5">
        <v>9</v>
      </c>
      <c r="E601" s="28">
        <v>1.472</v>
      </c>
      <c r="F601" s="28">
        <v>1.472</v>
      </c>
    </row>
    <row r="602" spans="1:6" ht="12.75">
      <c r="A602" s="30" t="s">
        <v>133</v>
      </c>
      <c r="B602" s="30">
        <v>1</v>
      </c>
      <c r="C602" s="5">
        <v>1990</v>
      </c>
      <c r="D602" s="5">
        <v>10</v>
      </c>
      <c r="E602" s="28">
        <v>3.859</v>
      </c>
      <c r="F602" s="28">
        <v>3.859</v>
      </c>
    </row>
    <row r="603" spans="1:6" ht="12.75">
      <c r="A603" s="30" t="s">
        <v>133</v>
      </c>
      <c r="B603" s="30">
        <v>1</v>
      </c>
      <c r="C603" s="5">
        <v>1990</v>
      </c>
      <c r="D603" s="5">
        <v>11</v>
      </c>
      <c r="E603" s="28">
        <v>2.879</v>
      </c>
      <c r="F603" s="28">
        <v>2.879</v>
      </c>
    </row>
    <row r="604" spans="1:6" ht="12.75">
      <c r="A604" s="30" t="s">
        <v>133</v>
      </c>
      <c r="B604" s="30">
        <v>1</v>
      </c>
      <c r="C604" s="5">
        <v>1990</v>
      </c>
      <c r="D604" s="5">
        <v>12</v>
      </c>
      <c r="E604" s="28">
        <v>3.335</v>
      </c>
      <c r="F604" s="28">
        <v>3.335</v>
      </c>
    </row>
    <row r="605" spans="1:6" ht="12.75">
      <c r="A605" s="30" t="s">
        <v>133</v>
      </c>
      <c r="B605" s="30">
        <v>1</v>
      </c>
      <c r="C605" s="5">
        <v>1991</v>
      </c>
      <c r="D605" s="5">
        <v>1</v>
      </c>
      <c r="E605" s="28">
        <v>4.607</v>
      </c>
      <c r="F605" s="28">
        <v>4.607</v>
      </c>
    </row>
    <row r="606" spans="1:6" ht="12.75">
      <c r="A606" s="30" t="s">
        <v>133</v>
      </c>
      <c r="B606" s="30">
        <v>1</v>
      </c>
      <c r="C606" s="5">
        <v>1991</v>
      </c>
      <c r="D606" s="5">
        <v>2</v>
      </c>
      <c r="E606" s="28">
        <v>4.748</v>
      </c>
      <c r="F606" s="28">
        <v>4.748</v>
      </c>
    </row>
    <row r="607" spans="1:6" ht="12.75">
      <c r="A607" s="30" t="s">
        <v>133</v>
      </c>
      <c r="B607" s="30">
        <v>1</v>
      </c>
      <c r="C607" s="5">
        <v>1991</v>
      </c>
      <c r="D607" s="5">
        <v>3</v>
      </c>
      <c r="E607" s="28">
        <v>10.878</v>
      </c>
      <c r="F607" s="28">
        <v>10.878</v>
      </c>
    </row>
    <row r="608" spans="1:6" ht="12.75">
      <c r="A608" s="30" t="s">
        <v>133</v>
      </c>
      <c r="B608" s="30">
        <v>1</v>
      </c>
      <c r="C608" s="5">
        <v>1991</v>
      </c>
      <c r="D608" s="5">
        <v>4</v>
      </c>
      <c r="E608" s="28">
        <v>4.103</v>
      </c>
      <c r="F608" s="28">
        <v>4.103</v>
      </c>
    </row>
    <row r="609" spans="1:6" ht="12.75">
      <c r="A609" s="30" t="s">
        <v>133</v>
      </c>
      <c r="B609" s="30">
        <v>1</v>
      </c>
      <c r="C609" s="5">
        <v>1991</v>
      </c>
      <c r="D609" s="5">
        <v>5</v>
      </c>
      <c r="E609" s="28">
        <v>2.694</v>
      </c>
      <c r="F609" s="28">
        <v>2.694</v>
      </c>
    </row>
    <row r="610" spans="1:6" ht="12.75">
      <c r="A610" s="30" t="s">
        <v>133</v>
      </c>
      <c r="B610" s="30">
        <v>1</v>
      </c>
      <c r="C610" s="5">
        <v>1991</v>
      </c>
      <c r="D610" s="5">
        <v>6</v>
      </c>
      <c r="E610" s="28">
        <v>2.304</v>
      </c>
      <c r="F610" s="28">
        <v>2.304</v>
      </c>
    </row>
    <row r="611" spans="1:6" ht="12.75">
      <c r="A611" s="30" t="s">
        <v>133</v>
      </c>
      <c r="B611" s="30">
        <v>1</v>
      </c>
      <c r="C611" s="5">
        <v>1991</v>
      </c>
      <c r="D611" s="5">
        <v>7</v>
      </c>
      <c r="E611" s="28">
        <v>1.873</v>
      </c>
      <c r="F611" s="28">
        <v>1.873</v>
      </c>
    </row>
    <row r="612" spans="1:6" ht="12.75">
      <c r="A612" s="30" t="s">
        <v>133</v>
      </c>
      <c r="B612" s="30">
        <v>1</v>
      </c>
      <c r="C612" s="5">
        <v>1991</v>
      </c>
      <c r="D612" s="5">
        <v>8</v>
      </c>
      <c r="E612" s="28">
        <v>1.504</v>
      </c>
      <c r="F612" s="28">
        <v>1.504</v>
      </c>
    </row>
    <row r="613" spans="1:6" ht="12.75">
      <c r="A613" s="30" t="s">
        <v>133</v>
      </c>
      <c r="B613" s="30">
        <v>1</v>
      </c>
      <c r="C613" s="5">
        <v>1991</v>
      </c>
      <c r="D613" s="5">
        <v>9</v>
      </c>
      <c r="E613" s="28">
        <v>1.453</v>
      </c>
      <c r="F613" s="28">
        <v>1.453</v>
      </c>
    </row>
    <row r="614" spans="1:6" ht="12.75">
      <c r="A614" s="30" t="s">
        <v>133</v>
      </c>
      <c r="B614" s="30">
        <v>1</v>
      </c>
      <c r="C614" s="5">
        <v>1991</v>
      </c>
      <c r="D614" s="5">
        <v>10</v>
      </c>
      <c r="E614" s="28">
        <v>1.508</v>
      </c>
      <c r="F614" s="28">
        <v>1.508</v>
      </c>
    </row>
    <row r="615" spans="1:6" ht="12.75">
      <c r="A615" s="30" t="s">
        <v>133</v>
      </c>
      <c r="B615" s="30">
        <v>1</v>
      </c>
      <c r="C615" s="5">
        <v>1991</v>
      </c>
      <c r="D615" s="5">
        <v>11</v>
      </c>
      <c r="E615" s="28">
        <v>3.68</v>
      </c>
      <c r="F615" s="28">
        <v>3.68</v>
      </c>
    </row>
    <row r="616" spans="1:6" ht="12.75">
      <c r="A616" s="30" t="s">
        <v>133</v>
      </c>
      <c r="B616" s="30">
        <v>1</v>
      </c>
      <c r="C616" s="5">
        <v>1991</v>
      </c>
      <c r="D616" s="5">
        <v>12</v>
      </c>
      <c r="E616" s="28">
        <v>1.706</v>
      </c>
      <c r="F616" s="28">
        <v>1.706</v>
      </c>
    </row>
    <row r="617" spans="1:6" ht="12.75">
      <c r="A617" s="30" t="s">
        <v>133</v>
      </c>
      <c r="B617" s="30">
        <v>1</v>
      </c>
      <c r="C617" s="5">
        <v>1992</v>
      </c>
      <c r="D617" s="5">
        <v>1</v>
      </c>
      <c r="E617" s="28">
        <v>1.629</v>
      </c>
      <c r="F617" s="28">
        <v>1.629</v>
      </c>
    </row>
    <row r="618" spans="1:6" ht="12.75">
      <c r="A618" s="30" t="s">
        <v>133</v>
      </c>
      <c r="B618" s="30">
        <v>1</v>
      </c>
      <c r="C618" s="5">
        <v>1992</v>
      </c>
      <c r="D618" s="5">
        <v>2</v>
      </c>
      <c r="E618" s="28">
        <v>1.632</v>
      </c>
      <c r="F618" s="28">
        <v>1.632</v>
      </c>
    </row>
    <row r="619" spans="1:6" ht="12.75">
      <c r="A619" s="30" t="s">
        <v>133</v>
      </c>
      <c r="B619" s="30">
        <v>1</v>
      </c>
      <c r="C619" s="5">
        <v>1992</v>
      </c>
      <c r="D619" s="5">
        <v>3</v>
      </c>
      <c r="E619" s="28">
        <v>2.586</v>
      </c>
      <c r="F619" s="28">
        <v>2.586</v>
      </c>
    </row>
    <row r="620" spans="1:6" ht="12.75">
      <c r="A620" s="30" t="s">
        <v>133</v>
      </c>
      <c r="B620" s="30">
        <v>1</v>
      </c>
      <c r="C620" s="5">
        <v>1992</v>
      </c>
      <c r="D620" s="5">
        <v>4</v>
      </c>
      <c r="E620" s="28">
        <v>2.078</v>
      </c>
      <c r="F620" s="28">
        <v>2.078</v>
      </c>
    </row>
    <row r="621" spans="1:6" ht="12.75">
      <c r="A621" s="30" t="s">
        <v>133</v>
      </c>
      <c r="B621" s="30">
        <v>1</v>
      </c>
      <c r="C621" s="5">
        <v>1992</v>
      </c>
      <c r="D621" s="5">
        <v>5</v>
      </c>
      <c r="E621" s="28">
        <v>2.077</v>
      </c>
      <c r="F621" s="28">
        <v>2.077</v>
      </c>
    </row>
    <row r="622" spans="1:6" ht="12.75">
      <c r="A622" s="30" t="s">
        <v>133</v>
      </c>
      <c r="B622" s="30">
        <v>1</v>
      </c>
      <c r="C622" s="5">
        <v>1992</v>
      </c>
      <c r="D622" s="5">
        <v>6</v>
      </c>
      <c r="E622" s="28">
        <v>1.927</v>
      </c>
      <c r="F622" s="28">
        <v>1.927</v>
      </c>
    </row>
    <row r="623" spans="1:6" ht="12.75">
      <c r="A623" s="30" t="s">
        <v>133</v>
      </c>
      <c r="B623" s="30">
        <v>1</v>
      </c>
      <c r="C623" s="5">
        <v>1992</v>
      </c>
      <c r="D623" s="5">
        <v>7</v>
      </c>
      <c r="E623" s="28">
        <v>1.581</v>
      </c>
      <c r="F623" s="28">
        <v>1.581</v>
      </c>
    </row>
    <row r="624" spans="1:6" ht="12.75">
      <c r="A624" s="30" t="s">
        <v>133</v>
      </c>
      <c r="B624" s="30">
        <v>1</v>
      </c>
      <c r="C624" s="5">
        <v>1992</v>
      </c>
      <c r="D624" s="5">
        <v>8</v>
      </c>
      <c r="E624" s="28">
        <v>1.519</v>
      </c>
      <c r="F624" s="28">
        <v>1.519</v>
      </c>
    </row>
    <row r="625" spans="1:6" ht="12.75">
      <c r="A625" s="30" t="s">
        <v>133</v>
      </c>
      <c r="B625" s="30">
        <v>1</v>
      </c>
      <c r="C625" s="5">
        <v>1992</v>
      </c>
      <c r="D625" s="5">
        <v>9</v>
      </c>
      <c r="E625" s="28">
        <v>1.254</v>
      </c>
      <c r="F625" s="28">
        <v>1.254</v>
      </c>
    </row>
    <row r="626" spans="1:6" ht="12.75">
      <c r="A626" s="30" t="s">
        <v>133</v>
      </c>
      <c r="B626" s="30">
        <v>1</v>
      </c>
      <c r="C626" s="5">
        <v>1992</v>
      </c>
      <c r="D626" s="5">
        <v>10</v>
      </c>
      <c r="E626" s="28">
        <v>1.791</v>
      </c>
      <c r="F626" s="28">
        <v>1.791</v>
      </c>
    </row>
    <row r="627" spans="1:6" ht="12.75">
      <c r="A627" s="30" t="s">
        <v>133</v>
      </c>
      <c r="B627" s="30">
        <v>1</v>
      </c>
      <c r="C627" s="5">
        <v>1992</v>
      </c>
      <c r="D627" s="5">
        <v>11</v>
      </c>
      <c r="E627" s="28">
        <v>1.409</v>
      </c>
      <c r="F627" s="28">
        <v>1.409</v>
      </c>
    </row>
    <row r="628" spans="1:6" ht="12.75">
      <c r="A628" s="30" t="s">
        <v>133</v>
      </c>
      <c r="B628" s="30">
        <v>1</v>
      </c>
      <c r="C628" s="5">
        <v>1992</v>
      </c>
      <c r="D628" s="5">
        <v>12</v>
      </c>
      <c r="E628" s="28">
        <v>10.198</v>
      </c>
      <c r="F628" s="28">
        <v>10.198</v>
      </c>
    </row>
    <row r="629" spans="1:6" ht="12.75">
      <c r="A629" s="30" t="s">
        <v>133</v>
      </c>
      <c r="B629" s="30">
        <v>1</v>
      </c>
      <c r="C629" s="5">
        <v>1993</v>
      </c>
      <c r="D629" s="5">
        <v>1</v>
      </c>
      <c r="E629" s="28">
        <v>1.897</v>
      </c>
      <c r="F629" s="28">
        <v>1.897</v>
      </c>
    </row>
    <row r="630" spans="1:6" ht="12.75">
      <c r="A630" s="30" t="s">
        <v>133</v>
      </c>
      <c r="B630" s="30">
        <v>1</v>
      </c>
      <c r="C630" s="5">
        <v>1993</v>
      </c>
      <c r="D630" s="5">
        <v>2</v>
      </c>
      <c r="E630" s="28">
        <v>2.052</v>
      </c>
      <c r="F630" s="28">
        <v>2.052</v>
      </c>
    </row>
    <row r="631" spans="1:6" ht="12.75">
      <c r="A631" s="30" t="s">
        <v>133</v>
      </c>
      <c r="B631" s="30">
        <v>1</v>
      </c>
      <c r="C631" s="5">
        <v>1993</v>
      </c>
      <c r="D631" s="5">
        <v>3</v>
      </c>
      <c r="E631" s="28">
        <v>1.997</v>
      </c>
      <c r="F631" s="28">
        <v>1.997</v>
      </c>
    </row>
    <row r="632" spans="1:6" ht="12.75">
      <c r="A632" s="30" t="s">
        <v>133</v>
      </c>
      <c r="B632" s="30">
        <v>1</v>
      </c>
      <c r="C632" s="5">
        <v>1993</v>
      </c>
      <c r="D632" s="5">
        <v>4</v>
      </c>
      <c r="E632" s="28">
        <v>3.287</v>
      </c>
      <c r="F632" s="28">
        <v>3.287</v>
      </c>
    </row>
    <row r="633" spans="1:6" ht="12.75">
      <c r="A633" s="30" t="s">
        <v>133</v>
      </c>
      <c r="B633" s="30">
        <v>1</v>
      </c>
      <c r="C633" s="5">
        <v>1993</v>
      </c>
      <c r="D633" s="5">
        <v>5</v>
      </c>
      <c r="E633" s="28">
        <v>8.971</v>
      </c>
      <c r="F633" s="28">
        <v>8.971</v>
      </c>
    </row>
    <row r="634" spans="1:6" ht="12.75">
      <c r="A634" s="30" t="s">
        <v>133</v>
      </c>
      <c r="B634" s="30">
        <v>1</v>
      </c>
      <c r="C634" s="5">
        <v>1993</v>
      </c>
      <c r="D634" s="5">
        <v>6</v>
      </c>
      <c r="E634" s="28">
        <v>3.875</v>
      </c>
      <c r="F634" s="28">
        <v>3.875</v>
      </c>
    </row>
    <row r="635" spans="1:6" ht="12.75">
      <c r="A635" s="30" t="s">
        <v>133</v>
      </c>
      <c r="B635" s="30">
        <v>1</v>
      </c>
      <c r="C635" s="5">
        <v>1993</v>
      </c>
      <c r="D635" s="5">
        <v>7</v>
      </c>
      <c r="E635" s="28">
        <v>2.157</v>
      </c>
      <c r="F635" s="28">
        <v>2.157</v>
      </c>
    </row>
    <row r="636" spans="1:6" ht="12.75">
      <c r="A636" s="30" t="s">
        <v>133</v>
      </c>
      <c r="B636" s="30">
        <v>1</v>
      </c>
      <c r="C636" s="5">
        <v>1993</v>
      </c>
      <c r="D636" s="5">
        <v>8</v>
      </c>
      <c r="E636" s="28">
        <v>1.751</v>
      </c>
      <c r="F636" s="28">
        <v>1.751</v>
      </c>
    </row>
    <row r="637" spans="1:6" ht="12.75">
      <c r="A637" s="30" t="s">
        <v>133</v>
      </c>
      <c r="B637" s="30">
        <v>1</v>
      </c>
      <c r="C637" s="5">
        <v>1993</v>
      </c>
      <c r="D637" s="5">
        <v>9</v>
      </c>
      <c r="E637" s="28">
        <v>1.756</v>
      </c>
      <c r="F637" s="28">
        <v>1.756</v>
      </c>
    </row>
    <row r="638" spans="1:6" ht="12.75">
      <c r="A638" s="30" t="s">
        <v>133</v>
      </c>
      <c r="B638" s="30">
        <v>1</v>
      </c>
      <c r="C638" s="5">
        <v>1993</v>
      </c>
      <c r="D638" s="5">
        <v>10</v>
      </c>
      <c r="E638" s="28">
        <v>9.058</v>
      </c>
      <c r="F638" s="28">
        <v>9.058</v>
      </c>
    </row>
    <row r="639" spans="1:6" ht="12.75">
      <c r="A639" s="30" t="s">
        <v>133</v>
      </c>
      <c r="B639" s="30">
        <v>1</v>
      </c>
      <c r="C639" s="5">
        <v>1993</v>
      </c>
      <c r="D639" s="5">
        <v>11</v>
      </c>
      <c r="E639" s="28">
        <v>3.511</v>
      </c>
      <c r="F639" s="28">
        <v>3.511</v>
      </c>
    </row>
    <row r="640" spans="1:6" ht="12.75">
      <c r="A640" s="30" t="s">
        <v>133</v>
      </c>
      <c r="B640" s="30">
        <v>1</v>
      </c>
      <c r="C640" s="5">
        <v>1993</v>
      </c>
      <c r="D640" s="5">
        <v>12</v>
      </c>
      <c r="E640" s="28">
        <v>4.784</v>
      </c>
      <c r="F640" s="28">
        <v>4.784</v>
      </c>
    </row>
    <row r="641" spans="1:6" ht="12.75">
      <c r="A641" s="30" t="s">
        <v>133</v>
      </c>
      <c r="B641" s="30">
        <v>1</v>
      </c>
      <c r="C641" s="5">
        <v>1994</v>
      </c>
      <c r="D641" s="5">
        <v>1</v>
      </c>
      <c r="E641" s="28">
        <v>11.408</v>
      </c>
      <c r="F641" s="28">
        <v>11.408</v>
      </c>
    </row>
    <row r="642" spans="1:6" ht="12.75">
      <c r="A642" s="30" t="s">
        <v>133</v>
      </c>
      <c r="B642" s="30">
        <v>1</v>
      </c>
      <c r="C642" s="5">
        <v>1994</v>
      </c>
      <c r="D642" s="5">
        <v>2</v>
      </c>
      <c r="E642" s="28">
        <v>9.352</v>
      </c>
      <c r="F642" s="28">
        <v>9.352</v>
      </c>
    </row>
    <row r="643" spans="1:6" ht="12.75">
      <c r="A643" s="30" t="s">
        <v>133</v>
      </c>
      <c r="B643" s="30">
        <v>1</v>
      </c>
      <c r="C643" s="5">
        <v>1994</v>
      </c>
      <c r="D643" s="5">
        <v>3</v>
      </c>
      <c r="E643" s="28">
        <v>2.787</v>
      </c>
      <c r="F643" s="28">
        <v>2.787</v>
      </c>
    </row>
    <row r="644" spans="1:6" ht="12.75">
      <c r="A644" s="30" t="s">
        <v>133</v>
      </c>
      <c r="B644" s="30">
        <v>1</v>
      </c>
      <c r="C644" s="5">
        <v>1994</v>
      </c>
      <c r="D644" s="5">
        <v>4</v>
      </c>
      <c r="E644" s="28">
        <v>2.432</v>
      </c>
      <c r="F644" s="28">
        <v>2.432</v>
      </c>
    </row>
    <row r="645" spans="1:6" ht="12.75">
      <c r="A645" s="30" t="s">
        <v>133</v>
      </c>
      <c r="B645" s="30">
        <v>1</v>
      </c>
      <c r="C645" s="5">
        <v>1994</v>
      </c>
      <c r="D645" s="5">
        <v>5</v>
      </c>
      <c r="E645" s="28">
        <v>3.521</v>
      </c>
      <c r="F645" s="28">
        <v>3.521</v>
      </c>
    </row>
    <row r="646" spans="1:6" ht="12.75">
      <c r="A646" s="30" t="s">
        <v>133</v>
      </c>
      <c r="B646" s="30">
        <v>1</v>
      </c>
      <c r="C646" s="5">
        <v>1994</v>
      </c>
      <c r="D646" s="5">
        <v>6</v>
      </c>
      <c r="E646" s="28">
        <v>2.498</v>
      </c>
      <c r="F646" s="28">
        <v>2.498</v>
      </c>
    </row>
    <row r="647" spans="1:6" ht="12.75">
      <c r="A647" s="30" t="s">
        <v>133</v>
      </c>
      <c r="B647" s="30">
        <v>1</v>
      </c>
      <c r="C647" s="5">
        <v>1994</v>
      </c>
      <c r="D647" s="5">
        <v>7</v>
      </c>
      <c r="E647" s="28">
        <v>2.025</v>
      </c>
      <c r="F647" s="28">
        <v>2.025</v>
      </c>
    </row>
    <row r="648" spans="1:6" ht="12.75">
      <c r="A648" s="30" t="s">
        <v>133</v>
      </c>
      <c r="B648" s="30">
        <v>1</v>
      </c>
      <c r="C648" s="5">
        <v>1994</v>
      </c>
      <c r="D648" s="5">
        <v>8</v>
      </c>
      <c r="E648" s="28">
        <v>1.63</v>
      </c>
      <c r="F648" s="28">
        <v>1.63</v>
      </c>
    </row>
    <row r="649" spans="1:6" ht="12.75">
      <c r="A649" s="30" t="s">
        <v>133</v>
      </c>
      <c r="B649" s="30">
        <v>1</v>
      </c>
      <c r="C649" s="5">
        <v>1994</v>
      </c>
      <c r="D649" s="5">
        <v>9</v>
      </c>
      <c r="E649" s="28">
        <v>1.376</v>
      </c>
      <c r="F649" s="28">
        <v>1.376</v>
      </c>
    </row>
    <row r="650" spans="1:6" ht="12.75">
      <c r="A650" s="30" t="s">
        <v>133</v>
      </c>
      <c r="B650" s="30">
        <v>1</v>
      </c>
      <c r="C650" s="5">
        <v>1994</v>
      </c>
      <c r="D650" s="5">
        <v>10</v>
      </c>
      <c r="E650" s="28">
        <v>1.67</v>
      </c>
      <c r="F650" s="28">
        <v>1.67</v>
      </c>
    </row>
    <row r="651" spans="1:6" ht="12.75">
      <c r="A651" s="30" t="s">
        <v>133</v>
      </c>
      <c r="B651" s="30">
        <v>1</v>
      </c>
      <c r="C651" s="5">
        <v>1994</v>
      </c>
      <c r="D651" s="5">
        <v>11</v>
      </c>
      <c r="E651" s="28">
        <v>1.942</v>
      </c>
      <c r="F651" s="28">
        <v>1.942</v>
      </c>
    </row>
    <row r="652" spans="1:6" ht="12.75">
      <c r="A652" s="30" t="s">
        <v>133</v>
      </c>
      <c r="B652" s="30">
        <v>1</v>
      </c>
      <c r="C652" s="5">
        <v>1994</v>
      </c>
      <c r="D652" s="5">
        <v>12</v>
      </c>
      <c r="E652" s="28">
        <v>6.899</v>
      </c>
      <c r="F652" s="28">
        <v>6.899</v>
      </c>
    </row>
    <row r="653" spans="1:6" ht="12.75">
      <c r="A653" s="30" t="s">
        <v>133</v>
      </c>
      <c r="B653" s="30">
        <v>1</v>
      </c>
      <c r="C653" s="5">
        <v>1995</v>
      </c>
      <c r="D653" s="5">
        <v>1</v>
      </c>
      <c r="E653" s="28">
        <v>5.83</v>
      </c>
      <c r="F653" s="28">
        <v>5.83</v>
      </c>
    </row>
    <row r="654" spans="1:6" ht="12.75">
      <c r="A654" s="30" t="s">
        <v>133</v>
      </c>
      <c r="B654" s="30">
        <v>1</v>
      </c>
      <c r="C654" s="5">
        <v>1995</v>
      </c>
      <c r="D654" s="5">
        <v>2</v>
      </c>
      <c r="E654" s="28">
        <v>8.304</v>
      </c>
      <c r="F654" s="28">
        <v>8.304</v>
      </c>
    </row>
    <row r="655" spans="1:6" ht="12.75">
      <c r="A655" s="30" t="s">
        <v>133</v>
      </c>
      <c r="B655" s="30">
        <v>1</v>
      </c>
      <c r="C655" s="5">
        <v>1995</v>
      </c>
      <c r="D655" s="5">
        <v>3</v>
      </c>
      <c r="E655" s="28">
        <v>4.063</v>
      </c>
      <c r="F655" s="28">
        <v>4.063</v>
      </c>
    </row>
    <row r="656" spans="1:6" ht="12.75">
      <c r="A656" s="30" t="s">
        <v>133</v>
      </c>
      <c r="B656" s="30">
        <v>1</v>
      </c>
      <c r="C656" s="5">
        <v>1995</v>
      </c>
      <c r="D656" s="5">
        <v>4</v>
      </c>
      <c r="E656" s="28">
        <v>2.4</v>
      </c>
      <c r="F656" s="28">
        <v>2.4</v>
      </c>
    </row>
    <row r="657" spans="1:6" ht="12.75">
      <c r="A657" s="30" t="s">
        <v>133</v>
      </c>
      <c r="B657" s="30">
        <v>1</v>
      </c>
      <c r="C657" s="5">
        <v>1995</v>
      </c>
      <c r="D657" s="5">
        <v>5</v>
      </c>
      <c r="E657" s="28">
        <v>2.399</v>
      </c>
      <c r="F657" s="28">
        <v>2.399</v>
      </c>
    </row>
    <row r="658" spans="1:6" ht="12.75">
      <c r="A658" s="30" t="s">
        <v>133</v>
      </c>
      <c r="B658" s="30">
        <v>1</v>
      </c>
      <c r="C658" s="5">
        <v>1995</v>
      </c>
      <c r="D658" s="5">
        <v>6</v>
      </c>
      <c r="E658" s="28">
        <v>2.129</v>
      </c>
      <c r="F658" s="28">
        <v>2.129</v>
      </c>
    </row>
    <row r="659" spans="1:6" ht="12.75">
      <c r="A659" s="30" t="s">
        <v>133</v>
      </c>
      <c r="B659" s="30">
        <v>1</v>
      </c>
      <c r="C659" s="5">
        <v>1995</v>
      </c>
      <c r="D659" s="5">
        <v>7</v>
      </c>
      <c r="E659" s="28">
        <v>1.775</v>
      </c>
      <c r="F659" s="28">
        <v>1.775</v>
      </c>
    </row>
    <row r="660" spans="1:6" ht="12.75">
      <c r="A660" s="30" t="s">
        <v>133</v>
      </c>
      <c r="B660" s="30">
        <v>1</v>
      </c>
      <c r="C660" s="5">
        <v>1995</v>
      </c>
      <c r="D660" s="5">
        <v>8</v>
      </c>
      <c r="E660" s="28">
        <v>1.448</v>
      </c>
      <c r="F660" s="28">
        <v>1.448</v>
      </c>
    </row>
    <row r="661" spans="1:6" ht="12.75">
      <c r="A661" s="30" t="s">
        <v>133</v>
      </c>
      <c r="B661" s="30">
        <v>1</v>
      </c>
      <c r="C661" s="5">
        <v>1995</v>
      </c>
      <c r="D661" s="5">
        <v>9</v>
      </c>
      <c r="E661" s="28">
        <v>1.238</v>
      </c>
      <c r="F661" s="28">
        <v>1.238</v>
      </c>
    </row>
    <row r="662" spans="1:6" ht="12.75">
      <c r="A662" s="30" t="s">
        <v>133</v>
      </c>
      <c r="B662" s="30">
        <v>1</v>
      </c>
      <c r="C662" s="5">
        <v>1995</v>
      </c>
      <c r="D662" s="5">
        <v>10</v>
      </c>
      <c r="E662" s="28">
        <v>1.263</v>
      </c>
      <c r="F662" s="28">
        <v>1.263</v>
      </c>
    </row>
    <row r="663" spans="1:6" ht="12.75">
      <c r="A663" s="30" t="s">
        <v>133</v>
      </c>
      <c r="B663" s="30">
        <v>1</v>
      </c>
      <c r="C663" s="5">
        <v>1995</v>
      </c>
      <c r="D663" s="5">
        <v>11</v>
      </c>
      <c r="E663" s="28">
        <v>3.381</v>
      </c>
      <c r="F663" s="28">
        <v>3.381</v>
      </c>
    </row>
    <row r="664" spans="1:6" ht="12.75">
      <c r="A664" s="30" t="s">
        <v>133</v>
      </c>
      <c r="B664" s="30">
        <v>1</v>
      </c>
      <c r="C664" s="5">
        <v>1995</v>
      </c>
      <c r="D664" s="5">
        <v>12</v>
      </c>
      <c r="E664" s="28">
        <v>25.115</v>
      </c>
      <c r="F664" s="28">
        <v>25.115</v>
      </c>
    </row>
    <row r="665" spans="1:6" ht="12.75">
      <c r="A665" s="30" t="s">
        <v>133</v>
      </c>
      <c r="B665" s="30">
        <v>1</v>
      </c>
      <c r="C665" s="5">
        <v>1996</v>
      </c>
      <c r="D665" s="5">
        <v>1</v>
      </c>
      <c r="E665" s="28">
        <v>34.304</v>
      </c>
      <c r="F665" s="28">
        <v>34.304</v>
      </c>
    </row>
    <row r="666" spans="1:6" ht="12.75">
      <c r="A666" s="30" t="s">
        <v>133</v>
      </c>
      <c r="B666" s="30">
        <v>1</v>
      </c>
      <c r="C666" s="5">
        <v>1996</v>
      </c>
      <c r="D666" s="5">
        <v>2</v>
      </c>
      <c r="E666" s="28">
        <v>8.892</v>
      </c>
      <c r="F666" s="28">
        <v>8.892</v>
      </c>
    </row>
    <row r="667" spans="1:6" ht="12.75">
      <c r="A667" s="30" t="s">
        <v>133</v>
      </c>
      <c r="B667" s="30">
        <v>1</v>
      </c>
      <c r="C667" s="5">
        <v>1996</v>
      </c>
      <c r="D667" s="5">
        <v>3</v>
      </c>
      <c r="E667" s="28">
        <v>7.307</v>
      </c>
      <c r="F667" s="28">
        <v>7.307</v>
      </c>
    </row>
    <row r="668" spans="1:6" ht="12.75">
      <c r="A668" s="30" t="s">
        <v>133</v>
      </c>
      <c r="B668" s="30">
        <v>1</v>
      </c>
      <c r="C668" s="5">
        <v>1996</v>
      </c>
      <c r="D668" s="5">
        <v>4</v>
      </c>
      <c r="E668" s="28">
        <v>4.35</v>
      </c>
      <c r="F668" s="28">
        <v>4.35</v>
      </c>
    </row>
    <row r="669" spans="1:6" ht="12.75">
      <c r="A669" s="30" t="s">
        <v>133</v>
      </c>
      <c r="B669" s="30">
        <v>1</v>
      </c>
      <c r="C669" s="5">
        <v>1996</v>
      </c>
      <c r="D669" s="5">
        <v>5</v>
      </c>
      <c r="E669" s="28">
        <v>6.931</v>
      </c>
      <c r="F669" s="28">
        <v>6.931</v>
      </c>
    </row>
    <row r="670" spans="1:6" ht="12.75">
      <c r="A670" s="30" t="s">
        <v>133</v>
      </c>
      <c r="B670" s="30">
        <v>1</v>
      </c>
      <c r="C670" s="5">
        <v>1996</v>
      </c>
      <c r="D670" s="5">
        <v>6</v>
      </c>
      <c r="E670" s="28">
        <v>3.449</v>
      </c>
      <c r="F670" s="28">
        <v>3.449</v>
      </c>
    </row>
    <row r="671" spans="1:6" ht="12.75">
      <c r="A671" s="30" t="s">
        <v>133</v>
      </c>
      <c r="B671" s="30">
        <v>1</v>
      </c>
      <c r="C671" s="5">
        <v>1996</v>
      </c>
      <c r="D671" s="5">
        <v>7</v>
      </c>
      <c r="E671" s="28">
        <v>2.783</v>
      </c>
      <c r="F671" s="28">
        <v>2.783</v>
      </c>
    </row>
    <row r="672" spans="1:6" ht="12.75">
      <c r="A672" s="30" t="s">
        <v>133</v>
      </c>
      <c r="B672" s="30">
        <v>1</v>
      </c>
      <c r="C672" s="5">
        <v>1996</v>
      </c>
      <c r="D672" s="5">
        <v>8</v>
      </c>
      <c r="E672" s="28">
        <v>2.26</v>
      </c>
      <c r="F672" s="28">
        <v>2.26</v>
      </c>
    </row>
    <row r="673" spans="1:6" ht="12.75">
      <c r="A673" s="30" t="s">
        <v>133</v>
      </c>
      <c r="B673" s="30">
        <v>1</v>
      </c>
      <c r="C673" s="5">
        <v>1996</v>
      </c>
      <c r="D673" s="5">
        <v>9</v>
      </c>
      <c r="E673" s="28">
        <v>1.974</v>
      </c>
      <c r="F673" s="28">
        <v>1.974</v>
      </c>
    </row>
    <row r="674" spans="1:6" ht="12.75">
      <c r="A674" s="30" t="s">
        <v>133</v>
      </c>
      <c r="B674" s="30">
        <v>1</v>
      </c>
      <c r="C674" s="5">
        <v>1996</v>
      </c>
      <c r="D674" s="5">
        <v>10</v>
      </c>
      <c r="E674" s="28">
        <v>1.724</v>
      </c>
      <c r="F674" s="28">
        <v>1.724</v>
      </c>
    </row>
    <row r="675" spans="1:6" ht="12.75">
      <c r="A675" s="30" t="s">
        <v>133</v>
      </c>
      <c r="B675" s="30">
        <v>1</v>
      </c>
      <c r="C675" s="5">
        <v>1996</v>
      </c>
      <c r="D675" s="5">
        <v>11</v>
      </c>
      <c r="E675" s="28">
        <v>4.296</v>
      </c>
      <c r="F675" s="28">
        <v>4.296</v>
      </c>
    </row>
    <row r="676" spans="1:6" ht="12.75">
      <c r="A676" s="31" t="s">
        <v>133</v>
      </c>
      <c r="B676" s="31">
        <v>1</v>
      </c>
      <c r="C676">
        <v>1996</v>
      </c>
      <c r="D676">
        <v>12</v>
      </c>
      <c r="E676" s="28">
        <v>6.101</v>
      </c>
      <c r="F676" s="28">
        <v>6.101</v>
      </c>
    </row>
    <row r="677" spans="1:6" ht="12.75">
      <c r="A677" s="31" t="s">
        <v>133</v>
      </c>
      <c r="B677" s="31">
        <v>1</v>
      </c>
      <c r="C677">
        <v>1997</v>
      </c>
      <c r="D677">
        <v>1</v>
      </c>
      <c r="E677" s="28">
        <v>7.974</v>
      </c>
      <c r="F677" s="28">
        <v>7.974</v>
      </c>
    </row>
    <row r="678" spans="1:6" ht="12.75">
      <c r="A678" s="31" t="s">
        <v>133</v>
      </c>
      <c r="B678" s="31">
        <v>1</v>
      </c>
      <c r="C678">
        <v>1997</v>
      </c>
      <c r="D678">
        <v>2</v>
      </c>
      <c r="E678" s="28">
        <v>3.845</v>
      </c>
      <c r="F678" s="28">
        <v>3.845</v>
      </c>
    </row>
    <row r="679" spans="1:6" ht="12.75">
      <c r="A679" s="31" t="s">
        <v>133</v>
      </c>
      <c r="B679" s="31">
        <v>1</v>
      </c>
      <c r="C679">
        <v>1997</v>
      </c>
      <c r="D679">
        <v>3</v>
      </c>
      <c r="E679" s="28">
        <v>2.518</v>
      </c>
      <c r="F679" s="28">
        <v>2.518</v>
      </c>
    </row>
    <row r="680" spans="1:6" ht="12.75">
      <c r="A680" s="31" t="s">
        <v>133</v>
      </c>
      <c r="B680" s="31">
        <v>1</v>
      </c>
      <c r="C680">
        <v>1997</v>
      </c>
      <c r="D680">
        <v>4</v>
      </c>
      <c r="E680" s="28">
        <v>2.257</v>
      </c>
      <c r="F680" s="28">
        <v>2.257</v>
      </c>
    </row>
    <row r="681" spans="1:6" ht="12.75">
      <c r="A681" s="31" t="s">
        <v>133</v>
      </c>
      <c r="B681" s="31">
        <v>1</v>
      </c>
      <c r="C681">
        <v>1997</v>
      </c>
      <c r="D681">
        <v>5</v>
      </c>
      <c r="E681" s="28">
        <v>5.686</v>
      </c>
      <c r="F681" s="28">
        <v>5.686</v>
      </c>
    </row>
    <row r="682" spans="1:6" ht="12.75">
      <c r="A682" s="31" t="s">
        <v>133</v>
      </c>
      <c r="B682" s="31">
        <v>1</v>
      </c>
      <c r="C682">
        <v>1997</v>
      </c>
      <c r="D682">
        <v>6</v>
      </c>
      <c r="E682" s="28">
        <v>2.794</v>
      </c>
      <c r="F682" s="28">
        <v>2.794</v>
      </c>
    </row>
    <row r="683" spans="1:6" ht="12.75">
      <c r="A683" s="31" t="s">
        <v>133</v>
      </c>
      <c r="B683" s="31">
        <v>1</v>
      </c>
      <c r="C683">
        <v>1997</v>
      </c>
      <c r="D683">
        <v>7</v>
      </c>
      <c r="E683" s="28">
        <v>2.326</v>
      </c>
      <c r="F683" s="28">
        <v>2.326</v>
      </c>
    </row>
    <row r="684" spans="1:6" ht="12.75">
      <c r="A684" s="31" t="s">
        <v>133</v>
      </c>
      <c r="B684" s="31">
        <v>1</v>
      </c>
      <c r="C684">
        <v>1997</v>
      </c>
      <c r="D684">
        <v>8</v>
      </c>
      <c r="E684" s="28">
        <v>1.996</v>
      </c>
      <c r="F684" s="28">
        <v>1.996</v>
      </c>
    </row>
    <row r="685" spans="1:6" ht="12.75">
      <c r="A685" s="31" t="s">
        <v>133</v>
      </c>
      <c r="B685" s="31">
        <v>1</v>
      </c>
      <c r="C685">
        <v>1997</v>
      </c>
      <c r="D685">
        <v>9</v>
      </c>
      <c r="E685" s="28">
        <v>1.651</v>
      </c>
      <c r="F685" s="28">
        <v>1.651</v>
      </c>
    </row>
    <row r="686" spans="1:6" ht="12.75">
      <c r="A686" s="31" t="s">
        <v>133</v>
      </c>
      <c r="B686" s="31">
        <v>1</v>
      </c>
      <c r="C686">
        <v>1997</v>
      </c>
      <c r="D686">
        <v>10</v>
      </c>
      <c r="E686" s="28">
        <v>1.894</v>
      </c>
      <c r="F686" s="28">
        <v>1.894</v>
      </c>
    </row>
    <row r="687" spans="1:6" ht="12.75">
      <c r="A687" s="31" t="s">
        <v>133</v>
      </c>
      <c r="B687" s="31">
        <v>1</v>
      </c>
      <c r="C687">
        <v>1997</v>
      </c>
      <c r="D687">
        <v>11</v>
      </c>
      <c r="E687" s="28">
        <v>10.124</v>
      </c>
      <c r="F687" s="28">
        <v>10.124</v>
      </c>
    </row>
    <row r="688" spans="1:6" ht="12.75">
      <c r="A688" s="31" t="s">
        <v>133</v>
      </c>
      <c r="B688" s="31">
        <v>1</v>
      </c>
      <c r="C688">
        <v>1997</v>
      </c>
      <c r="D688">
        <v>12</v>
      </c>
      <c r="E688" s="28">
        <v>8.163</v>
      </c>
      <c r="F688" s="28">
        <v>8.163</v>
      </c>
    </row>
    <row r="689" spans="1:6" ht="12.75">
      <c r="A689" s="31" t="s">
        <v>133</v>
      </c>
      <c r="B689" s="31">
        <v>1</v>
      </c>
      <c r="C689">
        <v>1998</v>
      </c>
      <c r="D689">
        <v>1</v>
      </c>
      <c r="E689" s="28">
        <v>7.649</v>
      </c>
      <c r="F689" s="28">
        <v>7.649</v>
      </c>
    </row>
    <row r="690" spans="1:6" ht="12.75">
      <c r="A690" s="31" t="s">
        <v>133</v>
      </c>
      <c r="B690" s="31">
        <v>1</v>
      </c>
      <c r="C690">
        <v>1998</v>
      </c>
      <c r="D690">
        <v>2</v>
      </c>
      <c r="E690" s="28">
        <v>4.242</v>
      </c>
      <c r="F690" s="28">
        <v>4.242</v>
      </c>
    </row>
    <row r="691" spans="1:6" ht="12.75">
      <c r="A691" s="31" t="s">
        <v>133</v>
      </c>
      <c r="B691" s="31">
        <v>1</v>
      </c>
      <c r="C691">
        <v>1998</v>
      </c>
      <c r="D691">
        <v>3</v>
      </c>
      <c r="E691" s="28">
        <v>3.538</v>
      </c>
      <c r="F691" s="28">
        <v>3.538</v>
      </c>
    </row>
    <row r="692" spans="1:6" ht="12.75">
      <c r="A692" s="31" t="s">
        <v>133</v>
      </c>
      <c r="B692" s="31">
        <v>1</v>
      </c>
      <c r="C692">
        <v>1998</v>
      </c>
      <c r="D692">
        <v>4</v>
      </c>
      <c r="E692" s="28">
        <v>15.352</v>
      </c>
      <c r="F692" s="28">
        <v>15.352</v>
      </c>
    </row>
    <row r="693" spans="1:6" ht="12.75">
      <c r="A693" s="31" t="s">
        <v>133</v>
      </c>
      <c r="B693" s="31">
        <v>1</v>
      </c>
      <c r="C693">
        <v>1998</v>
      </c>
      <c r="D693">
        <v>5</v>
      </c>
      <c r="E693" s="28">
        <v>5.064</v>
      </c>
      <c r="F693" s="28">
        <v>5.064</v>
      </c>
    </row>
    <row r="694" spans="1:6" ht="12.75">
      <c r="A694" s="31" t="s">
        <v>133</v>
      </c>
      <c r="B694" s="31">
        <v>1</v>
      </c>
      <c r="C694">
        <v>1998</v>
      </c>
      <c r="D694">
        <v>6</v>
      </c>
      <c r="E694" s="28">
        <v>3.315</v>
      </c>
      <c r="F694" s="28">
        <v>3.315</v>
      </c>
    </row>
    <row r="695" spans="1:6" ht="12.75">
      <c r="A695" s="31" t="s">
        <v>133</v>
      </c>
      <c r="B695" s="31">
        <v>1</v>
      </c>
      <c r="C695">
        <v>1998</v>
      </c>
      <c r="D695">
        <v>7</v>
      </c>
      <c r="E695" s="28">
        <v>2.642</v>
      </c>
      <c r="F695" s="28">
        <v>2.642</v>
      </c>
    </row>
    <row r="696" spans="1:6" ht="12.75">
      <c r="A696" s="31" t="s">
        <v>133</v>
      </c>
      <c r="B696" s="31">
        <v>1</v>
      </c>
      <c r="C696">
        <v>1998</v>
      </c>
      <c r="D696">
        <v>8</v>
      </c>
      <c r="E696" s="28">
        <v>2.097</v>
      </c>
      <c r="F696" s="28">
        <v>2.097</v>
      </c>
    </row>
    <row r="697" spans="1:6" ht="12.75">
      <c r="A697" s="31" t="s">
        <v>133</v>
      </c>
      <c r="B697" s="31">
        <v>1</v>
      </c>
      <c r="C697">
        <v>1998</v>
      </c>
      <c r="D697">
        <v>9</v>
      </c>
      <c r="E697" s="28">
        <v>2.314</v>
      </c>
      <c r="F697" s="28">
        <v>2.314</v>
      </c>
    </row>
    <row r="698" spans="1:6" ht="12.75">
      <c r="A698" s="31" t="s">
        <v>133</v>
      </c>
      <c r="B698" s="31">
        <v>1</v>
      </c>
      <c r="C698">
        <v>1998</v>
      </c>
      <c r="D698">
        <v>10</v>
      </c>
      <c r="E698" s="28">
        <v>1.739</v>
      </c>
      <c r="F698" s="28">
        <v>1.739</v>
      </c>
    </row>
    <row r="699" spans="1:6" ht="12.75">
      <c r="A699" s="31" t="s">
        <v>133</v>
      </c>
      <c r="B699" s="31">
        <v>1</v>
      </c>
      <c r="C699">
        <v>1998</v>
      </c>
      <c r="D699">
        <v>11</v>
      </c>
      <c r="E699" s="28">
        <v>1.507</v>
      </c>
      <c r="F699" s="28">
        <v>1.507</v>
      </c>
    </row>
    <row r="700" spans="1:6" ht="12.75">
      <c r="A700" s="31" t="s">
        <v>133</v>
      </c>
      <c r="B700" s="31">
        <v>1</v>
      </c>
      <c r="C700">
        <v>1998</v>
      </c>
      <c r="D700">
        <v>12</v>
      </c>
      <c r="E700" s="28">
        <v>1.572</v>
      </c>
      <c r="F700" s="28">
        <v>1.572</v>
      </c>
    </row>
    <row r="701" spans="1:6" ht="12.75">
      <c r="A701" s="31" t="s">
        <v>133</v>
      </c>
      <c r="B701" s="31">
        <v>1</v>
      </c>
      <c r="C701">
        <v>1999</v>
      </c>
      <c r="D701">
        <v>1</v>
      </c>
      <c r="E701" s="28">
        <v>1.552</v>
      </c>
      <c r="F701" s="28">
        <v>1.552</v>
      </c>
    </row>
    <row r="702" spans="1:6" ht="12.75">
      <c r="A702" s="31" t="s">
        <v>133</v>
      </c>
      <c r="B702" s="31">
        <v>1</v>
      </c>
      <c r="C702">
        <v>1999</v>
      </c>
      <c r="D702">
        <v>2</v>
      </c>
      <c r="E702" s="28">
        <v>1.576</v>
      </c>
      <c r="F702" s="28">
        <v>1.576</v>
      </c>
    </row>
    <row r="703" spans="1:6" ht="12.75">
      <c r="A703" s="31" t="s">
        <v>133</v>
      </c>
      <c r="B703" s="31">
        <v>1</v>
      </c>
      <c r="C703">
        <v>1999</v>
      </c>
      <c r="D703">
        <v>3</v>
      </c>
      <c r="E703" s="28">
        <v>2.503</v>
      </c>
      <c r="F703" s="28">
        <v>2.503</v>
      </c>
    </row>
    <row r="704" spans="1:6" ht="12.75">
      <c r="A704" s="31" t="s">
        <v>133</v>
      </c>
      <c r="B704" s="31">
        <v>1</v>
      </c>
      <c r="C704">
        <v>1999</v>
      </c>
      <c r="D704">
        <v>4</v>
      </c>
      <c r="E704" s="28">
        <v>3.43</v>
      </c>
      <c r="F704" s="28">
        <v>3.43</v>
      </c>
    </row>
    <row r="705" spans="1:6" ht="12.75">
      <c r="A705" s="31" t="s">
        <v>133</v>
      </c>
      <c r="B705" s="31">
        <v>1</v>
      </c>
      <c r="C705">
        <v>1999</v>
      </c>
      <c r="D705">
        <v>5</v>
      </c>
      <c r="E705" s="28">
        <v>2.452</v>
      </c>
      <c r="F705" s="28">
        <v>2.452</v>
      </c>
    </row>
    <row r="706" spans="1:6" ht="12.75">
      <c r="A706" s="31" t="s">
        <v>133</v>
      </c>
      <c r="B706" s="31">
        <v>1</v>
      </c>
      <c r="C706">
        <v>1999</v>
      </c>
      <c r="D706">
        <v>6</v>
      </c>
      <c r="E706" s="28">
        <v>1.894</v>
      </c>
      <c r="F706" s="28">
        <v>1.894</v>
      </c>
    </row>
    <row r="707" spans="1:6" ht="12.75">
      <c r="A707" s="31" t="s">
        <v>133</v>
      </c>
      <c r="B707" s="31">
        <v>1</v>
      </c>
      <c r="C707">
        <v>1999</v>
      </c>
      <c r="D707">
        <v>7</v>
      </c>
      <c r="E707" s="28">
        <v>1.563</v>
      </c>
      <c r="F707" s="28">
        <v>1.563</v>
      </c>
    </row>
    <row r="708" spans="1:6" ht="12.75">
      <c r="A708" s="31" t="s">
        <v>133</v>
      </c>
      <c r="B708" s="31">
        <v>1</v>
      </c>
      <c r="C708">
        <v>1999</v>
      </c>
      <c r="D708">
        <v>8</v>
      </c>
      <c r="E708" s="28">
        <v>1.33</v>
      </c>
      <c r="F708" s="28">
        <v>1.33</v>
      </c>
    </row>
    <row r="709" spans="1:6" ht="12.75">
      <c r="A709" s="31" t="s">
        <v>133</v>
      </c>
      <c r="B709" s="31">
        <v>1</v>
      </c>
      <c r="C709">
        <v>1999</v>
      </c>
      <c r="D709">
        <v>9</v>
      </c>
      <c r="E709" s="28">
        <v>3.6</v>
      </c>
      <c r="F709" s="28">
        <v>3.6</v>
      </c>
    </row>
    <row r="710" spans="1:6" ht="12.75">
      <c r="A710" s="31" t="s">
        <v>133</v>
      </c>
      <c r="B710" s="31">
        <v>1</v>
      </c>
      <c r="C710">
        <v>1999</v>
      </c>
      <c r="D710">
        <v>10</v>
      </c>
      <c r="E710" s="28">
        <v>4.81</v>
      </c>
      <c r="F710" s="28">
        <v>4.81</v>
      </c>
    </row>
    <row r="711" spans="1:6" ht="12.75">
      <c r="A711" s="31" t="s">
        <v>133</v>
      </c>
      <c r="B711" s="31">
        <v>1</v>
      </c>
      <c r="C711">
        <v>1999</v>
      </c>
      <c r="D711">
        <v>11</v>
      </c>
      <c r="E711" s="28">
        <v>2.33</v>
      </c>
      <c r="F711" s="28">
        <v>2.33</v>
      </c>
    </row>
    <row r="712" spans="1:6" ht="12.75">
      <c r="A712" s="31" t="s">
        <v>133</v>
      </c>
      <c r="B712" s="31">
        <v>1</v>
      </c>
      <c r="C712">
        <v>1999</v>
      </c>
      <c r="D712">
        <v>12</v>
      </c>
      <c r="E712" s="28">
        <v>7.074</v>
      </c>
      <c r="F712" s="28">
        <v>7.074</v>
      </c>
    </row>
    <row r="713" spans="1:6" ht="12.75">
      <c r="A713" s="31" t="s">
        <v>133</v>
      </c>
      <c r="B713" s="31">
        <v>1</v>
      </c>
      <c r="C713">
        <v>2000</v>
      </c>
      <c r="D713">
        <v>1</v>
      </c>
      <c r="E713" s="28">
        <v>2.389</v>
      </c>
      <c r="F713" s="28">
        <v>2.389</v>
      </c>
    </row>
    <row r="714" spans="1:6" ht="12.75">
      <c r="A714" s="31" t="s">
        <v>133</v>
      </c>
      <c r="B714" s="31">
        <v>1</v>
      </c>
      <c r="C714">
        <v>2000</v>
      </c>
      <c r="D714">
        <v>2</v>
      </c>
      <c r="E714" s="28">
        <v>2.319</v>
      </c>
      <c r="F714" s="28">
        <v>2.319</v>
      </c>
    </row>
    <row r="715" spans="1:6" ht="12.75">
      <c r="A715" s="31" t="s">
        <v>133</v>
      </c>
      <c r="B715" s="31">
        <v>1</v>
      </c>
      <c r="C715">
        <v>2000</v>
      </c>
      <c r="D715">
        <v>3</v>
      </c>
      <c r="E715" s="28">
        <v>1.99</v>
      </c>
      <c r="F715" s="28">
        <v>1.99</v>
      </c>
    </row>
    <row r="716" spans="1:6" ht="12.75">
      <c r="A716" s="31" t="s">
        <v>133</v>
      </c>
      <c r="B716" s="31">
        <v>1</v>
      </c>
      <c r="C716">
        <v>2000</v>
      </c>
      <c r="D716">
        <v>4</v>
      </c>
      <c r="E716" s="28">
        <v>11.533</v>
      </c>
      <c r="F716" s="28">
        <v>11.533</v>
      </c>
    </row>
    <row r="717" spans="1:6" ht="12.75">
      <c r="A717" s="31" t="s">
        <v>133</v>
      </c>
      <c r="B717" s="31">
        <v>1</v>
      </c>
      <c r="C717">
        <v>2000</v>
      </c>
      <c r="D717">
        <v>5</v>
      </c>
      <c r="E717" s="28">
        <v>6.266</v>
      </c>
      <c r="F717" s="28">
        <v>6.266</v>
      </c>
    </row>
    <row r="718" spans="1:6" ht="12.75">
      <c r="A718" s="31" t="s">
        <v>133</v>
      </c>
      <c r="B718" s="31">
        <v>1</v>
      </c>
      <c r="C718">
        <v>2000</v>
      </c>
      <c r="D718">
        <v>6</v>
      </c>
      <c r="E718" s="28">
        <v>2.705</v>
      </c>
      <c r="F718" s="28">
        <v>2.705</v>
      </c>
    </row>
    <row r="719" spans="1:6" ht="12.75">
      <c r="A719" s="31" t="s">
        <v>133</v>
      </c>
      <c r="B719" s="31">
        <v>1</v>
      </c>
      <c r="C719">
        <v>2000</v>
      </c>
      <c r="D719">
        <v>7</v>
      </c>
      <c r="E719" s="28">
        <v>2.18</v>
      </c>
      <c r="F719" s="28">
        <v>2.18</v>
      </c>
    </row>
    <row r="720" spans="1:6" ht="12.75">
      <c r="A720" s="31" t="s">
        <v>133</v>
      </c>
      <c r="B720" s="31">
        <v>1</v>
      </c>
      <c r="C720">
        <v>2000</v>
      </c>
      <c r="D720">
        <v>8</v>
      </c>
      <c r="E720" s="28">
        <v>1.748</v>
      </c>
      <c r="F720" s="28">
        <v>1.748</v>
      </c>
    </row>
    <row r="721" spans="1:6" ht="12.75">
      <c r="A721" s="31" t="s">
        <v>133</v>
      </c>
      <c r="B721" s="31">
        <v>1</v>
      </c>
      <c r="C721">
        <v>2000</v>
      </c>
      <c r="D721">
        <v>9</v>
      </c>
      <c r="E721" s="28">
        <v>1.451</v>
      </c>
      <c r="F721" s="28">
        <v>1.451</v>
      </c>
    </row>
    <row r="722" spans="1:6" ht="12.75">
      <c r="A722" s="31" t="s">
        <v>133</v>
      </c>
      <c r="B722" s="31">
        <v>1</v>
      </c>
      <c r="C722">
        <v>2000</v>
      </c>
      <c r="D722">
        <v>10</v>
      </c>
      <c r="E722" s="28">
        <v>1.521</v>
      </c>
      <c r="F722" s="28">
        <v>1.521</v>
      </c>
    </row>
    <row r="723" spans="1:6" ht="12.75">
      <c r="A723" s="31" t="s">
        <v>133</v>
      </c>
      <c r="B723" s="31">
        <v>1</v>
      </c>
      <c r="C723">
        <v>2000</v>
      </c>
      <c r="D723">
        <v>11</v>
      </c>
      <c r="E723" s="28">
        <v>14.923</v>
      </c>
      <c r="F723" s="28">
        <v>14.923</v>
      </c>
    </row>
    <row r="724" spans="1:6" ht="12.75">
      <c r="A724" s="31" t="s">
        <v>133</v>
      </c>
      <c r="B724" s="31">
        <v>1</v>
      </c>
      <c r="C724">
        <v>2000</v>
      </c>
      <c r="D724">
        <v>12</v>
      </c>
      <c r="E724" s="28">
        <v>30.403</v>
      </c>
      <c r="F724" s="28">
        <v>30.403</v>
      </c>
    </row>
    <row r="725" spans="1:6" ht="12.75">
      <c r="A725" s="31" t="s">
        <v>133</v>
      </c>
      <c r="B725" s="31">
        <v>1</v>
      </c>
      <c r="C725">
        <v>2001</v>
      </c>
      <c r="D725">
        <v>1</v>
      </c>
      <c r="E725" s="28">
        <v>28.031</v>
      </c>
      <c r="F725" s="28">
        <v>28.031</v>
      </c>
    </row>
    <row r="726" spans="1:6" ht="12.75">
      <c r="A726" s="31" t="s">
        <v>133</v>
      </c>
      <c r="B726" s="31">
        <v>1</v>
      </c>
      <c r="C726">
        <v>2001</v>
      </c>
      <c r="D726">
        <v>2</v>
      </c>
      <c r="E726" s="28">
        <v>13.528</v>
      </c>
      <c r="F726" s="28">
        <v>13.528</v>
      </c>
    </row>
    <row r="727" spans="1:6" ht="12.75">
      <c r="A727" s="31" t="s">
        <v>133</v>
      </c>
      <c r="B727" s="31">
        <v>1</v>
      </c>
      <c r="C727">
        <v>2001</v>
      </c>
      <c r="D727">
        <v>3</v>
      </c>
      <c r="E727" s="28">
        <v>29.265</v>
      </c>
      <c r="F727" s="28">
        <v>29.265</v>
      </c>
    </row>
    <row r="728" spans="1:6" ht="12.75">
      <c r="A728" s="31" t="s">
        <v>133</v>
      </c>
      <c r="B728" s="31">
        <v>1</v>
      </c>
      <c r="C728">
        <v>2001</v>
      </c>
      <c r="D728">
        <v>4</v>
      </c>
      <c r="E728" s="28">
        <v>6.233</v>
      </c>
      <c r="F728" s="28">
        <v>6.233</v>
      </c>
    </row>
    <row r="729" spans="1:6" ht="12.75">
      <c r="A729" s="31" t="s">
        <v>133</v>
      </c>
      <c r="B729" s="31">
        <v>1</v>
      </c>
      <c r="C729">
        <v>2001</v>
      </c>
      <c r="D729">
        <v>5</v>
      </c>
      <c r="E729" s="28">
        <v>4.54</v>
      </c>
      <c r="F729" s="28">
        <v>4.54</v>
      </c>
    </row>
    <row r="730" spans="1:6" ht="12.75">
      <c r="A730" s="31" t="s">
        <v>133</v>
      </c>
      <c r="B730" s="31">
        <v>1</v>
      </c>
      <c r="C730">
        <v>2001</v>
      </c>
      <c r="D730">
        <v>6</v>
      </c>
      <c r="E730" s="28">
        <v>3.66</v>
      </c>
      <c r="F730" s="28">
        <v>3.66</v>
      </c>
    </row>
    <row r="731" spans="1:6" ht="12.75">
      <c r="A731" s="31" t="s">
        <v>133</v>
      </c>
      <c r="B731" s="31">
        <v>1</v>
      </c>
      <c r="C731">
        <v>2001</v>
      </c>
      <c r="D731">
        <v>7</v>
      </c>
      <c r="E731" s="28">
        <v>2.937</v>
      </c>
      <c r="F731" s="28">
        <v>2.937</v>
      </c>
    </row>
    <row r="732" spans="1:6" ht="12.75">
      <c r="A732" s="31" t="s">
        <v>133</v>
      </c>
      <c r="B732" s="31">
        <v>1</v>
      </c>
      <c r="C732">
        <v>2001</v>
      </c>
      <c r="D732">
        <v>8</v>
      </c>
      <c r="E732" s="28">
        <v>2.38</v>
      </c>
      <c r="F732" s="28">
        <v>2.38</v>
      </c>
    </row>
    <row r="733" spans="1:6" ht="12.75">
      <c r="A733" s="31" t="s">
        <v>133</v>
      </c>
      <c r="B733" s="31">
        <v>1</v>
      </c>
      <c r="C733">
        <v>2001</v>
      </c>
      <c r="D733">
        <v>9</v>
      </c>
      <c r="E733" s="28">
        <v>1.932</v>
      </c>
      <c r="F733" s="28">
        <v>1.932</v>
      </c>
    </row>
    <row r="734" spans="1:6" ht="12.75">
      <c r="A734" s="31" t="s">
        <v>133</v>
      </c>
      <c r="B734" s="31">
        <v>1</v>
      </c>
      <c r="C734">
        <v>2001</v>
      </c>
      <c r="D734">
        <v>10</v>
      </c>
      <c r="E734" s="28">
        <v>1.915</v>
      </c>
      <c r="F734" s="28">
        <v>1.915</v>
      </c>
    </row>
    <row r="735" spans="1:6" ht="12.75">
      <c r="A735" s="31" t="s">
        <v>133</v>
      </c>
      <c r="B735" s="31">
        <v>1</v>
      </c>
      <c r="C735">
        <v>2001</v>
      </c>
      <c r="D735">
        <v>11</v>
      </c>
      <c r="E735" s="28">
        <v>1.814</v>
      </c>
      <c r="F735" s="28">
        <v>1.814</v>
      </c>
    </row>
    <row r="736" spans="1:6" ht="12.75">
      <c r="A736" s="31" t="s">
        <v>133</v>
      </c>
      <c r="B736" s="31">
        <v>1</v>
      </c>
      <c r="C736">
        <v>2001</v>
      </c>
      <c r="D736">
        <v>12</v>
      </c>
      <c r="E736" s="28">
        <v>1.538</v>
      </c>
      <c r="F736" s="28">
        <v>1.538</v>
      </c>
    </row>
    <row r="737" spans="1:6" ht="12.75">
      <c r="A737" s="31" t="s">
        <v>133</v>
      </c>
      <c r="B737" s="31">
        <v>1</v>
      </c>
      <c r="C737">
        <v>2002</v>
      </c>
      <c r="D737">
        <v>1</v>
      </c>
      <c r="E737" s="28">
        <v>1.892</v>
      </c>
      <c r="F737" s="28">
        <v>1.892</v>
      </c>
    </row>
    <row r="738" spans="1:6" ht="12.75">
      <c r="A738" s="31" t="s">
        <v>133</v>
      </c>
      <c r="B738" s="31">
        <v>1</v>
      </c>
      <c r="C738">
        <v>2002</v>
      </c>
      <c r="D738">
        <v>2</v>
      </c>
      <c r="E738" s="28">
        <v>1.967</v>
      </c>
      <c r="F738" s="28">
        <v>1.967</v>
      </c>
    </row>
    <row r="739" spans="1:6" ht="12.75">
      <c r="A739" s="31" t="s">
        <v>133</v>
      </c>
      <c r="B739" s="31">
        <v>1</v>
      </c>
      <c r="C739">
        <v>2002</v>
      </c>
      <c r="D739">
        <v>3</v>
      </c>
      <c r="E739" s="28">
        <v>2.386</v>
      </c>
      <c r="F739" s="28">
        <v>2.386</v>
      </c>
    </row>
    <row r="740" spans="1:6" ht="12.75">
      <c r="A740" s="31" t="s">
        <v>133</v>
      </c>
      <c r="B740" s="31">
        <v>1</v>
      </c>
      <c r="C740">
        <v>2002</v>
      </c>
      <c r="D740">
        <v>4</v>
      </c>
      <c r="E740" s="28">
        <v>2.039</v>
      </c>
      <c r="F740" s="28">
        <v>2.039</v>
      </c>
    </row>
    <row r="741" spans="1:6" ht="12.75">
      <c r="A741" s="31" t="s">
        <v>133</v>
      </c>
      <c r="B741" s="31">
        <v>1</v>
      </c>
      <c r="C741">
        <v>2002</v>
      </c>
      <c r="D741">
        <v>5</v>
      </c>
      <c r="E741" s="28">
        <v>2.084</v>
      </c>
      <c r="F741" s="28">
        <v>2.084</v>
      </c>
    </row>
    <row r="742" spans="1:6" ht="12.75">
      <c r="A742" s="31" t="s">
        <v>133</v>
      </c>
      <c r="B742" s="31">
        <v>1</v>
      </c>
      <c r="C742">
        <v>2002</v>
      </c>
      <c r="D742">
        <v>6</v>
      </c>
      <c r="E742" s="28">
        <v>1.795</v>
      </c>
      <c r="F742" s="28">
        <v>1.795</v>
      </c>
    </row>
    <row r="743" spans="1:6" ht="12.75">
      <c r="A743" s="31" t="s">
        <v>133</v>
      </c>
      <c r="B743" s="31">
        <v>1</v>
      </c>
      <c r="C743">
        <v>2002</v>
      </c>
      <c r="D743">
        <v>7</v>
      </c>
      <c r="E743" s="28">
        <v>1.499</v>
      </c>
      <c r="F743" s="28">
        <v>1.499</v>
      </c>
    </row>
    <row r="744" spans="1:6" ht="12.75">
      <c r="A744" s="31" t="s">
        <v>133</v>
      </c>
      <c r="B744" s="31">
        <v>1</v>
      </c>
      <c r="C744">
        <v>2002</v>
      </c>
      <c r="D744">
        <v>8</v>
      </c>
      <c r="E744" s="28">
        <v>1.219</v>
      </c>
      <c r="F744" s="28">
        <v>1.219</v>
      </c>
    </row>
    <row r="745" spans="1:6" ht="12.75">
      <c r="A745" s="31" t="s">
        <v>133</v>
      </c>
      <c r="B745" s="31">
        <v>1</v>
      </c>
      <c r="C745">
        <v>2002</v>
      </c>
      <c r="D745">
        <v>9</v>
      </c>
      <c r="E745" s="28">
        <v>1.629</v>
      </c>
      <c r="F745" s="28">
        <v>1.629</v>
      </c>
    </row>
    <row r="746" spans="1:6" ht="12.75">
      <c r="A746" s="31" t="s">
        <v>133</v>
      </c>
      <c r="B746" s="31">
        <v>1</v>
      </c>
      <c r="C746">
        <v>2002</v>
      </c>
      <c r="D746">
        <v>10</v>
      </c>
      <c r="E746" s="28">
        <v>2.209</v>
      </c>
      <c r="F746" s="28">
        <v>2.209</v>
      </c>
    </row>
    <row r="747" spans="1:6" ht="12.75">
      <c r="A747" s="31" t="s">
        <v>133</v>
      </c>
      <c r="B747" s="31">
        <v>1</v>
      </c>
      <c r="C747">
        <v>2002</v>
      </c>
      <c r="D747">
        <v>11</v>
      </c>
      <c r="E747" s="28">
        <v>6.388</v>
      </c>
      <c r="F747" s="28">
        <v>6.388</v>
      </c>
    </row>
    <row r="748" spans="1:6" ht="12.75">
      <c r="A748" s="31" t="s">
        <v>133</v>
      </c>
      <c r="B748" s="31">
        <v>1</v>
      </c>
      <c r="C748">
        <v>2002</v>
      </c>
      <c r="D748">
        <v>12</v>
      </c>
      <c r="E748" s="28">
        <v>15.888</v>
      </c>
      <c r="F748" s="28">
        <v>15.888</v>
      </c>
    </row>
    <row r="749" spans="1:6" ht="12.75">
      <c r="A749" s="31" t="s">
        <v>133</v>
      </c>
      <c r="B749" s="31">
        <v>1</v>
      </c>
      <c r="C749">
        <v>2003</v>
      </c>
      <c r="D749">
        <v>1</v>
      </c>
      <c r="E749" s="28">
        <v>14.6</v>
      </c>
      <c r="F749" s="28">
        <v>14.6</v>
      </c>
    </row>
    <row r="750" spans="1:6" ht="12.75">
      <c r="A750" s="31" t="s">
        <v>133</v>
      </c>
      <c r="B750" s="31">
        <v>1</v>
      </c>
      <c r="C750">
        <v>2003</v>
      </c>
      <c r="D750">
        <v>2</v>
      </c>
      <c r="E750" s="28">
        <v>8.62</v>
      </c>
      <c r="F750" s="28">
        <v>8.62</v>
      </c>
    </row>
    <row r="751" spans="1:6" ht="12.75">
      <c r="A751" s="31" t="s">
        <v>133</v>
      </c>
      <c r="B751" s="31">
        <v>1</v>
      </c>
      <c r="C751">
        <v>2003</v>
      </c>
      <c r="D751">
        <v>3</v>
      </c>
      <c r="E751" s="28">
        <v>5.844</v>
      </c>
      <c r="F751" s="28">
        <v>5.844</v>
      </c>
    </row>
    <row r="752" spans="1:6" ht="12.75">
      <c r="A752" s="31" t="s">
        <v>133</v>
      </c>
      <c r="B752" s="31">
        <v>1</v>
      </c>
      <c r="C752">
        <v>2003</v>
      </c>
      <c r="D752">
        <v>4</v>
      </c>
      <c r="E752" s="28">
        <v>7.066</v>
      </c>
      <c r="F752" s="28">
        <v>7.066</v>
      </c>
    </row>
    <row r="753" spans="1:6" ht="12.75">
      <c r="A753" s="31" t="s">
        <v>133</v>
      </c>
      <c r="B753" s="31">
        <v>1</v>
      </c>
      <c r="C753">
        <v>2003</v>
      </c>
      <c r="D753">
        <v>5</v>
      </c>
      <c r="E753" s="28">
        <v>3.947</v>
      </c>
      <c r="F753" s="28">
        <v>3.947</v>
      </c>
    </row>
    <row r="754" spans="1:6" ht="12.75">
      <c r="A754" s="31" t="s">
        <v>133</v>
      </c>
      <c r="B754" s="31">
        <v>1</v>
      </c>
      <c r="C754">
        <v>2003</v>
      </c>
      <c r="D754">
        <v>6</v>
      </c>
      <c r="E754" s="28">
        <v>3.376</v>
      </c>
      <c r="F754" s="28">
        <v>3.376</v>
      </c>
    </row>
    <row r="755" spans="1:6" ht="12.75">
      <c r="A755" s="31" t="s">
        <v>133</v>
      </c>
      <c r="B755" s="31">
        <v>1</v>
      </c>
      <c r="C755">
        <v>2003</v>
      </c>
      <c r="D755">
        <v>7</v>
      </c>
      <c r="E755" s="28">
        <v>2.72</v>
      </c>
      <c r="F755" s="28">
        <v>2.72</v>
      </c>
    </row>
    <row r="756" spans="1:6" ht="12.75">
      <c r="A756" s="31" t="s">
        <v>133</v>
      </c>
      <c r="B756" s="31">
        <v>1</v>
      </c>
      <c r="C756">
        <v>2003</v>
      </c>
      <c r="D756">
        <v>8</v>
      </c>
      <c r="E756" s="28">
        <v>2.266</v>
      </c>
      <c r="F756" s="28">
        <v>2.266</v>
      </c>
    </row>
    <row r="757" spans="1:6" ht="12.75">
      <c r="A757" s="31" t="s">
        <v>133</v>
      </c>
      <c r="B757" s="31">
        <v>1</v>
      </c>
      <c r="C757">
        <v>2003</v>
      </c>
      <c r="D757">
        <v>9</v>
      </c>
      <c r="E757" s="28">
        <v>2.032</v>
      </c>
      <c r="F757" s="28">
        <v>2.032</v>
      </c>
    </row>
    <row r="758" spans="1:6" ht="12.75">
      <c r="A758" s="31" t="s">
        <v>133</v>
      </c>
      <c r="B758" s="31">
        <v>1</v>
      </c>
      <c r="C758">
        <v>2003</v>
      </c>
      <c r="D758">
        <v>10</v>
      </c>
      <c r="E758" s="28">
        <v>4.342</v>
      </c>
      <c r="F758" s="28">
        <v>4.342</v>
      </c>
    </row>
    <row r="759" spans="1:6" ht="12.75">
      <c r="A759" s="31" t="s">
        <v>133</v>
      </c>
      <c r="B759" s="31">
        <v>1</v>
      </c>
      <c r="C759">
        <v>2003</v>
      </c>
      <c r="D759">
        <v>11</v>
      </c>
      <c r="E759" s="28">
        <v>4.214</v>
      </c>
      <c r="F759" s="28">
        <v>4.214</v>
      </c>
    </row>
    <row r="760" spans="1:6" ht="12.75">
      <c r="A760" s="31" t="s">
        <v>133</v>
      </c>
      <c r="B760" s="31">
        <v>1</v>
      </c>
      <c r="C760">
        <v>2003</v>
      </c>
      <c r="D760">
        <v>12</v>
      </c>
      <c r="E760" s="28">
        <v>5.39</v>
      </c>
      <c r="F760" s="28">
        <v>5.39</v>
      </c>
    </row>
    <row r="761" spans="1:6" ht="12.75">
      <c r="A761" s="31" t="s">
        <v>133</v>
      </c>
      <c r="B761" s="31">
        <v>1</v>
      </c>
      <c r="C761">
        <v>2004</v>
      </c>
      <c r="D761">
        <v>1</v>
      </c>
      <c r="E761" s="28">
        <v>6.34</v>
      </c>
      <c r="F761" s="28">
        <v>6.34</v>
      </c>
    </row>
    <row r="762" spans="1:6" ht="12.75">
      <c r="A762" s="31" t="s">
        <v>133</v>
      </c>
      <c r="B762" s="31">
        <v>1</v>
      </c>
      <c r="C762">
        <v>2004</v>
      </c>
      <c r="D762">
        <v>2</v>
      </c>
      <c r="E762" s="28">
        <v>3.145</v>
      </c>
      <c r="F762" s="28">
        <v>3.145</v>
      </c>
    </row>
    <row r="763" spans="1:6" ht="12.75">
      <c r="A763" s="31" t="s">
        <v>133</v>
      </c>
      <c r="B763" s="31">
        <v>1</v>
      </c>
      <c r="C763">
        <v>2004</v>
      </c>
      <c r="D763">
        <v>3</v>
      </c>
      <c r="E763" s="28">
        <v>4.191</v>
      </c>
      <c r="F763" s="28">
        <v>4.191</v>
      </c>
    </row>
    <row r="764" spans="1:6" ht="12.75">
      <c r="A764" s="31" t="s">
        <v>133</v>
      </c>
      <c r="B764" s="31">
        <v>1</v>
      </c>
      <c r="C764">
        <v>2004</v>
      </c>
      <c r="D764">
        <v>4</v>
      </c>
      <c r="E764" s="28">
        <v>3.333</v>
      </c>
      <c r="F764" s="28">
        <v>3.333</v>
      </c>
    </row>
    <row r="765" spans="1:6" ht="12.75">
      <c r="A765" s="31" t="s">
        <v>133</v>
      </c>
      <c r="B765" s="31">
        <v>1</v>
      </c>
      <c r="C765">
        <v>2004</v>
      </c>
      <c r="D765">
        <v>5</v>
      </c>
      <c r="E765" s="28">
        <v>3.723</v>
      </c>
      <c r="F765" s="28">
        <v>3.723</v>
      </c>
    </row>
    <row r="766" spans="1:6" ht="12.75">
      <c r="A766" s="31" t="s">
        <v>133</v>
      </c>
      <c r="B766" s="31">
        <v>1</v>
      </c>
      <c r="C766">
        <v>2004</v>
      </c>
      <c r="D766">
        <v>6</v>
      </c>
      <c r="E766" s="28">
        <v>2.125</v>
      </c>
      <c r="F766" s="28">
        <v>2.125</v>
      </c>
    </row>
    <row r="767" spans="1:6" ht="12.75">
      <c r="A767" s="31" t="s">
        <v>133</v>
      </c>
      <c r="B767" s="31">
        <v>1</v>
      </c>
      <c r="C767">
        <v>2004</v>
      </c>
      <c r="D767">
        <v>7</v>
      </c>
      <c r="E767" s="28">
        <v>1.694</v>
      </c>
      <c r="F767" s="28">
        <v>1.694</v>
      </c>
    </row>
    <row r="768" spans="1:6" ht="12.75">
      <c r="A768" s="31" t="s">
        <v>133</v>
      </c>
      <c r="B768" s="31">
        <v>1</v>
      </c>
      <c r="C768">
        <v>2004</v>
      </c>
      <c r="D768">
        <v>8</v>
      </c>
      <c r="E768" s="28">
        <v>1.553</v>
      </c>
      <c r="F768" s="28">
        <v>1.553</v>
      </c>
    </row>
    <row r="769" spans="1:6" ht="12.75">
      <c r="A769" s="31" t="s">
        <v>133</v>
      </c>
      <c r="B769" s="31">
        <v>1</v>
      </c>
      <c r="C769">
        <v>2004</v>
      </c>
      <c r="D769">
        <v>9</v>
      </c>
      <c r="E769" s="28">
        <v>1.487</v>
      </c>
      <c r="F769" s="28">
        <v>1.487</v>
      </c>
    </row>
    <row r="770" spans="1:6" ht="12.75">
      <c r="A770" s="31" t="s">
        <v>133</v>
      </c>
      <c r="B770" s="31">
        <v>1</v>
      </c>
      <c r="C770">
        <v>2004</v>
      </c>
      <c r="D770">
        <v>10</v>
      </c>
      <c r="E770" s="28">
        <v>3.818</v>
      </c>
      <c r="F770" s="28">
        <v>3.818</v>
      </c>
    </row>
    <row r="771" spans="1:6" ht="12.75">
      <c r="A771" s="31" t="s">
        <v>133</v>
      </c>
      <c r="B771" s="31">
        <v>1</v>
      </c>
      <c r="C771">
        <v>2004</v>
      </c>
      <c r="D771">
        <v>11</v>
      </c>
      <c r="E771" s="28">
        <v>2.049</v>
      </c>
      <c r="F771" s="28">
        <v>2.049</v>
      </c>
    </row>
    <row r="772" spans="1:6" ht="12.75">
      <c r="A772" s="31" t="s">
        <v>133</v>
      </c>
      <c r="B772" s="31">
        <v>1</v>
      </c>
      <c r="C772">
        <v>2004</v>
      </c>
      <c r="D772">
        <v>12</v>
      </c>
      <c r="E772" s="28">
        <v>2.93</v>
      </c>
      <c r="F772" s="28">
        <v>2.93</v>
      </c>
    </row>
    <row r="773" spans="1:6" ht="12.75">
      <c r="A773" s="31" t="s">
        <v>133</v>
      </c>
      <c r="B773" s="31">
        <v>1</v>
      </c>
      <c r="C773">
        <v>2005</v>
      </c>
      <c r="D773">
        <v>1</v>
      </c>
      <c r="E773" s="28">
        <v>2.019</v>
      </c>
      <c r="F773" s="28">
        <v>2.019</v>
      </c>
    </row>
    <row r="774" spans="1:6" ht="12.75">
      <c r="A774" s="31" t="s">
        <v>133</v>
      </c>
      <c r="B774" s="31">
        <v>1</v>
      </c>
      <c r="C774">
        <v>2005</v>
      </c>
      <c r="D774">
        <v>2</v>
      </c>
      <c r="E774" s="28">
        <v>1.716</v>
      </c>
      <c r="F774" s="28">
        <v>1.716</v>
      </c>
    </row>
    <row r="775" spans="1:6" ht="12.75">
      <c r="A775" s="31" t="s">
        <v>133</v>
      </c>
      <c r="B775" s="31">
        <v>1</v>
      </c>
      <c r="C775">
        <v>2005</v>
      </c>
      <c r="D775">
        <v>3</v>
      </c>
      <c r="E775" s="28">
        <v>1.989</v>
      </c>
      <c r="F775" s="28">
        <v>1.989</v>
      </c>
    </row>
    <row r="776" spans="1:6" ht="12.75">
      <c r="A776" s="31" t="s">
        <v>133</v>
      </c>
      <c r="B776" s="31">
        <v>1</v>
      </c>
      <c r="C776">
        <v>2005</v>
      </c>
      <c r="D776">
        <v>4</v>
      </c>
      <c r="E776" s="28">
        <v>3.487</v>
      </c>
      <c r="F776" s="28">
        <v>3.487</v>
      </c>
    </row>
    <row r="777" spans="1:6" ht="12.75">
      <c r="A777" s="31" t="s">
        <v>133</v>
      </c>
      <c r="B777" s="31">
        <v>1</v>
      </c>
      <c r="C777">
        <v>2005</v>
      </c>
      <c r="D777">
        <v>5</v>
      </c>
      <c r="E777" s="28">
        <v>2.06</v>
      </c>
      <c r="F777" s="28">
        <v>2.06</v>
      </c>
    </row>
    <row r="778" spans="1:6" ht="12.75">
      <c r="A778" s="31" t="s">
        <v>133</v>
      </c>
      <c r="B778" s="31">
        <v>1</v>
      </c>
      <c r="C778">
        <v>2005</v>
      </c>
      <c r="D778">
        <v>6</v>
      </c>
      <c r="E778" s="28">
        <v>1.664</v>
      </c>
      <c r="F778" s="28">
        <v>1.664</v>
      </c>
    </row>
    <row r="779" spans="1:6" ht="12.75">
      <c r="A779" s="31" t="s">
        <v>133</v>
      </c>
      <c r="B779" s="31">
        <v>1</v>
      </c>
      <c r="C779">
        <v>2005</v>
      </c>
      <c r="D779">
        <v>7</v>
      </c>
      <c r="E779" s="28">
        <v>1.353</v>
      </c>
      <c r="F779" s="28">
        <v>1.353</v>
      </c>
    </row>
    <row r="780" spans="1:6" ht="12.75">
      <c r="A780" s="31" t="s">
        <v>133</v>
      </c>
      <c r="B780" s="31">
        <v>1</v>
      </c>
      <c r="C780">
        <v>2005</v>
      </c>
      <c r="D780">
        <v>8</v>
      </c>
      <c r="E780" s="28">
        <v>1.084</v>
      </c>
      <c r="F780" s="28">
        <v>1.084</v>
      </c>
    </row>
    <row r="781" spans="1:6" ht="12.75">
      <c r="A781" s="31" t="s">
        <v>133</v>
      </c>
      <c r="B781" s="31">
        <v>1</v>
      </c>
      <c r="C781">
        <v>2005</v>
      </c>
      <c r="D781">
        <v>9</v>
      </c>
      <c r="E781" s="28">
        <v>0.877</v>
      </c>
      <c r="F781" s="28">
        <v>0.877</v>
      </c>
    </row>
    <row r="782" spans="1:6" ht="12.75">
      <c r="A782" s="31" t="s">
        <v>133</v>
      </c>
      <c r="B782" s="31">
        <v>1</v>
      </c>
      <c r="C782">
        <v>2005</v>
      </c>
      <c r="D782">
        <v>10</v>
      </c>
      <c r="E782" s="28">
        <v>1.541</v>
      </c>
      <c r="F782" s="28">
        <v>1.541</v>
      </c>
    </row>
    <row r="783" spans="1:6" ht="12.75">
      <c r="A783" s="31" t="s">
        <v>133</v>
      </c>
      <c r="B783" s="31">
        <v>1</v>
      </c>
      <c r="C783">
        <v>2005</v>
      </c>
      <c r="D783">
        <v>11</v>
      </c>
      <c r="E783" s="28">
        <v>1.473</v>
      </c>
      <c r="F783" s="28">
        <v>1.473</v>
      </c>
    </row>
    <row r="784" spans="1:6" ht="12.75">
      <c r="A784" s="31" t="s">
        <v>133</v>
      </c>
      <c r="B784" s="31">
        <v>1</v>
      </c>
      <c r="C784">
        <v>2005</v>
      </c>
      <c r="D784">
        <v>12</v>
      </c>
      <c r="E784" s="28">
        <v>2.315</v>
      </c>
      <c r="F784" s="28">
        <v>2.315</v>
      </c>
    </row>
    <row r="785" spans="1:6" ht="12.75">
      <c r="A785" s="31" t="s">
        <v>133</v>
      </c>
      <c r="B785" s="31">
        <v>1</v>
      </c>
      <c r="C785">
        <v>2006</v>
      </c>
      <c r="D785">
        <v>1</v>
      </c>
      <c r="E785" s="28">
        <v>1.586</v>
      </c>
      <c r="F785" s="28">
        <v>1.586</v>
      </c>
    </row>
    <row r="786" spans="1:6" ht="12.75">
      <c r="A786" s="31" t="s">
        <v>133</v>
      </c>
      <c r="B786" s="31">
        <v>1</v>
      </c>
      <c r="C786">
        <v>2006</v>
      </c>
      <c r="D786">
        <v>2</v>
      </c>
      <c r="E786" s="28">
        <v>2.472</v>
      </c>
      <c r="F786" s="28">
        <v>2.472</v>
      </c>
    </row>
    <row r="787" spans="1:6" ht="12.75">
      <c r="A787" s="31" t="s">
        <v>133</v>
      </c>
      <c r="B787" s="31">
        <v>1</v>
      </c>
      <c r="C787">
        <v>2006</v>
      </c>
      <c r="D787">
        <v>3</v>
      </c>
      <c r="E787" s="28">
        <v>3.813</v>
      </c>
      <c r="F787" s="28">
        <v>3.813</v>
      </c>
    </row>
    <row r="788" spans="1:6" ht="12.75">
      <c r="A788" s="31" t="s">
        <v>133</v>
      </c>
      <c r="B788" s="31">
        <v>1</v>
      </c>
      <c r="C788">
        <v>2006</v>
      </c>
      <c r="D788">
        <v>4</v>
      </c>
      <c r="E788" s="28">
        <v>3.003</v>
      </c>
      <c r="F788" s="28">
        <v>3.003</v>
      </c>
    </row>
    <row r="789" spans="1:6" ht="12.75">
      <c r="A789" s="31" t="s">
        <v>133</v>
      </c>
      <c r="B789" s="31">
        <v>1</v>
      </c>
      <c r="C789">
        <v>2006</v>
      </c>
      <c r="D789">
        <v>5</v>
      </c>
      <c r="E789" s="28">
        <v>2.354</v>
      </c>
      <c r="F789" s="28">
        <v>2.354</v>
      </c>
    </row>
    <row r="790" spans="1:6" ht="12.75">
      <c r="A790" s="31" t="s">
        <v>133</v>
      </c>
      <c r="B790" s="31">
        <v>1</v>
      </c>
      <c r="C790">
        <v>2006</v>
      </c>
      <c r="D790">
        <v>6</v>
      </c>
      <c r="E790" s="28">
        <v>1.977</v>
      </c>
      <c r="F790" s="28">
        <v>1.977</v>
      </c>
    </row>
    <row r="791" spans="1:6" ht="12.75">
      <c r="A791" s="31" t="s">
        <v>133</v>
      </c>
      <c r="B791" s="31">
        <v>1</v>
      </c>
      <c r="C791">
        <v>2006</v>
      </c>
      <c r="D791">
        <v>7</v>
      </c>
      <c r="E791" s="28">
        <v>1.685</v>
      </c>
      <c r="F791" s="28">
        <v>1.685</v>
      </c>
    </row>
    <row r="792" spans="1:6" ht="12.75">
      <c r="A792" s="31" t="s">
        <v>133</v>
      </c>
      <c r="B792" s="31">
        <v>1</v>
      </c>
      <c r="C792">
        <v>2006</v>
      </c>
      <c r="D792">
        <v>8</v>
      </c>
      <c r="E792" s="28">
        <v>1.387</v>
      </c>
      <c r="F792" s="28">
        <v>1.387</v>
      </c>
    </row>
    <row r="793" spans="1:6" ht="12.75">
      <c r="A793" s="31" t="s">
        <v>133</v>
      </c>
      <c r="B793" s="31">
        <v>1</v>
      </c>
      <c r="C793">
        <v>2006</v>
      </c>
      <c r="D793">
        <v>9</v>
      </c>
      <c r="E793" s="28">
        <v>1.366</v>
      </c>
      <c r="F793" s="28">
        <v>1.366</v>
      </c>
    </row>
    <row r="794" spans="5:7" ht="12.75">
      <c r="E794" s="27">
        <f>AVERAGE(E2:E793)*12</f>
        <v>57.007227272727235</v>
      </c>
      <c r="F794" s="27">
        <f>AVERAGE(F2:F793)*12</f>
        <v>57.007227272727235</v>
      </c>
      <c r="G794" s="16" t="s">
        <v>96</v>
      </c>
    </row>
    <row r="795" spans="5:6" ht="12.75">
      <c r="E795" s="29" t="s">
        <v>97</v>
      </c>
      <c r="F795" s="29" t="s">
        <v>98</v>
      </c>
    </row>
  </sheetData>
  <printOptions/>
  <pageMargins left="0.75" right="0.75" top="1" bottom="1" header="0" footer="0"/>
  <pageSetup orientation="portrait" paperSize="9"/>
  <ignoredErrors>
    <ignoredError sqref="J7:K7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M1122"/>
  <sheetViews>
    <sheetView workbookViewId="0" topLeftCell="A1">
      <selection activeCell="A4" sqref="A4"/>
    </sheetView>
  </sheetViews>
  <sheetFormatPr defaultColWidth="11.421875" defaultRowHeight="12.75"/>
  <cols>
    <col min="1" max="1" width="19.57421875" style="0" customWidth="1"/>
    <col min="2" max="2" width="14.421875" style="0" customWidth="1"/>
    <col min="3" max="3" width="6.8515625" style="0" customWidth="1"/>
    <col min="4" max="4" width="5.140625" style="1" bestFit="1" customWidth="1"/>
    <col min="5" max="6" width="14.7109375" style="0" customWidth="1"/>
    <col min="7" max="16384" width="9.140625" style="0" customWidth="1"/>
  </cols>
  <sheetData>
    <row r="1" ht="12.75">
      <c r="A1" t="s">
        <v>100</v>
      </c>
    </row>
    <row r="2" ht="12.75">
      <c r="A2" t="s">
        <v>127</v>
      </c>
    </row>
    <row r="3" ht="12.75">
      <c r="A3" t="s">
        <v>132</v>
      </c>
    </row>
    <row r="4" ht="12.75">
      <c r="A4" s="17" t="str">
        <f>CONCATENATE("Masa ",'De la BASE'!A4," -",'De la BASE'!G1,".")</f>
        <v>Masa 100 - Río Porquera y afluentes desde cabecera hasta confluencia con río Tuerto.</v>
      </c>
    </row>
    <row r="5" spans="1:6" ht="25.5">
      <c r="A5" s="40" t="s">
        <v>21</v>
      </c>
      <c r="B5" s="41" t="s">
        <v>22</v>
      </c>
      <c r="C5" s="41" t="s">
        <v>0</v>
      </c>
      <c r="D5" s="41" t="s">
        <v>1</v>
      </c>
      <c r="E5" s="41" t="s">
        <v>94</v>
      </c>
      <c r="F5" s="41" t="s">
        <v>95</v>
      </c>
    </row>
    <row r="6" spans="1:12" ht="12.75">
      <c r="A6" s="30" t="str">
        <f>'De la BASE'!A2</f>
        <v>100</v>
      </c>
      <c r="B6" s="30">
        <f>'De la BASE'!B2</f>
        <v>1</v>
      </c>
      <c r="C6" s="4">
        <f>'De la BASE'!C2</f>
        <v>1940</v>
      </c>
      <c r="D6" s="4">
        <f>'De la BASE'!D2</f>
        <v>10</v>
      </c>
      <c r="E6" s="9">
        <f>IF('De la BASE'!E2&gt;0,'De la BASE'!E2,'De la BASE'!E2+0.001)</f>
        <v>2.304</v>
      </c>
      <c r="F6" s="9">
        <f>IF('De la BASE'!F2&gt;0,'De la BASE'!F2,'De la BASE'!F2+0.001)</f>
        <v>2.304</v>
      </c>
      <c r="G6" s="15">
        <v>14885</v>
      </c>
      <c r="H6" s="42" t="s">
        <v>119</v>
      </c>
      <c r="I6" s="8"/>
      <c r="J6" s="8"/>
      <c r="K6" s="8"/>
      <c r="L6" s="24"/>
    </row>
    <row r="7" spans="1:12" ht="12.75">
      <c r="A7" s="30" t="str">
        <f>'De la BASE'!A3</f>
        <v>100</v>
      </c>
      <c r="B7" s="30">
        <f>'De la BASE'!B3</f>
        <v>1</v>
      </c>
      <c r="C7" s="4">
        <f>'De la BASE'!C3</f>
        <v>1940</v>
      </c>
      <c r="D7" s="4">
        <f>'De la BASE'!D3</f>
        <v>11</v>
      </c>
      <c r="E7" s="9">
        <f>IF('De la BASE'!E3&gt;0,'De la BASE'!E3,'De la BASE'!E3+0.001)</f>
        <v>4.34</v>
      </c>
      <c r="F7" s="9">
        <f>IF('De la BASE'!F3&gt;0,'De la BASE'!F3,'De la BASE'!F3+0.001)</f>
        <v>4.34</v>
      </c>
      <c r="G7" s="15">
        <v>14916</v>
      </c>
      <c r="H7" s="8">
        <f>CORREL(E6:E796,E7:E797)</f>
        <v>0.472268153161402</v>
      </c>
      <c r="I7" s="8" t="s">
        <v>117</v>
      </c>
      <c r="J7" s="8"/>
      <c r="K7" s="8"/>
      <c r="L7" s="24"/>
    </row>
    <row r="8" spans="1:13" ht="12.75">
      <c r="A8" s="30" t="str">
        <f>'De la BASE'!A4</f>
        <v>100</v>
      </c>
      <c r="B8" s="30">
        <f>'De la BASE'!B4</f>
        <v>1</v>
      </c>
      <c r="C8" s="4">
        <f>'De la BASE'!C4</f>
        <v>1940</v>
      </c>
      <c r="D8" s="4">
        <f>'De la BASE'!D4</f>
        <v>12</v>
      </c>
      <c r="E8" s="9">
        <f>IF('De la BASE'!E4&gt;0,'De la BASE'!E4,'De la BASE'!E4+0.001)</f>
        <v>3.516</v>
      </c>
      <c r="F8" s="9">
        <f>IF('De la BASE'!F4&gt;0,'De la BASE'!F4,'De la BASE'!F4+0.001)</f>
        <v>3.516</v>
      </c>
      <c r="G8" s="15">
        <v>14946</v>
      </c>
      <c r="H8" s="8">
        <f>CORREL(E486:E796,E487:E797)</f>
        <v>0.48647224096269565</v>
      </c>
      <c r="I8" s="8" t="s">
        <v>118</v>
      </c>
      <c r="J8" s="8"/>
      <c r="K8" s="8"/>
      <c r="L8" s="24"/>
      <c r="M8" s="54"/>
    </row>
    <row r="9" spans="1:7" ht="12.75">
      <c r="A9" s="30" t="str">
        <f>'De la BASE'!A5</f>
        <v>100</v>
      </c>
      <c r="B9" s="30">
        <f>'De la BASE'!B5</f>
        <v>1</v>
      </c>
      <c r="C9" s="4">
        <f>'De la BASE'!C5</f>
        <v>1941</v>
      </c>
      <c r="D9" s="4">
        <f>'De la BASE'!D5</f>
        <v>1</v>
      </c>
      <c r="E9" s="9">
        <f>IF('De la BASE'!E5&gt;0,'De la BASE'!E5,'De la BASE'!E5+0.001)</f>
        <v>12.517</v>
      </c>
      <c r="F9" s="9">
        <f>IF('De la BASE'!F5&gt;0,'De la BASE'!F5,'De la BASE'!F5+0.001)</f>
        <v>12.517</v>
      </c>
      <c r="G9" s="15">
        <v>14977</v>
      </c>
    </row>
    <row r="10" spans="1:11" ht="12.75">
      <c r="A10" s="30" t="str">
        <f>'De la BASE'!A6</f>
        <v>100</v>
      </c>
      <c r="B10" s="30">
        <f>'De la BASE'!B6</f>
        <v>1</v>
      </c>
      <c r="C10" s="4">
        <f>'De la BASE'!C6</f>
        <v>1941</v>
      </c>
      <c r="D10" s="4">
        <f>'De la BASE'!D6</f>
        <v>2</v>
      </c>
      <c r="E10" s="9">
        <f>IF('De la BASE'!E6&gt;0,'De la BASE'!E6,'De la BASE'!E6+0.001)</f>
        <v>13.232</v>
      </c>
      <c r="F10" s="9">
        <f>IF('De la BASE'!F6&gt;0,'De la BASE'!F6,'De la BASE'!F6+0.001)</f>
        <v>13.232</v>
      </c>
      <c r="G10" s="15">
        <v>15008</v>
      </c>
      <c r="H10" s="42" t="s">
        <v>116</v>
      </c>
      <c r="I10" s="8"/>
      <c r="J10" s="8"/>
      <c r="K10" s="8"/>
    </row>
    <row r="11" spans="1:11" ht="12.75">
      <c r="A11" s="30" t="str">
        <f>'De la BASE'!A7</f>
        <v>100</v>
      </c>
      <c r="B11" s="30">
        <f>'De la BASE'!B7</f>
        <v>1</v>
      </c>
      <c r="C11" s="4">
        <f>'De la BASE'!C7</f>
        <v>1941</v>
      </c>
      <c r="D11" s="4">
        <f>'De la BASE'!D7</f>
        <v>3</v>
      </c>
      <c r="E11" s="9">
        <f>IF('De la BASE'!E7&gt;0,'De la BASE'!E7,'De la BASE'!E7+0.001)</f>
        <v>8.862</v>
      </c>
      <c r="F11" s="9">
        <f>IF('De la BASE'!F7&gt;0,'De la BASE'!F7,'De la BASE'!F7+0.001)</f>
        <v>8.862</v>
      </c>
      <c r="G11" s="15">
        <v>15036</v>
      </c>
      <c r="H11" s="8">
        <f>CORREL(F6:F796,F7:F797)</f>
        <v>0.472268153161402</v>
      </c>
      <c r="I11" s="8" t="s">
        <v>117</v>
      </c>
      <c r="J11" s="8"/>
      <c r="K11" s="8"/>
    </row>
    <row r="12" spans="1:11" ht="12.75">
      <c r="A12" s="30" t="str">
        <f>'De la BASE'!A8</f>
        <v>100</v>
      </c>
      <c r="B12" s="30">
        <f>'De la BASE'!B8</f>
        <v>1</v>
      </c>
      <c r="C12" s="4">
        <f>'De la BASE'!C8</f>
        <v>1941</v>
      </c>
      <c r="D12" s="4">
        <f>'De la BASE'!D8</f>
        <v>4</v>
      </c>
      <c r="E12" s="9">
        <f>IF('De la BASE'!E8&gt;0,'De la BASE'!E8,'De la BASE'!E8+0.001)</f>
        <v>8.266</v>
      </c>
      <c r="F12" s="9">
        <f>IF('De la BASE'!F8&gt;0,'De la BASE'!F8,'De la BASE'!F8+0.001)</f>
        <v>8.266</v>
      </c>
      <c r="G12" s="15">
        <v>15067</v>
      </c>
      <c r="H12" s="8">
        <f>CORREL(F486:F796,F487:F797)</f>
        <v>0.48647224096269565</v>
      </c>
      <c r="I12" s="8" t="s">
        <v>118</v>
      </c>
      <c r="J12" s="8"/>
      <c r="K12" s="8"/>
    </row>
    <row r="13" spans="1:9" ht="12.75">
      <c r="A13" s="30" t="str">
        <f>'De la BASE'!A9</f>
        <v>100</v>
      </c>
      <c r="B13" s="30">
        <f>'De la BASE'!B9</f>
        <v>1</v>
      </c>
      <c r="C13" s="4">
        <f>'De la BASE'!C9</f>
        <v>1941</v>
      </c>
      <c r="D13" s="4">
        <f>'De la BASE'!D9</f>
        <v>5</v>
      </c>
      <c r="E13" s="9">
        <f>IF('De la BASE'!E9&gt;0,'De la BASE'!E9,'De la BASE'!E9+0.001)</f>
        <v>15.777</v>
      </c>
      <c r="F13" s="9">
        <f>IF('De la BASE'!F9&gt;0,'De la BASE'!F9,'De la BASE'!F9+0.001)</f>
        <v>15.777</v>
      </c>
      <c r="G13" s="15">
        <v>15097</v>
      </c>
      <c r="H13" s="6"/>
      <c r="I13" s="6"/>
    </row>
    <row r="14" spans="1:13" ht="12.75">
      <c r="A14" s="30" t="str">
        <f>'De la BASE'!A10</f>
        <v>100</v>
      </c>
      <c r="B14" s="30">
        <f>'De la BASE'!B10</f>
        <v>1</v>
      </c>
      <c r="C14" s="4">
        <f>'De la BASE'!C10</f>
        <v>1941</v>
      </c>
      <c r="D14" s="4">
        <f>'De la BASE'!D10</f>
        <v>6</v>
      </c>
      <c r="E14" s="9">
        <f>IF('De la BASE'!E10&gt;0,'De la BASE'!E10,'De la BASE'!E10+0.001)</f>
        <v>4.295</v>
      </c>
      <c r="F14" s="9">
        <f>IF('De la BASE'!F10&gt;0,'De la BASE'!F10,'De la BASE'!F10+0.001)</f>
        <v>4.295</v>
      </c>
      <c r="G14" s="15">
        <v>15128</v>
      </c>
      <c r="H14" t="s">
        <v>99</v>
      </c>
      <c r="I14" s="55"/>
      <c r="J14" s="56"/>
      <c r="K14" s="56"/>
      <c r="L14" s="56"/>
      <c r="M14" s="56"/>
    </row>
    <row r="15" spans="1:9" ht="12.75">
      <c r="A15" s="30" t="str">
        <f>'De la BASE'!A11</f>
        <v>100</v>
      </c>
      <c r="B15" s="30">
        <f>'De la BASE'!B11</f>
        <v>1</v>
      </c>
      <c r="C15" s="4">
        <f>'De la BASE'!C11</f>
        <v>1941</v>
      </c>
      <c r="D15" s="4">
        <f>'De la BASE'!D11</f>
        <v>7</v>
      </c>
      <c r="E15" s="9">
        <f>IF('De la BASE'!E11&gt;0,'De la BASE'!E11,'De la BASE'!E11+0.001)</f>
        <v>3.576</v>
      </c>
      <c r="F15" s="9">
        <f>IF('De la BASE'!F11&gt;0,'De la BASE'!F11,'De la BASE'!F11+0.001)</f>
        <v>3.576</v>
      </c>
      <c r="G15" s="15">
        <v>15158</v>
      </c>
      <c r="I15" s="7"/>
    </row>
    <row r="16" spans="1:9" ht="12.75">
      <c r="A16" s="30" t="str">
        <f>'De la BASE'!A12</f>
        <v>100</v>
      </c>
      <c r="B16" s="30">
        <f>'De la BASE'!B12</f>
        <v>1</v>
      </c>
      <c r="C16" s="4">
        <f>'De la BASE'!C12</f>
        <v>1941</v>
      </c>
      <c r="D16" s="4">
        <f>'De la BASE'!D12</f>
        <v>8</v>
      </c>
      <c r="E16" s="9">
        <f>IF('De la BASE'!E12&gt;0,'De la BASE'!E12,'De la BASE'!E12+0.001)</f>
        <v>2.88</v>
      </c>
      <c r="F16" s="9">
        <f>IF('De la BASE'!F12&gt;0,'De la BASE'!F12,'De la BASE'!F12+0.001)</f>
        <v>2.88</v>
      </c>
      <c r="G16" s="15">
        <v>15189</v>
      </c>
      <c r="H16" s="7"/>
      <c r="I16" s="7"/>
    </row>
    <row r="17" spans="1:9" ht="12.75">
      <c r="A17" s="30" t="str">
        <f>'De la BASE'!A13</f>
        <v>100</v>
      </c>
      <c r="B17" s="30">
        <f>'De la BASE'!B13</f>
        <v>1</v>
      </c>
      <c r="C17" s="4">
        <f>'De la BASE'!C13</f>
        <v>1941</v>
      </c>
      <c r="D17" s="4">
        <f>'De la BASE'!D13</f>
        <v>9</v>
      </c>
      <c r="E17" s="9">
        <f>IF('De la BASE'!E13&gt;0,'De la BASE'!E13,'De la BASE'!E13+0.001)</f>
        <v>2.318</v>
      </c>
      <c r="F17" s="9">
        <f>IF('De la BASE'!F13&gt;0,'De la BASE'!F13,'De la BASE'!F13+0.001)</f>
        <v>2.318</v>
      </c>
      <c r="G17" s="15">
        <v>15220</v>
      </c>
      <c r="H17" s="7"/>
      <c r="I17" s="7"/>
    </row>
    <row r="18" spans="1:9" ht="12.75">
      <c r="A18" s="30" t="str">
        <f>'De la BASE'!A14</f>
        <v>100</v>
      </c>
      <c r="B18" s="30">
        <f>'De la BASE'!B14</f>
        <v>1</v>
      </c>
      <c r="C18" s="4">
        <f>'De la BASE'!C14</f>
        <v>1941</v>
      </c>
      <c r="D18" s="4">
        <f>'De la BASE'!D14</f>
        <v>10</v>
      </c>
      <c r="E18" s="9">
        <f>IF('De la BASE'!E14&gt;0,'De la BASE'!E14,'De la BASE'!E14+0.001)</f>
        <v>1.863</v>
      </c>
      <c r="F18" s="9">
        <f>IF('De la BASE'!F14&gt;0,'De la BASE'!F14,'De la BASE'!F14+0.001)</f>
        <v>1.863</v>
      </c>
      <c r="G18" s="15">
        <v>15250</v>
      </c>
      <c r="H18" s="7"/>
      <c r="I18" s="7"/>
    </row>
    <row r="19" spans="1:8" ht="12.75">
      <c r="A19" s="30" t="str">
        <f>'De la BASE'!A15</f>
        <v>100</v>
      </c>
      <c r="B19" s="30">
        <f>'De la BASE'!B15</f>
        <v>1</v>
      </c>
      <c r="C19" s="4">
        <f>'De la BASE'!C15</f>
        <v>1941</v>
      </c>
      <c r="D19" s="4">
        <f>'De la BASE'!D15</f>
        <v>11</v>
      </c>
      <c r="E19" s="9">
        <f>IF('De la BASE'!E15&gt;0,'De la BASE'!E15,'De la BASE'!E15+0.001)</f>
        <v>2.267</v>
      </c>
      <c r="F19" s="9">
        <f>IF('De la BASE'!F15&gt;0,'De la BASE'!F15,'De la BASE'!F15+0.001)</f>
        <v>2.267</v>
      </c>
      <c r="G19" s="15">
        <v>15281</v>
      </c>
      <c r="H19" s="7"/>
    </row>
    <row r="20" spans="1:7" ht="12.75">
      <c r="A20" s="30" t="str">
        <f>'De la BASE'!A16</f>
        <v>100</v>
      </c>
      <c r="B20" s="30">
        <f>'De la BASE'!B16</f>
        <v>1</v>
      </c>
      <c r="C20" s="4">
        <f>'De la BASE'!C16</f>
        <v>1941</v>
      </c>
      <c r="D20" s="4">
        <f>'De la BASE'!D16</f>
        <v>12</v>
      </c>
      <c r="E20" s="9">
        <f>IF('De la BASE'!E16&gt;0,'De la BASE'!E16,'De la BASE'!E16+0.001)</f>
        <v>1.801</v>
      </c>
      <c r="F20" s="9">
        <f>IF('De la BASE'!F16&gt;0,'De la BASE'!F16,'De la BASE'!F16+0.001)</f>
        <v>1.801</v>
      </c>
      <c r="G20" s="15">
        <v>15311</v>
      </c>
    </row>
    <row r="21" spans="1:7" ht="12.75">
      <c r="A21" s="30" t="str">
        <f>'De la BASE'!A17</f>
        <v>100</v>
      </c>
      <c r="B21" s="30">
        <f>'De la BASE'!B17</f>
        <v>1</v>
      </c>
      <c r="C21" s="4">
        <f>'De la BASE'!C17</f>
        <v>1942</v>
      </c>
      <c r="D21" s="4">
        <f>'De la BASE'!D17</f>
        <v>1</v>
      </c>
      <c r="E21" s="9">
        <f>IF('De la BASE'!E17&gt;0,'De la BASE'!E17,'De la BASE'!E17+0.001)</f>
        <v>1.874</v>
      </c>
      <c r="F21" s="9">
        <f>IF('De la BASE'!F17&gt;0,'De la BASE'!F17,'De la BASE'!F17+0.001)</f>
        <v>1.874</v>
      </c>
      <c r="G21" s="15">
        <v>15342</v>
      </c>
    </row>
    <row r="22" spans="1:7" ht="12.75">
      <c r="A22" s="30" t="str">
        <f>'De la BASE'!A18</f>
        <v>100</v>
      </c>
      <c r="B22" s="30">
        <f>'De la BASE'!B18</f>
        <v>1</v>
      </c>
      <c r="C22" s="4">
        <f>'De la BASE'!C18</f>
        <v>1942</v>
      </c>
      <c r="D22" s="4">
        <f>'De la BASE'!D18</f>
        <v>2</v>
      </c>
      <c r="E22" s="9">
        <f>IF('De la BASE'!E18&gt;0,'De la BASE'!E18,'De la BASE'!E18+0.001)</f>
        <v>1.651</v>
      </c>
      <c r="F22" s="9">
        <f>IF('De la BASE'!F18&gt;0,'De la BASE'!F18,'De la BASE'!F18+0.001)</f>
        <v>1.651</v>
      </c>
      <c r="G22" s="15">
        <v>15373</v>
      </c>
    </row>
    <row r="23" spans="1:7" ht="12.75">
      <c r="A23" s="30" t="str">
        <f>'De la BASE'!A19</f>
        <v>100</v>
      </c>
      <c r="B23" s="30">
        <f>'De la BASE'!B19</f>
        <v>1</v>
      </c>
      <c r="C23" s="4">
        <f>'De la BASE'!C19</f>
        <v>1942</v>
      </c>
      <c r="D23" s="4">
        <f>'De la BASE'!D19</f>
        <v>3</v>
      </c>
      <c r="E23" s="9">
        <f>IF('De la BASE'!E19&gt;0,'De la BASE'!E19,'De la BASE'!E19+0.001)</f>
        <v>4.259</v>
      </c>
      <c r="F23" s="9">
        <f>IF('De la BASE'!F19&gt;0,'De la BASE'!F19,'De la BASE'!F19+0.001)</f>
        <v>4.259</v>
      </c>
      <c r="G23" s="15">
        <v>15401</v>
      </c>
    </row>
    <row r="24" spans="1:7" ht="12.75">
      <c r="A24" s="30" t="str">
        <f>'De la BASE'!A20</f>
        <v>100</v>
      </c>
      <c r="B24" s="30">
        <f>'De la BASE'!B20</f>
        <v>1</v>
      </c>
      <c r="C24" s="4">
        <f>'De la BASE'!C20</f>
        <v>1942</v>
      </c>
      <c r="D24" s="4">
        <f>'De la BASE'!D20</f>
        <v>4</v>
      </c>
      <c r="E24" s="9">
        <f>IF('De la BASE'!E20&gt;0,'De la BASE'!E20,'De la BASE'!E20+0.001)</f>
        <v>5.186</v>
      </c>
      <c r="F24" s="9">
        <f>IF('De la BASE'!F20&gt;0,'De la BASE'!F20,'De la BASE'!F20+0.001)</f>
        <v>5.186</v>
      </c>
      <c r="G24" s="15">
        <v>15432</v>
      </c>
    </row>
    <row r="25" spans="1:7" ht="12.75">
      <c r="A25" s="30" t="str">
        <f>'De la BASE'!A21</f>
        <v>100</v>
      </c>
      <c r="B25" s="30">
        <f>'De la BASE'!B21</f>
        <v>1</v>
      </c>
      <c r="C25" s="4">
        <f>'De la BASE'!C21</f>
        <v>1942</v>
      </c>
      <c r="D25" s="4">
        <f>'De la BASE'!D21</f>
        <v>5</v>
      </c>
      <c r="E25" s="9">
        <f>IF('De la BASE'!E21&gt;0,'De la BASE'!E21,'De la BASE'!E21+0.001)</f>
        <v>3.076</v>
      </c>
      <c r="F25" s="9">
        <f>IF('De la BASE'!F21&gt;0,'De la BASE'!F21,'De la BASE'!F21+0.001)</f>
        <v>3.076</v>
      </c>
      <c r="G25" s="15">
        <v>15462</v>
      </c>
    </row>
    <row r="26" spans="1:7" ht="12.75">
      <c r="A26" s="30" t="str">
        <f>'De la BASE'!A22</f>
        <v>100</v>
      </c>
      <c r="B26" s="30">
        <f>'De la BASE'!B22</f>
        <v>1</v>
      </c>
      <c r="C26" s="4">
        <f>'De la BASE'!C22</f>
        <v>1942</v>
      </c>
      <c r="D26" s="4">
        <f>'De la BASE'!D22</f>
        <v>6</v>
      </c>
      <c r="E26" s="9">
        <f>IF('De la BASE'!E22&gt;0,'De la BASE'!E22,'De la BASE'!E22+0.001)</f>
        <v>2.833</v>
      </c>
      <c r="F26" s="9">
        <f>IF('De la BASE'!F22&gt;0,'De la BASE'!F22,'De la BASE'!F22+0.001)</f>
        <v>2.833</v>
      </c>
      <c r="G26" s="15">
        <v>15493</v>
      </c>
    </row>
    <row r="27" spans="1:7" ht="12.75">
      <c r="A27" s="30" t="str">
        <f>'De la BASE'!A23</f>
        <v>100</v>
      </c>
      <c r="B27" s="30">
        <f>'De la BASE'!B23</f>
        <v>1</v>
      </c>
      <c r="C27" s="4">
        <f>'De la BASE'!C23</f>
        <v>1942</v>
      </c>
      <c r="D27" s="4">
        <f>'De la BASE'!D23</f>
        <v>7</v>
      </c>
      <c r="E27" s="9">
        <f>IF('De la BASE'!E23&gt;0,'De la BASE'!E23,'De la BASE'!E23+0.001)</f>
        <v>2.194</v>
      </c>
      <c r="F27" s="9">
        <f>IF('De la BASE'!F23&gt;0,'De la BASE'!F23,'De la BASE'!F23+0.001)</f>
        <v>2.194</v>
      </c>
      <c r="G27" s="15">
        <v>15523</v>
      </c>
    </row>
    <row r="28" spans="1:7" ht="12.75">
      <c r="A28" s="30" t="str">
        <f>'De la BASE'!A24</f>
        <v>100</v>
      </c>
      <c r="B28" s="30">
        <f>'De la BASE'!B24</f>
        <v>1</v>
      </c>
      <c r="C28" s="4">
        <f>'De la BASE'!C24</f>
        <v>1942</v>
      </c>
      <c r="D28" s="4">
        <f>'De la BASE'!D24</f>
        <v>8</v>
      </c>
      <c r="E28" s="9">
        <f>IF('De la BASE'!E24&gt;0,'De la BASE'!E24,'De la BASE'!E24+0.001)</f>
        <v>1.793</v>
      </c>
      <c r="F28" s="9">
        <f>IF('De la BASE'!F24&gt;0,'De la BASE'!F24,'De la BASE'!F24+0.001)</f>
        <v>1.793</v>
      </c>
      <c r="G28" s="15">
        <v>15554</v>
      </c>
    </row>
    <row r="29" spans="1:7" ht="12.75">
      <c r="A29" s="30" t="str">
        <f>'De la BASE'!A25</f>
        <v>100</v>
      </c>
      <c r="B29" s="30">
        <f>'De la BASE'!B25</f>
        <v>1</v>
      </c>
      <c r="C29" s="4">
        <f>'De la BASE'!C25</f>
        <v>1942</v>
      </c>
      <c r="D29" s="4">
        <f>'De la BASE'!D25</f>
        <v>9</v>
      </c>
      <c r="E29" s="9">
        <f>IF('De la BASE'!E25&gt;0,'De la BASE'!E25,'De la BASE'!E25+0.001)</f>
        <v>1.582</v>
      </c>
      <c r="F29" s="9">
        <f>IF('De la BASE'!F25&gt;0,'De la BASE'!F25,'De la BASE'!F25+0.001)</f>
        <v>1.582</v>
      </c>
      <c r="G29" s="15">
        <v>15585</v>
      </c>
    </row>
    <row r="30" spans="1:7" ht="12.75">
      <c r="A30" s="30" t="str">
        <f>'De la BASE'!A26</f>
        <v>100</v>
      </c>
      <c r="B30" s="30">
        <f>'De la BASE'!B26</f>
        <v>1</v>
      </c>
      <c r="C30" s="4">
        <f>'De la BASE'!C26</f>
        <v>1942</v>
      </c>
      <c r="D30" s="4">
        <f>'De la BASE'!D26</f>
        <v>10</v>
      </c>
      <c r="E30" s="9">
        <f>IF('De la BASE'!E26&gt;0,'De la BASE'!E26,'De la BASE'!E26+0.001)</f>
        <v>3.256</v>
      </c>
      <c r="F30" s="9">
        <f>IF('De la BASE'!F26&gt;0,'De la BASE'!F26,'De la BASE'!F26+0.001)</f>
        <v>3.256</v>
      </c>
      <c r="G30" s="15">
        <v>15615</v>
      </c>
    </row>
    <row r="31" spans="1:7" ht="12.75">
      <c r="A31" s="30" t="str">
        <f>'De la BASE'!A27</f>
        <v>100</v>
      </c>
      <c r="B31" s="30">
        <f>'De la BASE'!B27</f>
        <v>1</v>
      </c>
      <c r="C31" s="4">
        <f>'De la BASE'!C27</f>
        <v>1942</v>
      </c>
      <c r="D31" s="4">
        <f>'De la BASE'!D27</f>
        <v>11</v>
      </c>
      <c r="E31" s="9">
        <f>IF('De la BASE'!E27&gt;0,'De la BASE'!E27,'De la BASE'!E27+0.001)</f>
        <v>1.964</v>
      </c>
      <c r="F31" s="9">
        <f>IF('De la BASE'!F27&gt;0,'De la BASE'!F27,'De la BASE'!F27+0.001)</f>
        <v>1.964</v>
      </c>
      <c r="G31" s="15">
        <v>15646</v>
      </c>
    </row>
    <row r="32" spans="1:7" ht="12.75">
      <c r="A32" s="30" t="str">
        <f>'De la BASE'!A28</f>
        <v>100</v>
      </c>
      <c r="B32" s="30">
        <f>'De la BASE'!B28</f>
        <v>1</v>
      </c>
      <c r="C32" s="4">
        <f>'De la BASE'!C28</f>
        <v>1942</v>
      </c>
      <c r="D32" s="4">
        <f>'De la BASE'!D28</f>
        <v>12</v>
      </c>
      <c r="E32" s="9">
        <f>IF('De la BASE'!E28&gt;0,'De la BASE'!E28,'De la BASE'!E28+0.001)</f>
        <v>8.351</v>
      </c>
      <c r="F32" s="9">
        <f>IF('De la BASE'!F28&gt;0,'De la BASE'!F28,'De la BASE'!F28+0.001)</f>
        <v>8.351</v>
      </c>
      <c r="G32" s="15">
        <v>15676</v>
      </c>
    </row>
    <row r="33" spans="1:7" ht="12.75">
      <c r="A33" s="30" t="str">
        <f>'De la BASE'!A29</f>
        <v>100</v>
      </c>
      <c r="B33" s="30">
        <f>'De la BASE'!B29</f>
        <v>1</v>
      </c>
      <c r="C33" s="4">
        <f>'De la BASE'!C29</f>
        <v>1943</v>
      </c>
      <c r="D33" s="4">
        <f>'De la BASE'!D29</f>
        <v>1</v>
      </c>
      <c r="E33" s="9">
        <f>IF('De la BASE'!E29&gt;0,'De la BASE'!E29,'De la BASE'!E29+0.001)</f>
        <v>20.931</v>
      </c>
      <c r="F33" s="9">
        <f>IF('De la BASE'!F29&gt;0,'De la BASE'!F29,'De la BASE'!F29+0.001)</f>
        <v>20.931</v>
      </c>
      <c r="G33" s="15">
        <v>15707</v>
      </c>
    </row>
    <row r="34" spans="1:7" ht="12.75">
      <c r="A34" s="30" t="str">
        <f>'De la BASE'!A30</f>
        <v>100</v>
      </c>
      <c r="B34" s="30">
        <f>'De la BASE'!B30</f>
        <v>1</v>
      </c>
      <c r="C34" s="4">
        <f>'De la BASE'!C30</f>
        <v>1943</v>
      </c>
      <c r="D34" s="4">
        <f>'De la BASE'!D30</f>
        <v>2</v>
      </c>
      <c r="E34" s="9">
        <f>IF('De la BASE'!E30&gt;0,'De la BASE'!E30,'De la BASE'!E30+0.001)</f>
        <v>4.59</v>
      </c>
      <c r="F34" s="9">
        <f>IF('De la BASE'!F30&gt;0,'De la BASE'!F30,'De la BASE'!F30+0.001)</f>
        <v>4.59</v>
      </c>
      <c r="G34" s="15">
        <v>15738</v>
      </c>
    </row>
    <row r="35" spans="1:7" ht="12.75">
      <c r="A35" s="30" t="str">
        <f>'De la BASE'!A31</f>
        <v>100</v>
      </c>
      <c r="B35" s="30">
        <f>'De la BASE'!B31</f>
        <v>1</v>
      </c>
      <c r="C35" s="4">
        <f>'De la BASE'!C31</f>
        <v>1943</v>
      </c>
      <c r="D35" s="4">
        <f>'De la BASE'!D31</f>
        <v>3</v>
      </c>
      <c r="E35" s="9">
        <f>IF('De la BASE'!E31&gt;0,'De la BASE'!E31,'De la BASE'!E31+0.001)</f>
        <v>9.066</v>
      </c>
      <c r="F35" s="9">
        <f>IF('De la BASE'!F31&gt;0,'De la BASE'!F31,'De la BASE'!F31+0.001)</f>
        <v>9.066</v>
      </c>
      <c r="G35" s="15">
        <v>15766</v>
      </c>
    </row>
    <row r="36" spans="1:7" ht="12.75">
      <c r="A36" s="30" t="str">
        <f>'De la BASE'!A32</f>
        <v>100</v>
      </c>
      <c r="B36" s="30">
        <f>'De la BASE'!B32</f>
        <v>1</v>
      </c>
      <c r="C36" s="4">
        <f>'De la BASE'!C32</f>
        <v>1943</v>
      </c>
      <c r="D36" s="4">
        <f>'De la BASE'!D32</f>
        <v>4</v>
      </c>
      <c r="E36" s="9">
        <f>IF('De la BASE'!E32&gt;0,'De la BASE'!E32,'De la BASE'!E32+0.001)</f>
        <v>5.093</v>
      </c>
      <c r="F36" s="9">
        <f>IF('De la BASE'!F32&gt;0,'De la BASE'!F32,'De la BASE'!F32+0.001)</f>
        <v>5.093</v>
      </c>
      <c r="G36" s="15">
        <v>15797</v>
      </c>
    </row>
    <row r="37" spans="1:7" ht="12.75">
      <c r="A37" s="30" t="str">
        <f>'De la BASE'!A33</f>
        <v>100</v>
      </c>
      <c r="B37" s="30">
        <f>'De la BASE'!B33</f>
        <v>1</v>
      </c>
      <c r="C37" s="4">
        <f>'De la BASE'!C33</f>
        <v>1943</v>
      </c>
      <c r="D37" s="4">
        <f>'De la BASE'!D33</f>
        <v>5</v>
      </c>
      <c r="E37" s="9">
        <f>IF('De la BASE'!E33&gt;0,'De la BASE'!E33,'De la BASE'!E33+0.001)</f>
        <v>3.038</v>
      </c>
      <c r="F37" s="9">
        <f>IF('De la BASE'!F33&gt;0,'De la BASE'!F33,'De la BASE'!F33+0.001)</f>
        <v>3.038</v>
      </c>
      <c r="G37" s="15">
        <v>15827</v>
      </c>
    </row>
    <row r="38" spans="1:7" ht="12.75">
      <c r="A38" s="30" t="str">
        <f>'De la BASE'!A34</f>
        <v>100</v>
      </c>
      <c r="B38" s="30">
        <f>'De la BASE'!B34</f>
        <v>1</v>
      </c>
      <c r="C38" s="4">
        <f>'De la BASE'!C34</f>
        <v>1943</v>
      </c>
      <c r="D38" s="4">
        <f>'De la BASE'!D34</f>
        <v>6</v>
      </c>
      <c r="E38" s="9">
        <f>IF('De la BASE'!E34&gt;0,'De la BASE'!E34,'De la BASE'!E34+0.001)</f>
        <v>2.415</v>
      </c>
      <c r="F38" s="9">
        <f>IF('De la BASE'!F34&gt;0,'De la BASE'!F34,'De la BASE'!F34+0.001)</f>
        <v>2.415</v>
      </c>
      <c r="G38" s="15">
        <v>15858</v>
      </c>
    </row>
    <row r="39" spans="1:7" ht="12.75">
      <c r="A39" s="30" t="str">
        <f>'De la BASE'!A35</f>
        <v>100</v>
      </c>
      <c r="B39" s="30">
        <f>'De la BASE'!B35</f>
        <v>1</v>
      </c>
      <c r="C39" s="4">
        <f>'De la BASE'!C35</f>
        <v>1943</v>
      </c>
      <c r="D39" s="4">
        <f>'De la BASE'!D35</f>
        <v>7</v>
      </c>
      <c r="E39" s="9">
        <f>IF('De la BASE'!E35&gt;0,'De la BASE'!E35,'De la BASE'!E35+0.001)</f>
        <v>2.013</v>
      </c>
      <c r="F39" s="9">
        <f>IF('De la BASE'!F35&gt;0,'De la BASE'!F35,'De la BASE'!F35+0.001)</f>
        <v>2.013</v>
      </c>
      <c r="G39" s="15">
        <v>15888</v>
      </c>
    </row>
    <row r="40" spans="1:7" ht="12.75">
      <c r="A40" s="30" t="str">
        <f>'De la BASE'!A36</f>
        <v>100</v>
      </c>
      <c r="B40" s="30">
        <f>'De la BASE'!B36</f>
        <v>1</v>
      </c>
      <c r="C40" s="4">
        <f>'De la BASE'!C36</f>
        <v>1943</v>
      </c>
      <c r="D40" s="4">
        <f>'De la BASE'!D36</f>
        <v>8</v>
      </c>
      <c r="E40" s="9">
        <f>IF('De la BASE'!E36&gt;0,'De la BASE'!E36,'De la BASE'!E36+0.001)</f>
        <v>1.675</v>
      </c>
      <c r="F40" s="9">
        <f>IF('De la BASE'!F36&gt;0,'De la BASE'!F36,'De la BASE'!F36+0.001)</f>
        <v>1.675</v>
      </c>
      <c r="G40" s="15">
        <v>15919</v>
      </c>
    </row>
    <row r="41" spans="1:7" ht="12.75">
      <c r="A41" s="30" t="str">
        <f>'De la BASE'!A37</f>
        <v>100</v>
      </c>
      <c r="B41" s="30">
        <f>'De la BASE'!B37</f>
        <v>1</v>
      </c>
      <c r="C41" s="4">
        <f>'De la BASE'!C37</f>
        <v>1943</v>
      </c>
      <c r="D41" s="4">
        <f>'De la BASE'!D37</f>
        <v>9</v>
      </c>
      <c r="E41" s="9">
        <f>IF('De la BASE'!E37&gt;0,'De la BASE'!E37,'De la BASE'!E37+0.001)</f>
        <v>2.092</v>
      </c>
      <c r="F41" s="9">
        <f>IF('De la BASE'!F37&gt;0,'De la BASE'!F37,'De la BASE'!F37+0.001)</f>
        <v>2.092</v>
      </c>
      <c r="G41" s="15">
        <v>15950</v>
      </c>
    </row>
    <row r="42" spans="1:7" ht="12.75">
      <c r="A42" s="30" t="str">
        <f>'De la BASE'!A38</f>
        <v>100</v>
      </c>
      <c r="B42" s="30">
        <f>'De la BASE'!B38</f>
        <v>1</v>
      </c>
      <c r="C42" s="4">
        <f>'De la BASE'!C38</f>
        <v>1943</v>
      </c>
      <c r="D42" s="4">
        <f>'De la BASE'!D38</f>
        <v>10</v>
      </c>
      <c r="E42" s="9">
        <f>IF('De la BASE'!E38&gt;0,'De la BASE'!E38,'De la BASE'!E38+0.001)</f>
        <v>3.61</v>
      </c>
      <c r="F42" s="9">
        <f>IF('De la BASE'!F38&gt;0,'De la BASE'!F38,'De la BASE'!F38+0.001)</f>
        <v>3.61</v>
      </c>
      <c r="G42" s="15">
        <v>15980</v>
      </c>
    </row>
    <row r="43" spans="1:7" ht="12.75">
      <c r="A43" s="30" t="str">
        <f>'De la BASE'!A39</f>
        <v>100</v>
      </c>
      <c r="B43" s="30">
        <f>'De la BASE'!B39</f>
        <v>1</v>
      </c>
      <c r="C43" s="4">
        <f>'De la BASE'!C39</f>
        <v>1943</v>
      </c>
      <c r="D43" s="4">
        <f>'De la BASE'!D39</f>
        <v>11</v>
      </c>
      <c r="E43" s="9">
        <f>IF('De la BASE'!E39&gt;0,'De la BASE'!E39,'De la BASE'!E39+0.001)</f>
        <v>2.608</v>
      </c>
      <c r="F43" s="9">
        <f>IF('De la BASE'!F39&gt;0,'De la BASE'!F39,'De la BASE'!F39+0.001)</f>
        <v>2.608</v>
      </c>
      <c r="G43" s="15">
        <v>16011</v>
      </c>
    </row>
    <row r="44" spans="1:7" ht="12.75">
      <c r="A44" s="30" t="str">
        <f>'De la BASE'!A40</f>
        <v>100</v>
      </c>
      <c r="B44" s="30">
        <f>'De la BASE'!B40</f>
        <v>1</v>
      </c>
      <c r="C44" s="4">
        <f>'De la BASE'!C40</f>
        <v>1943</v>
      </c>
      <c r="D44" s="4">
        <f>'De la BASE'!D40</f>
        <v>12</v>
      </c>
      <c r="E44" s="9">
        <f>IF('De la BASE'!E40&gt;0,'De la BASE'!E40,'De la BASE'!E40+0.001)</f>
        <v>3.582</v>
      </c>
      <c r="F44" s="9">
        <f>IF('De la BASE'!F40&gt;0,'De la BASE'!F40,'De la BASE'!F40+0.001)</f>
        <v>3.582</v>
      </c>
      <c r="G44" s="15">
        <v>16041</v>
      </c>
    </row>
    <row r="45" spans="1:7" ht="12.75">
      <c r="A45" s="30" t="str">
        <f>'De la BASE'!A41</f>
        <v>100</v>
      </c>
      <c r="B45" s="30">
        <f>'De la BASE'!B41</f>
        <v>1</v>
      </c>
      <c r="C45" s="4">
        <f>'De la BASE'!C41</f>
        <v>1944</v>
      </c>
      <c r="D45" s="4">
        <f>'De la BASE'!D41</f>
        <v>1</v>
      </c>
      <c r="E45" s="9">
        <f>IF('De la BASE'!E41&gt;0,'De la BASE'!E41,'De la BASE'!E41+0.001)</f>
        <v>2.3</v>
      </c>
      <c r="F45" s="9">
        <f>IF('De la BASE'!F41&gt;0,'De la BASE'!F41,'De la BASE'!F41+0.001)</f>
        <v>2.3</v>
      </c>
      <c r="G45" s="15">
        <v>16072</v>
      </c>
    </row>
    <row r="46" spans="1:7" ht="12.75">
      <c r="A46" s="30" t="str">
        <f>'De la BASE'!A42</f>
        <v>100</v>
      </c>
      <c r="B46" s="30">
        <f>'De la BASE'!B42</f>
        <v>1</v>
      </c>
      <c r="C46" s="4">
        <f>'De la BASE'!C42</f>
        <v>1944</v>
      </c>
      <c r="D46" s="4">
        <f>'De la BASE'!D42</f>
        <v>2</v>
      </c>
      <c r="E46" s="9">
        <f>IF('De la BASE'!E42&gt;0,'De la BASE'!E42,'De la BASE'!E42+0.001)</f>
        <v>2.266</v>
      </c>
      <c r="F46" s="9">
        <f>IF('De la BASE'!F42&gt;0,'De la BASE'!F42,'De la BASE'!F42+0.001)</f>
        <v>2.266</v>
      </c>
      <c r="G46" s="15">
        <v>16103</v>
      </c>
    </row>
    <row r="47" spans="1:7" ht="12.75">
      <c r="A47" s="30" t="str">
        <f>'De la BASE'!A43</f>
        <v>100</v>
      </c>
      <c r="B47" s="30">
        <f>'De la BASE'!B43</f>
        <v>1</v>
      </c>
      <c r="C47" s="4">
        <f>'De la BASE'!C43</f>
        <v>1944</v>
      </c>
      <c r="D47" s="4">
        <f>'De la BASE'!D43</f>
        <v>3</v>
      </c>
      <c r="E47" s="9">
        <f>IF('De la BASE'!E43&gt;0,'De la BASE'!E43,'De la BASE'!E43+0.001)</f>
        <v>1.666</v>
      </c>
      <c r="F47" s="9">
        <f>IF('De la BASE'!F43&gt;0,'De la BASE'!F43,'De la BASE'!F43+0.001)</f>
        <v>1.666</v>
      </c>
      <c r="G47" s="15">
        <v>16132</v>
      </c>
    </row>
    <row r="48" spans="1:7" ht="12.75">
      <c r="A48" s="30" t="str">
        <f>'De la BASE'!A44</f>
        <v>100</v>
      </c>
      <c r="B48" s="30">
        <f>'De la BASE'!B44</f>
        <v>1</v>
      </c>
      <c r="C48" s="4">
        <f>'De la BASE'!C44</f>
        <v>1944</v>
      </c>
      <c r="D48" s="4">
        <f>'De la BASE'!D44</f>
        <v>4</v>
      </c>
      <c r="E48" s="9">
        <f>IF('De la BASE'!E44&gt;0,'De la BASE'!E44,'De la BASE'!E44+0.001)</f>
        <v>2.723</v>
      </c>
      <c r="F48" s="9">
        <f>IF('De la BASE'!F44&gt;0,'De la BASE'!F44,'De la BASE'!F44+0.001)</f>
        <v>2.723</v>
      </c>
      <c r="G48" s="15">
        <v>16163</v>
      </c>
    </row>
    <row r="49" spans="1:7" ht="12.75">
      <c r="A49" s="30" t="str">
        <f>'De la BASE'!A45</f>
        <v>100</v>
      </c>
      <c r="B49" s="30">
        <f>'De la BASE'!B45</f>
        <v>1</v>
      </c>
      <c r="C49" s="4">
        <f>'De la BASE'!C45</f>
        <v>1944</v>
      </c>
      <c r="D49" s="4">
        <f>'De la BASE'!D45</f>
        <v>5</v>
      </c>
      <c r="E49" s="9">
        <f>IF('De la BASE'!E45&gt;0,'De la BASE'!E45,'De la BASE'!E45+0.001)</f>
        <v>2.059</v>
      </c>
      <c r="F49" s="9">
        <f>IF('De la BASE'!F45&gt;0,'De la BASE'!F45,'De la BASE'!F45+0.001)</f>
        <v>2.059</v>
      </c>
      <c r="G49" s="15">
        <v>16193</v>
      </c>
    </row>
    <row r="50" spans="1:7" ht="12.75">
      <c r="A50" s="30" t="str">
        <f>'De la BASE'!A46</f>
        <v>100</v>
      </c>
      <c r="B50" s="30">
        <f>'De la BASE'!B46</f>
        <v>1</v>
      </c>
      <c r="C50" s="4">
        <f>'De la BASE'!C46</f>
        <v>1944</v>
      </c>
      <c r="D50" s="4">
        <f>'De la BASE'!D46</f>
        <v>6</v>
      </c>
      <c r="E50" s="9">
        <f>IF('De la BASE'!E46&gt;0,'De la BASE'!E46,'De la BASE'!E46+0.001)</f>
        <v>1.675</v>
      </c>
      <c r="F50" s="9">
        <f>IF('De la BASE'!F46&gt;0,'De la BASE'!F46,'De la BASE'!F46+0.001)</f>
        <v>1.675</v>
      </c>
      <c r="G50" s="15">
        <v>16224</v>
      </c>
    </row>
    <row r="51" spans="1:7" ht="12.75">
      <c r="A51" s="30" t="str">
        <f>'De la BASE'!A47</f>
        <v>100</v>
      </c>
      <c r="B51" s="30">
        <f>'De la BASE'!B47</f>
        <v>1</v>
      </c>
      <c r="C51" s="4">
        <f>'De la BASE'!C47</f>
        <v>1944</v>
      </c>
      <c r="D51" s="4">
        <f>'De la BASE'!D47</f>
        <v>7</v>
      </c>
      <c r="E51" s="9">
        <f>IF('De la BASE'!E47&gt;0,'De la BASE'!E47,'De la BASE'!E47+0.001)</f>
        <v>1.439</v>
      </c>
      <c r="F51" s="9">
        <f>IF('De la BASE'!F47&gt;0,'De la BASE'!F47,'De la BASE'!F47+0.001)</f>
        <v>1.439</v>
      </c>
      <c r="G51" s="15">
        <v>16254</v>
      </c>
    </row>
    <row r="52" spans="1:7" ht="12.75">
      <c r="A52" s="30" t="str">
        <f>'De la BASE'!A48</f>
        <v>100</v>
      </c>
      <c r="B52" s="30">
        <f>'De la BASE'!B48</f>
        <v>1</v>
      </c>
      <c r="C52" s="4">
        <f>'De la BASE'!C48</f>
        <v>1944</v>
      </c>
      <c r="D52" s="4">
        <f>'De la BASE'!D48</f>
        <v>8</v>
      </c>
      <c r="E52" s="9">
        <f>IF('De la BASE'!E48&gt;0,'De la BASE'!E48,'De la BASE'!E48+0.001)</f>
        <v>1.298</v>
      </c>
      <c r="F52" s="9">
        <f>IF('De la BASE'!F48&gt;0,'De la BASE'!F48,'De la BASE'!F48+0.001)</f>
        <v>1.298</v>
      </c>
      <c r="G52" s="15">
        <v>16285</v>
      </c>
    </row>
    <row r="53" spans="1:7" ht="12.75">
      <c r="A53" s="30" t="str">
        <f>'De la BASE'!A49</f>
        <v>100</v>
      </c>
      <c r="B53" s="30">
        <f>'De la BASE'!B49</f>
        <v>1</v>
      </c>
      <c r="C53" s="4">
        <f>'De la BASE'!C49</f>
        <v>1944</v>
      </c>
      <c r="D53" s="4">
        <f>'De la BASE'!D49</f>
        <v>9</v>
      </c>
      <c r="E53" s="9">
        <f>IF('De la BASE'!E49&gt;0,'De la BASE'!E49,'De la BASE'!E49+0.001)</f>
        <v>1.321</v>
      </c>
      <c r="F53" s="9">
        <f>IF('De la BASE'!F49&gt;0,'De la BASE'!F49,'De la BASE'!F49+0.001)</f>
        <v>1.321</v>
      </c>
      <c r="G53" s="15">
        <v>16316</v>
      </c>
    </row>
    <row r="54" spans="1:7" ht="12.75">
      <c r="A54" s="30" t="str">
        <f>'De la BASE'!A50</f>
        <v>100</v>
      </c>
      <c r="B54" s="30">
        <f>'De la BASE'!B50</f>
        <v>1</v>
      </c>
      <c r="C54" s="4">
        <f>'De la BASE'!C50</f>
        <v>1944</v>
      </c>
      <c r="D54" s="4">
        <f>'De la BASE'!D50</f>
        <v>10</v>
      </c>
      <c r="E54" s="9">
        <f>IF('De la BASE'!E50&gt;0,'De la BASE'!E50,'De la BASE'!E50+0.001)</f>
        <v>1.325</v>
      </c>
      <c r="F54" s="9">
        <f>IF('De la BASE'!F50&gt;0,'De la BASE'!F50,'De la BASE'!F50+0.001)</f>
        <v>1.325</v>
      </c>
      <c r="G54" s="15">
        <v>16346</v>
      </c>
    </row>
    <row r="55" spans="1:7" ht="12.75">
      <c r="A55" s="30" t="str">
        <f>'De la BASE'!A51</f>
        <v>100</v>
      </c>
      <c r="B55" s="30">
        <f>'De la BASE'!B51</f>
        <v>1</v>
      </c>
      <c r="C55" s="4">
        <f>'De la BASE'!C51</f>
        <v>1944</v>
      </c>
      <c r="D55" s="4">
        <f>'De la BASE'!D51</f>
        <v>11</v>
      </c>
      <c r="E55" s="9">
        <f>IF('De la BASE'!E51&gt;0,'De la BASE'!E51,'De la BASE'!E51+0.001)</f>
        <v>1.389</v>
      </c>
      <c r="F55" s="9">
        <f>IF('De la BASE'!F51&gt;0,'De la BASE'!F51,'De la BASE'!F51+0.001)</f>
        <v>1.389</v>
      </c>
      <c r="G55" s="15">
        <v>16377</v>
      </c>
    </row>
    <row r="56" spans="1:7" ht="12.75">
      <c r="A56" s="30" t="str">
        <f>'De la BASE'!A52</f>
        <v>100</v>
      </c>
      <c r="B56" s="30">
        <f>'De la BASE'!B52</f>
        <v>1</v>
      </c>
      <c r="C56" s="4">
        <f>'De la BASE'!C52</f>
        <v>1944</v>
      </c>
      <c r="D56" s="4">
        <f>'De la BASE'!D52</f>
        <v>12</v>
      </c>
      <c r="E56" s="9">
        <f>IF('De la BASE'!E52&gt;0,'De la BASE'!E52,'De la BASE'!E52+0.001)</f>
        <v>4.302</v>
      </c>
      <c r="F56" s="9">
        <f>IF('De la BASE'!F52&gt;0,'De la BASE'!F52,'De la BASE'!F52+0.001)</f>
        <v>4.302</v>
      </c>
      <c r="G56" s="15">
        <v>16407</v>
      </c>
    </row>
    <row r="57" spans="1:7" ht="12.75">
      <c r="A57" s="30" t="str">
        <f>'De la BASE'!A53</f>
        <v>100</v>
      </c>
      <c r="B57" s="30">
        <f>'De la BASE'!B53</f>
        <v>1</v>
      </c>
      <c r="C57" s="4">
        <f>'De la BASE'!C53</f>
        <v>1945</v>
      </c>
      <c r="D57" s="4">
        <f>'De la BASE'!D53</f>
        <v>1</v>
      </c>
      <c r="E57" s="9">
        <f>IF('De la BASE'!E53&gt;0,'De la BASE'!E53,'De la BASE'!E53+0.001)</f>
        <v>1.599</v>
      </c>
      <c r="F57" s="9">
        <f>IF('De la BASE'!F53&gt;0,'De la BASE'!F53,'De la BASE'!F53+0.001)</f>
        <v>1.599</v>
      </c>
      <c r="G57" s="15">
        <v>16438</v>
      </c>
    </row>
    <row r="58" spans="1:7" ht="12.75">
      <c r="A58" s="30" t="str">
        <f>'De la BASE'!A54</f>
        <v>100</v>
      </c>
      <c r="B58" s="30">
        <f>'De la BASE'!B54</f>
        <v>1</v>
      </c>
      <c r="C58" s="4">
        <f>'De la BASE'!C54</f>
        <v>1945</v>
      </c>
      <c r="D58" s="4">
        <f>'De la BASE'!D54</f>
        <v>2</v>
      </c>
      <c r="E58" s="9">
        <f>IF('De la BASE'!E54&gt;0,'De la BASE'!E54,'De la BASE'!E54+0.001)</f>
        <v>2.724</v>
      </c>
      <c r="F58" s="9">
        <f>IF('De la BASE'!F54&gt;0,'De la BASE'!F54,'De la BASE'!F54+0.001)</f>
        <v>2.724</v>
      </c>
      <c r="G58" s="15">
        <v>16469</v>
      </c>
    </row>
    <row r="59" spans="1:7" ht="12.75">
      <c r="A59" s="30" t="str">
        <f>'De la BASE'!A55</f>
        <v>100</v>
      </c>
      <c r="B59" s="30">
        <f>'De la BASE'!B55</f>
        <v>1</v>
      </c>
      <c r="C59" s="4">
        <f>'De la BASE'!C55</f>
        <v>1945</v>
      </c>
      <c r="D59" s="4">
        <f>'De la BASE'!D55</f>
        <v>3</v>
      </c>
      <c r="E59" s="9">
        <f>IF('De la BASE'!E55&gt;0,'De la BASE'!E55,'De la BASE'!E55+0.001)</f>
        <v>2.133</v>
      </c>
      <c r="F59" s="9">
        <f>IF('De la BASE'!F55&gt;0,'De la BASE'!F55,'De la BASE'!F55+0.001)</f>
        <v>2.133</v>
      </c>
      <c r="G59" s="15">
        <v>16497</v>
      </c>
    </row>
    <row r="60" spans="1:7" ht="12.75">
      <c r="A60" s="30" t="str">
        <f>'De la BASE'!A56</f>
        <v>100</v>
      </c>
      <c r="B60" s="30">
        <f>'De la BASE'!B56</f>
        <v>1</v>
      </c>
      <c r="C60" s="4">
        <f>'De la BASE'!C56</f>
        <v>1945</v>
      </c>
      <c r="D60" s="4">
        <f>'De la BASE'!D56</f>
        <v>4</v>
      </c>
      <c r="E60" s="9">
        <f>IF('De la BASE'!E56&gt;0,'De la BASE'!E56,'De la BASE'!E56+0.001)</f>
        <v>1.923</v>
      </c>
      <c r="F60" s="9">
        <f>IF('De la BASE'!F56&gt;0,'De la BASE'!F56,'De la BASE'!F56+0.001)</f>
        <v>1.923</v>
      </c>
      <c r="G60" s="15">
        <v>16528</v>
      </c>
    </row>
    <row r="61" spans="1:7" ht="12.75">
      <c r="A61" s="30" t="str">
        <f>'De la BASE'!A57</f>
        <v>100</v>
      </c>
      <c r="B61" s="30">
        <f>'De la BASE'!B57</f>
        <v>1</v>
      </c>
      <c r="C61" s="4">
        <f>'De la BASE'!C57</f>
        <v>1945</v>
      </c>
      <c r="D61" s="4">
        <f>'De la BASE'!D57</f>
        <v>5</v>
      </c>
      <c r="E61" s="9">
        <f>IF('De la BASE'!E57&gt;0,'De la BASE'!E57,'De la BASE'!E57+0.001)</f>
        <v>1.641</v>
      </c>
      <c r="F61" s="9">
        <f>IF('De la BASE'!F57&gt;0,'De la BASE'!F57,'De la BASE'!F57+0.001)</f>
        <v>1.641</v>
      </c>
      <c r="G61" s="15">
        <v>16558</v>
      </c>
    </row>
    <row r="62" spans="1:7" ht="12.75">
      <c r="A62" s="30" t="str">
        <f>'De la BASE'!A58</f>
        <v>100</v>
      </c>
      <c r="B62" s="30">
        <f>'De la BASE'!B58</f>
        <v>1</v>
      </c>
      <c r="C62" s="4">
        <f>'De la BASE'!C58</f>
        <v>1945</v>
      </c>
      <c r="D62" s="4">
        <f>'De la BASE'!D58</f>
        <v>6</v>
      </c>
      <c r="E62" s="9">
        <f>IF('De la BASE'!E58&gt;0,'De la BASE'!E58,'De la BASE'!E58+0.001)</f>
        <v>1.356</v>
      </c>
      <c r="F62" s="9">
        <f>IF('De la BASE'!F58&gt;0,'De la BASE'!F58,'De la BASE'!F58+0.001)</f>
        <v>1.356</v>
      </c>
      <c r="G62" s="15">
        <v>16589</v>
      </c>
    </row>
    <row r="63" spans="1:7" ht="12.75">
      <c r="A63" s="30" t="str">
        <f>'De la BASE'!A59</f>
        <v>100</v>
      </c>
      <c r="B63" s="30">
        <f>'De la BASE'!B59</f>
        <v>1</v>
      </c>
      <c r="C63" s="4">
        <f>'De la BASE'!C59</f>
        <v>1945</v>
      </c>
      <c r="D63" s="4">
        <f>'De la BASE'!D59</f>
        <v>7</v>
      </c>
      <c r="E63" s="9">
        <f>IF('De la BASE'!E59&gt;0,'De la BASE'!E59,'De la BASE'!E59+0.001)</f>
        <v>1.114</v>
      </c>
      <c r="F63" s="9">
        <f>IF('De la BASE'!F59&gt;0,'De la BASE'!F59,'De la BASE'!F59+0.001)</f>
        <v>1.114</v>
      </c>
      <c r="G63" s="15">
        <v>16619</v>
      </c>
    </row>
    <row r="64" spans="1:7" ht="12.75">
      <c r="A64" s="30" t="str">
        <f>'De la BASE'!A60</f>
        <v>100</v>
      </c>
      <c r="B64" s="30">
        <f>'De la BASE'!B60</f>
        <v>1</v>
      </c>
      <c r="C64" s="4">
        <f>'De la BASE'!C60</f>
        <v>1945</v>
      </c>
      <c r="D64" s="4">
        <f>'De la BASE'!D60</f>
        <v>8</v>
      </c>
      <c r="E64" s="9">
        <f>IF('De la BASE'!E60&gt;0,'De la BASE'!E60,'De la BASE'!E60+0.001)</f>
        <v>0.925</v>
      </c>
      <c r="F64" s="9">
        <f>IF('De la BASE'!F60&gt;0,'De la BASE'!F60,'De la BASE'!F60+0.001)</f>
        <v>0.925</v>
      </c>
      <c r="G64" s="15">
        <v>16650</v>
      </c>
    </row>
    <row r="65" spans="1:7" ht="12.75">
      <c r="A65" s="30" t="str">
        <f>'De la BASE'!A61</f>
        <v>100</v>
      </c>
      <c r="B65" s="30">
        <f>'De la BASE'!B61</f>
        <v>1</v>
      </c>
      <c r="C65" s="4">
        <f>'De la BASE'!C61</f>
        <v>1945</v>
      </c>
      <c r="D65" s="4">
        <f>'De la BASE'!D61</f>
        <v>9</v>
      </c>
      <c r="E65" s="9">
        <f>IF('De la BASE'!E61&gt;0,'De la BASE'!E61,'De la BASE'!E61+0.001)</f>
        <v>0.767</v>
      </c>
      <c r="F65" s="9">
        <f>IF('De la BASE'!F61&gt;0,'De la BASE'!F61,'De la BASE'!F61+0.001)</f>
        <v>0.767</v>
      </c>
      <c r="G65" s="15">
        <v>16681</v>
      </c>
    </row>
    <row r="66" spans="1:7" ht="12.75">
      <c r="A66" s="30" t="str">
        <f>'De la BASE'!A62</f>
        <v>100</v>
      </c>
      <c r="B66" s="30">
        <f>'De la BASE'!B62</f>
        <v>1</v>
      </c>
      <c r="C66" s="4">
        <f>'De la BASE'!C62</f>
        <v>1945</v>
      </c>
      <c r="D66" s="4">
        <f>'De la BASE'!D62</f>
        <v>10</v>
      </c>
      <c r="E66" s="9">
        <f>IF('De la BASE'!E62&gt;0,'De la BASE'!E62,'De la BASE'!E62+0.001)</f>
        <v>0.924</v>
      </c>
      <c r="F66" s="9">
        <f>IF('De la BASE'!F62&gt;0,'De la BASE'!F62,'De la BASE'!F62+0.001)</f>
        <v>0.924</v>
      </c>
      <c r="G66" s="15">
        <v>16711</v>
      </c>
    </row>
    <row r="67" spans="1:7" ht="12.75">
      <c r="A67" s="30" t="str">
        <f>'De la BASE'!A63</f>
        <v>100</v>
      </c>
      <c r="B67" s="30">
        <f>'De la BASE'!B63</f>
        <v>1</v>
      </c>
      <c r="C67" s="4">
        <f>'De la BASE'!C63</f>
        <v>1945</v>
      </c>
      <c r="D67" s="4">
        <f>'De la BASE'!D63</f>
        <v>11</v>
      </c>
      <c r="E67" s="9">
        <f>IF('De la BASE'!E63&gt;0,'De la BASE'!E63,'De la BASE'!E63+0.001)</f>
        <v>1.98</v>
      </c>
      <c r="F67" s="9">
        <f>IF('De la BASE'!F63&gt;0,'De la BASE'!F63,'De la BASE'!F63+0.001)</f>
        <v>1.98</v>
      </c>
      <c r="G67" s="15">
        <v>16742</v>
      </c>
    </row>
    <row r="68" spans="1:7" ht="12.75">
      <c r="A68" s="30" t="str">
        <f>'De la BASE'!A64</f>
        <v>100</v>
      </c>
      <c r="B68" s="30">
        <f>'De la BASE'!B64</f>
        <v>1</v>
      </c>
      <c r="C68" s="4">
        <f>'De la BASE'!C64</f>
        <v>1945</v>
      </c>
      <c r="D68" s="4">
        <f>'De la BASE'!D64</f>
        <v>12</v>
      </c>
      <c r="E68" s="9">
        <f>IF('De la BASE'!E64&gt;0,'De la BASE'!E64,'De la BASE'!E64+0.001)</f>
        <v>20.903</v>
      </c>
      <c r="F68" s="9">
        <f>IF('De la BASE'!F64&gt;0,'De la BASE'!F64,'De la BASE'!F64+0.001)</f>
        <v>20.903</v>
      </c>
      <c r="G68" s="15">
        <v>16772</v>
      </c>
    </row>
    <row r="69" spans="1:7" ht="12.75">
      <c r="A69" s="30" t="str">
        <f>'De la BASE'!A65</f>
        <v>100</v>
      </c>
      <c r="B69" s="30">
        <f>'De la BASE'!B65</f>
        <v>1</v>
      </c>
      <c r="C69" s="4">
        <f>'De la BASE'!C65</f>
        <v>1946</v>
      </c>
      <c r="D69" s="4">
        <f>'De la BASE'!D65</f>
        <v>1</v>
      </c>
      <c r="E69" s="9">
        <f>IF('De la BASE'!E65&gt;0,'De la BASE'!E65,'De la BASE'!E65+0.001)</f>
        <v>2.827</v>
      </c>
      <c r="F69" s="9">
        <f>IF('De la BASE'!F65&gt;0,'De la BASE'!F65,'De la BASE'!F65+0.001)</f>
        <v>2.827</v>
      </c>
      <c r="G69" s="15">
        <v>16803</v>
      </c>
    </row>
    <row r="70" spans="1:7" ht="12.75">
      <c r="A70" s="30" t="str">
        <f>'De la BASE'!A66</f>
        <v>100</v>
      </c>
      <c r="B70" s="30">
        <f>'De la BASE'!B66</f>
        <v>1</v>
      </c>
      <c r="C70" s="4">
        <f>'De la BASE'!C66</f>
        <v>1946</v>
      </c>
      <c r="D70" s="4">
        <f>'De la BASE'!D66</f>
        <v>2</v>
      </c>
      <c r="E70" s="9">
        <f>IF('De la BASE'!E66&gt;0,'De la BASE'!E66,'De la BASE'!E66+0.001)</f>
        <v>4.034</v>
      </c>
      <c r="F70" s="9">
        <f>IF('De la BASE'!F66&gt;0,'De la BASE'!F66,'De la BASE'!F66+0.001)</f>
        <v>4.034</v>
      </c>
      <c r="G70" s="15">
        <v>16834</v>
      </c>
    </row>
    <row r="71" spans="1:7" ht="12.75">
      <c r="A71" s="30" t="str">
        <f>'De la BASE'!A67</f>
        <v>100</v>
      </c>
      <c r="B71" s="30">
        <f>'De la BASE'!B67</f>
        <v>1</v>
      </c>
      <c r="C71" s="4">
        <f>'De la BASE'!C67</f>
        <v>1946</v>
      </c>
      <c r="D71" s="4">
        <f>'De la BASE'!D67</f>
        <v>3</v>
      </c>
      <c r="E71" s="9">
        <f>IF('De la BASE'!E67&gt;0,'De la BASE'!E67,'De la BASE'!E67+0.001)</f>
        <v>6.288</v>
      </c>
      <c r="F71" s="9">
        <f>IF('De la BASE'!F67&gt;0,'De la BASE'!F67,'De la BASE'!F67+0.001)</f>
        <v>6.288</v>
      </c>
      <c r="G71" s="15">
        <v>16862</v>
      </c>
    </row>
    <row r="72" spans="1:7" ht="12.75">
      <c r="A72" s="30" t="str">
        <f>'De la BASE'!A68</f>
        <v>100</v>
      </c>
      <c r="B72" s="30">
        <f>'De la BASE'!B68</f>
        <v>1</v>
      </c>
      <c r="C72" s="4">
        <f>'De la BASE'!C68</f>
        <v>1946</v>
      </c>
      <c r="D72" s="4">
        <f>'De la BASE'!D68</f>
        <v>4</v>
      </c>
      <c r="E72" s="9">
        <f>IF('De la BASE'!E68&gt;0,'De la BASE'!E68,'De la BASE'!E68+0.001)</f>
        <v>10.677</v>
      </c>
      <c r="F72" s="9">
        <f>IF('De la BASE'!F68&gt;0,'De la BASE'!F68,'De la BASE'!F68+0.001)</f>
        <v>10.677</v>
      </c>
      <c r="G72" s="15">
        <v>16893</v>
      </c>
    </row>
    <row r="73" spans="1:7" ht="12.75">
      <c r="A73" s="30" t="str">
        <f>'De la BASE'!A69</f>
        <v>100</v>
      </c>
      <c r="B73" s="30">
        <f>'De la BASE'!B69</f>
        <v>1</v>
      </c>
      <c r="C73" s="4">
        <f>'De la BASE'!C69</f>
        <v>1946</v>
      </c>
      <c r="D73" s="4">
        <f>'De la BASE'!D69</f>
        <v>5</v>
      </c>
      <c r="E73" s="9">
        <f>IF('De la BASE'!E69&gt;0,'De la BASE'!E69,'De la BASE'!E69+0.001)</f>
        <v>11.241</v>
      </c>
      <c r="F73" s="9">
        <f>IF('De la BASE'!F69&gt;0,'De la BASE'!F69,'De la BASE'!F69+0.001)</f>
        <v>11.241</v>
      </c>
      <c r="G73" s="15">
        <v>16923</v>
      </c>
    </row>
    <row r="74" spans="1:7" ht="12.75">
      <c r="A74" s="30" t="str">
        <f>'De la BASE'!A70</f>
        <v>100</v>
      </c>
      <c r="B74" s="30">
        <f>'De la BASE'!B70</f>
        <v>1</v>
      </c>
      <c r="C74" s="4">
        <f>'De la BASE'!C70</f>
        <v>1946</v>
      </c>
      <c r="D74" s="4">
        <f>'De la BASE'!D70</f>
        <v>6</v>
      </c>
      <c r="E74" s="9">
        <f>IF('De la BASE'!E70&gt;0,'De la BASE'!E70,'De la BASE'!E70+0.001)</f>
        <v>3.526</v>
      </c>
      <c r="F74" s="9">
        <f>IF('De la BASE'!F70&gt;0,'De la BASE'!F70,'De la BASE'!F70+0.001)</f>
        <v>3.526</v>
      </c>
      <c r="G74" s="15">
        <v>16954</v>
      </c>
    </row>
    <row r="75" spans="1:7" ht="12.75">
      <c r="A75" s="30" t="str">
        <f>'De la BASE'!A71</f>
        <v>100</v>
      </c>
      <c r="B75" s="30">
        <f>'De la BASE'!B71</f>
        <v>1</v>
      </c>
      <c r="C75" s="4">
        <f>'De la BASE'!C71</f>
        <v>1946</v>
      </c>
      <c r="D75" s="4">
        <f>'De la BASE'!D71</f>
        <v>7</v>
      </c>
      <c r="E75" s="9">
        <f>IF('De la BASE'!E71&gt;0,'De la BASE'!E71,'De la BASE'!E71+0.001)</f>
        <v>2.78</v>
      </c>
      <c r="F75" s="9">
        <f>IF('De la BASE'!F71&gt;0,'De la BASE'!F71,'De la BASE'!F71+0.001)</f>
        <v>2.78</v>
      </c>
      <c r="G75" s="15">
        <v>16984</v>
      </c>
    </row>
    <row r="76" spans="1:7" ht="12.75">
      <c r="A76" s="30" t="str">
        <f>'De la BASE'!A72</f>
        <v>100</v>
      </c>
      <c r="B76" s="30">
        <f>'De la BASE'!B72</f>
        <v>1</v>
      </c>
      <c r="C76" s="4">
        <f>'De la BASE'!C72</f>
        <v>1946</v>
      </c>
      <c r="D76" s="4">
        <f>'De la BASE'!D72</f>
        <v>8</v>
      </c>
      <c r="E76" s="9">
        <f>IF('De la BASE'!E72&gt;0,'De la BASE'!E72,'De la BASE'!E72+0.001)</f>
        <v>2.206</v>
      </c>
      <c r="F76" s="9">
        <f>IF('De la BASE'!F72&gt;0,'De la BASE'!F72,'De la BASE'!F72+0.001)</f>
        <v>2.206</v>
      </c>
      <c r="G76" s="15">
        <v>17015</v>
      </c>
    </row>
    <row r="77" spans="1:7" ht="12.75">
      <c r="A77" s="30" t="str">
        <f>'De la BASE'!A73</f>
        <v>100</v>
      </c>
      <c r="B77" s="30">
        <f>'De la BASE'!B73</f>
        <v>1</v>
      </c>
      <c r="C77" s="4">
        <f>'De la BASE'!C73</f>
        <v>1946</v>
      </c>
      <c r="D77" s="4">
        <f>'De la BASE'!D73</f>
        <v>9</v>
      </c>
      <c r="E77" s="9">
        <f>IF('De la BASE'!E73&gt;0,'De la BASE'!E73,'De la BASE'!E73+0.001)</f>
        <v>1.919</v>
      </c>
      <c r="F77" s="9">
        <f>IF('De la BASE'!F73&gt;0,'De la BASE'!F73,'De la BASE'!F73+0.001)</f>
        <v>1.919</v>
      </c>
      <c r="G77" s="15">
        <v>17046</v>
      </c>
    </row>
    <row r="78" spans="1:7" ht="12.75">
      <c r="A78" s="30" t="str">
        <f>'De la BASE'!A74</f>
        <v>100</v>
      </c>
      <c r="B78" s="30">
        <f>'De la BASE'!B74</f>
        <v>1</v>
      </c>
      <c r="C78" s="4">
        <f>'De la BASE'!C74</f>
        <v>1946</v>
      </c>
      <c r="D78" s="4">
        <f>'De la BASE'!D74</f>
        <v>10</v>
      </c>
      <c r="E78" s="9">
        <f>IF('De la BASE'!E74&gt;0,'De la BASE'!E74,'De la BASE'!E74+0.001)</f>
        <v>1.776</v>
      </c>
      <c r="F78" s="9">
        <f>IF('De la BASE'!F74&gt;0,'De la BASE'!F74,'De la BASE'!F74+0.001)</f>
        <v>1.776</v>
      </c>
      <c r="G78" s="15">
        <v>17076</v>
      </c>
    </row>
    <row r="79" spans="1:7" ht="12.75">
      <c r="A79" s="30" t="str">
        <f>'De la BASE'!A75</f>
        <v>100</v>
      </c>
      <c r="B79" s="30">
        <f>'De la BASE'!B75</f>
        <v>1</v>
      </c>
      <c r="C79" s="4">
        <f>'De la BASE'!C75</f>
        <v>1946</v>
      </c>
      <c r="D79" s="4">
        <f>'De la BASE'!D75</f>
        <v>11</v>
      </c>
      <c r="E79" s="9">
        <f>IF('De la BASE'!E75&gt;0,'De la BASE'!E75,'De la BASE'!E75+0.001)</f>
        <v>2.071</v>
      </c>
      <c r="F79" s="9">
        <f>IF('De la BASE'!F75&gt;0,'De la BASE'!F75,'De la BASE'!F75+0.001)</f>
        <v>2.071</v>
      </c>
      <c r="G79" s="15">
        <v>17107</v>
      </c>
    </row>
    <row r="80" spans="1:7" ht="12.75">
      <c r="A80" s="30" t="str">
        <f>'De la BASE'!A76</f>
        <v>100</v>
      </c>
      <c r="B80" s="30">
        <f>'De la BASE'!B76</f>
        <v>1</v>
      </c>
      <c r="C80" s="4">
        <f>'De la BASE'!C76</f>
        <v>1946</v>
      </c>
      <c r="D80" s="4">
        <f>'De la BASE'!D76</f>
        <v>12</v>
      </c>
      <c r="E80" s="9">
        <f>IF('De la BASE'!E76&gt;0,'De la BASE'!E76,'De la BASE'!E76+0.001)</f>
        <v>9.995</v>
      </c>
      <c r="F80" s="9">
        <f>IF('De la BASE'!F76&gt;0,'De la BASE'!F76,'De la BASE'!F76+0.001)</f>
        <v>9.995</v>
      </c>
      <c r="G80" s="15">
        <v>17137</v>
      </c>
    </row>
    <row r="81" spans="1:7" ht="12.75">
      <c r="A81" s="30" t="str">
        <f>'De la BASE'!A77</f>
        <v>100</v>
      </c>
      <c r="B81" s="30">
        <f>'De la BASE'!B77</f>
        <v>1</v>
      </c>
      <c r="C81" s="4">
        <f>'De la BASE'!C77</f>
        <v>1947</v>
      </c>
      <c r="D81" s="4">
        <f>'De la BASE'!D77</f>
        <v>1</v>
      </c>
      <c r="E81" s="9">
        <f>IF('De la BASE'!E77&gt;0,'De la BASE'!E77,'De la BASE'!E77+0.001)</f>
        <v>4.719</v>
      </c>
      <c r="F81" s="9">
        <f>IF('De la BASE'!F77&gt;0,'De la BASE'!F77,'De la BASE'!F77+0.001)</f>
        <v>4.719</v>
      </c>
      <c r="G81" s="15">
        <v>17168</v>
      </c>
    </row>
    <row r="82" spans="1:7" ht="12.75">
      <c r="A82" s="30" t="str">
        <f>'De la BASE'!A78</f>
        <v>100</v>
      </c>
      <c r="B82" s="30">
        <f>'De la BASE'!B78</f>
        <v>1</v>
      </c>
      <c r="C82" s="4">
        <f>'De la BASE'!C78</f>
        <v>1947</v>
      </c>
      <c r="D82" s="4">
        <f>'De la BASE'!D78</f>
        <v>2</v>
      </c>
      <c r="E82" s="9">
        <f>IF('De la BASE'!E78&gt;0,'De la BASE'!E78,'De la BASE'!E78+0.001)</f>
        <v>23.217</v>
      </c>
      <c r="F82" s="9">
        <f>IF('De la BASE'!F78&gt;0,'De la BASE'!F78,'De la BASE'!F78+0.001)</f>
        <v>23.217</v>
      </c>
      <c r="G82" s="15">
        <v>17199</v>
      </c>
    </row>
    <row r="83" spans="1:7" ht="12.75">
      <c r="A83" s="30" t="str">
        <f>'De la BASE'!A79</f>
        <v>100</v>
      </c>
      <c r="B83" s="30">
        <f>'De la BASE'!B79</f>
        <v>1</v>
      </c>
      <c r="C83" s="4">
        <f>'De la BASE'!C79</f>
        <v>1947</v>
      </c>
      <c r="D83" s="4">
        <f>'De la BASE'!D79</f>
        <v>3</v>
      </c>
      <c r="E83" s="9">
        <f>IF('De la BASE'!E79&gt;0,'De la BASE'!E79,'De la BASE'!E79+0.001)</f>
        <v>23.617</v>
      </c>
      <c r="F83" s="9">
        <f>IF('De la BASE'!F79&gt;0,'De la BASE'!F79,'De la BASE'!F79+0.001)</f>
        <v>23.617</v>
      </c>
      <c r="G83" s="15">
        <v>17227</v>
      </c>
    </row>
    <row r="84" spans="1:7" ht="12.75">
      <c r="A84" s="30" t="str">
        <f>'De la BASE'!A80</f>
        <v>100</v>
      </c>
      <c r="B84" s="30">
        <f>'De la BASE'!B80</f>
        <v>1</v>
      </c>
      <c r="C84" s="4">
        <f>'De la BASE'!C80</f>
        <v>1947</v>
      </c>
      <c r="D84" s="4">
        <f>'De la BASE'!D80</f>
        <v>4</v>
      </c>
      <c r="E84" s="9">
        <f>IF('De la BASE'!E80&gt;0,'De la BASE'!E80,'De la BASE'!E80+0.001)</f>
        <v>4.355</v>
      </c>
      <c r="F84" s="9">
        <f>IF('De la BASE'!F80&gt;0,'De la BASE'!F80,'De la BASE'!F80+0.001)</f>
        <v>4.355</v>
      </c>
      <c r="G84" s="15">
        <v>17258</v>
      </c>
    </row>
    <row r="85" spans="1:7" ht="12.75">
      <c r="A85" s="30" t="str">
        <f>'De la BASE'!A81</f>
        <v>100</v>
      </c>
      <c r="B85" s="30">
        <f>'De la BASE'!B81</f>
        <v>1</v>
      </c>
      <c r="C85" s="4">
        <f>'De la BASE'!C81</f>
        <v>1947</v>
      </c>
      <c r="D85" s="4">
        <f>'De la BASE'!D81</f>
        <v>5</v>
      </c>
      <c r="E85" s="9">
        <f>IF('De la BASE'!E81&gt;0,'De la BASE'!E81,'De la BASE'!E81+0.001)</f>
        <v>4.467</v>
      </c>
      <c r="F85" s="9">
        <f>IF('De la BASE'!F81&gt;0,'De la BASE'!F81,'De la BASE'!F81+0.001)</f>
        <v>4.467</v>
      </c>
      <c r="G85" s="15">
        <v>17288</v>
      </c>
    </row>
    <row r="86" spans="1:7" ht="12.75">
      <c r="A86" s="30" t="str">
        <f>'De la BASE'!A82</f>
        <v>100</v>
      </c>
      <c r="B86" s="30">
        <f>'De la BASE'!B82</f>
        <v>1</v>
      </c>
      <c r="C86" s="4">
        <f>'De la BASE'!C82</f>
        <v>1947</v>
      </c>
      <c r="D86" s="4">
        <f>'De la BASE'!D82</f>
        <v>6</v>
      </c>
      <c r="E86" s="9">
        <f>IF('De la BASE'!E82&gt;0,'De la BASE'!E82,'De la BASE'!E82+0.001)</f>
        <v>3.142</v>
      </c>
      <c r="F86" s="9">
        <f>IF('De la BASE'!F82&gt;0,'De la BASE'!F82,'De la BASE'!F82+0.001)</f>
        <v>3.142</v>
      </c>
      <c r="G86" s="15">
        <v>17319</v>
      </c>
    </row>
    <row r="87" spans="1:7" ht="12.75">
      <c r="A87" s="30" t="str">
        <f>'De la BASE'!A83</f>
        <v>100</v>
      </c>
      <c r="B87" s="30">
        <f>'De la BASE'!B83</f>
        <v>1</v>
      </c>
      <c r="C87" s="4">
        <f>'De la BASE'!C83</f>
        <v>1947</v>
      </c>
      <c r="D87" s="4">
        <f>'De la BASE'!D83</f>
        <v>7</v>
      </c>
      <c r="E87" s="9">
        <f>IF('De la BASE'!E83&gt;0,'De la BASE'!E83,'De la BASE'!E83+0.001)</f>
        <v>2.525</v>
      </c>
      <c r="F87" s="9">
        <f>IF('De la BASE'!F83&gt;0,'De la BASE'!F83,'De la BASE'!F83+0.001)</f>
        <v>2.525</v>
      </c>
      <c r="G87" s="15">
        <v>17349</v>
      </c>
    </row>
    <row r="88" spans="1:7" ht="12.75">
      <c r="A88" s="30" t="str">
        <f>'De la BASE'!A84</f>
        <v>100</v>
      </c>
      <c r="B88" s="30">
        <f>'De la BASE'!B84</f>
        <v>1</v>
      </c>
      <c r="C88" s="4">
        <f>'De la BASE'!C84</f>
        <v>1947</v>
      </c>
      <c r="D88" s="4">
        <f>'De la BASE'!D84</f>
        <v>8</v>
      </c>
      <c r="E88" s="9">
        <f>IF('De la BASE'!E84&gt;0,'De la BASE'!E84,'De la BASE'!E84+0.001)</f>
        <v>2.039</v>
      </c>
      <c r="F88" s="9">
        <f>IF('De la BASE'!F84&gt;0,'De la BASE'!F84,'De la BASE'!F84+0.001)</f>
        <v>2.039</v>
      </c>
      <c r="G88" s="15">
        <v>17380</v>
      </c>
    </row>
    <row r="89" spans="1:7" ht="12.75">
      <c r="A89" s="30" t="str">
        <f>'De la BASE'!A85</f>
        <v>100</v>
      </c>
      <c r="B89" s="30">
        <f>'De la BASE'!B85</f>
        <v>1</v>
      </c>
      <c r="C89" s="4">
        <f>'De la BASE'!C85</f>
        <v>1947</v>
      </c>
      <c r="D89" s="4">
        <f>'De la BASE'!D85</f>
        <v>9</v>
      </c>
      <c r="E89" s="9">
        <f>IF('De la BASE'!E85&gt;0,'De la BASE'!E85,'De la BASE'!E85+0.001)</f>
        <v>1.894</v>
      </c>
      <c r="F89" s="9">
        <f>IF('De la BASE'!F85&gt;0,'De la BASE'!F85,'De la BASE'!F85+0.001)</f>
        <v>1.894</v>
      </c>
      <c r="G89" s="15">
        <v>17411</v>
      </c>
    </row>
    <row r="90" spans="1:7" ht="12.75">
      <c r="A90" s="30" t="str">
        <f>'De la BASE'!A86</f>
        <v>100</v>
      </c>
      <c r="B90" s="30">
        <f>'De la BASE'!B86</f>
        <v>1</v>
      </c>
      <c r="C90" s="4">
        <f>'De la BASE'!C86</f>
        <v>1947</v>
      </c>
      <c r="D90" s="4">
        <f>'De la BASE'!D86</f>
        <v>10</v>
      </c>
      <c r="E90" s="9">
        <f>IF('De la BASE'!E86&gt;0,'De la BASE'!E86,'De la BASE'!E86+0.001)</f>
        <v>2.476</v>
      </c>
      <c r="F90" s="9">
        <f>IF('De la BASE'!F86&gt;0,'De la BASE'!F86,'De la BASE'!F86+0.001)</f>
        <v>2.476</v>
      </c>
      <c r="G90" s="15">
        <v>17441</v>
      </c>
    </row>
    <row r="91" spans="1:7" ht="12.75">
      <c r="A91" s="30" t="str">
        <f>'De la BASE'!A87</f>
        <v>100</v>
      </c>
      <c r="B91" s="30">
        <f>'De la BASE'!B87</f>
        <v>1</v>
      </c>
      <c r="C91" s="4">
        <f>'De la BASE'!C87</f>
        <v>1947</v>
      </c>
      <c r="D91" s="4">
        <f>'De la BASE'!D87</f>
        <v>11</v>
      </c>
      <c r="E91" s="9">
        <f>IF('De la BASE'!E87&gt;0,'De la BASE'!E87,'De la BASE'!E87+0.001)</f>
        <v>2.052</v>
      </c>
      <c r="F91" s="9">
        <f>IF('De la BASE'!F87&gt;0,'De la BASE'!F87,'De la BASE'!F87+0.001)</f>
        <v>2.052</v>
      </c>
      <c r="G91" s="15">
        <v>17472</v>
      </c>
    </row>
    <row r="92" spans="1:7" ht="12.75">
      <c r="A92" s="30" t="str">
        <f>'De la BASE'!A88</f>
        <v>100</v>
      </c>
      <c r="B92" s="30">
        <f>'De la BASE'!B88</f>
        <v>1</v>
      </c>
      <c r="C92" s="4">
        <f>'De la BASE'!C88</f>
        <v>1947</v>
      </c>
      <c r="D92" s="4">
        <f>'De la BASE'!D88</f>
        <v>12</v>
      </c>
      <c r="E92" s="9">
        <f>IF('De la BASE'!E88&gt;0,'De la BASE'!E88,'De la BASE'!E88+0.001)</f>
        <v>7.102</v>
      </c>
      <c r="F92" s="9">
        <f>IF('De la BASE'!F88&gt;0,'De la BASE'!F88,'De la BASE'!F88+0.001)</f>
        <v>7.102</v>
      </c>
      <c r="G92" s="15">
        <v>17502</v>
      </c>
    </row>
    <row r="93" spans="1:7" ht="12.75">
      <c r="A93" s="30" t="str">
        <f>'De la BASE'!A89</f>
        <v>100</v>
      </c>
      <c r="B93" s="30">
        <f>'De la BASE'!B89</f>
        <v>1</v>
      </c>
      <c r="C93" s="4">
        <f>'De la BASE'!C89</f>
        <v>1948</v>
      </c>
      <c r="D93" s="4">
        <f>'De la BASE'!D89</f>
        <v>1</v>
      </c>
      <c r="E93" s="9">
        <f>IF('De la BASE'!E89&gt;0,'De la BASE'!E89,'De la BASE'!E89+0.001)</f>
        <v>24.497</v>
      </c>
      <c r="F93" s="9">
        <f>IF('De la BASE'!F89&gt;0,'De la BASE'!F89,'De la BASE'!F89+0.001)</f>
        <v>24.497</v>
      </c>
      <c r="G93" s="15">
        <v>17533</v>
      </c>
    </row>
    <row r="94" spans="1:7" ht="12.75">
      <c r="A94" s="30" t="str">
        <f>'De la BASE'!A90</f>
        <v>100</v>
      </c>
      <c r="B94" s="30">
        <f>'De la BASE'!B90</f>
        <v>1</v>
      </c>
      <c r="C94" s="4">
        <f>'De la BASE'!C90</f>
        <v>1948</v>
      </c>
      <c r="D94" s="4">
        <f>'De la BASE'!D90</f>
        <v>2</v>
      </c>
      <c r="E94" s="9">
        <f>IF('De la BASE'!E90&gt;0,'De la BASE'!E90,'De la BASE'!E90+0.001)</f>
        <v>4.807</v>
      </c>
      <c r="F94" s="9">
        <f>IF('De la BASE'!F90&gt;0,'De la BASE'!F90,'De la BASE'!F90+0.001)</f>
        <v>4.807</v>
      </c>
      <c r="G94" s="15">
        <v>17564</v>
      </c>
    </row>
    <row r="95" spans="1:7" ht="12.75">
      <c r="A95" s="30" t="str">
        <f>'De la BASE'!A91</f>
        <v>100</v>
      </c>
      <c r="B95" s="30">
        <f>'De la BASE'!B91</f>
        <v>1</v>
      </c>
      <c r="C95" s="4">
        <f>'De la BASE'!C91</f>
        <v>1948</v>
      </c>
      <c r="D95" s="4">
        <f>'De la BASE'!D91</f>
        <v>3</v>
      </c>
      <c r="E95" s="9">
        <f>IF('De la BASE'!E91&gt;0,'De la BASE'!E91,'De la BASE'!E91+0.001)</f>
        <v>3.606</v>
      </c>
      <c r="F95" s="9">
        <f>IF('De la BASE'!F91&gt;0,'De la BASE'!F91,'De la BASE'!F91+0.001)</f>
        <v>3.606</v>
      </c>
      <c r="G95" s="15">
        <v>17593</v>
      </c>
    </row>
    <row r="96" spans="1:7" ht="12.75">
      <c r="A96" s="30" t="str">
        <f>'De la BASE'!A92</f>
        <v>100</v>
      </c>
      <c r="B96" s="30">
        <f>'De la BASE'!B92</f>
        <v>1</v>
      </c>
      <c r="C96" s="4">
        <f>'De la BASE'!C92</f>
        <v>1948</v>
      </c>
      <c r="D96" s="4">
        <f>'De la BASE'!D92</f>
        <v>4</v>
      </c>
      <c r="E96" s="9">
        <f>IF('De la BASE'!E92&gt;0,'De la BASE'!E92,'De la BASE'!E92+0.001)</f>
        <v>3.412</v>
      </c>
      <c r="F96" s="9">
        <f>IF('De la BASE'!F92&gt;0,'De la BASE'!F92,'De la BASE'!F92+0.001)</f>
        <v>3.412</v>
      </c>
      <c r="G96" s="15">
        <v>17624</v>
      </c>
    </row>
    <row r="97" spans="1:7" ht="12.75">
      <c r="A97" s="30" t="str">
        <f>'De la BASE'!A93</f>
        <v>100</v>
      </c>
      <c r="B97" s="30">
        <f>'De la BASE'!B93</f>
        <v>1</v>
      </c>
      <c r="C97" s="4">
        <f>'De la BASE'!C93</f>
        <v>1948</v>
      </c>
      <c r="D97" s="4">
        <f>'De la BASE'!D93</f>
        <v>5</v>
      </c>
      <c r="E97" s="9">
        <f>IF('De la BASE'!E93&gt;0,'De la BASE'!E93,'De la BASE'!E93+0.001)</f>
        <v>5.452</v>
      </c>
      <c r="F97" s="9">
        <f>IF('De la BASE'!F93&gt;0,'De la BASE'!F93,'De la BASE'!F93+0.001)</f>
        <v>5.452</v>
      </c>
      <c r="G97" s="15">
        <v>17654</v>
      </c>
    </row>
    <row r="98" spans="1:7" ht="12.75">
      <c r="A98" s="30" t="str">
        <f>'De la BASE'!A94</f>
        <v>100</v>
      </c>
      <c r="B98" s="30">
        <f>'De la BASE'!B94</f>
        <v>1</v>
      </c>
      <c r="C98" s="4">
        <f>'De la BASE'!C94</f>
        <v>1948</v>
      </c>
      <c r="D98" s="4">
        <f>'De la BASE'!D94</f>
        <v>6</v>
      </c>
      <c r="E98" s="9">
        <f>IF('De la BASE'!E94&gt;0,'De la BASE'!E94,'De la BASE'!E94+0.001)</f>
        <v>2.721</v>
      </c>
      <c r="F98" s="9">
        <f>IF('De la BASE'!F94&gt;0,'De la BASE'!F94,'De la BASE'!F94+0.001)</f>
        <v>2.721</v>
      </c>
      <c r="G98" s="15">
        <v>17685</v>
      </c>
    </row>
    <row r="99" spans="1:7" ht="12.75">
      <c r="A99" s="30" t="str">
        <f>'De la BASE'!A95</f>
        <v>100</v>
      </c>
      <c r="B99" s="30">
        <f>'De la BASE'!B95</f>
        <v>1</v>
      </c>
      <c r="C99" s="4">
        <f>'De la BASE'!C95</f>
        <v>1948</v>
      </c>
      <c r="D99" s="4">
        <f>'De la BASE'!D95</f>
        <v>7</v>
      </c>
      <c r="E99" s="9">
        <f>IF('De la BASE'!E95&gt;0,'De la BASE'!E95,'De la BASE'!E95+0.001)</f>
        <v>2.144</v>
      </c>
      <c r="F99" s="9">
        <f>IF('De la BASE'!F95&gt;0,'De la BASE'!F95,'De la BASE'!F95+0.001)</f>
        <v>2.144</v>
      </c>
      <c r="G99" s="15">
        <v>17715</v>
      </c>
    </row>
    <row r="100" spans="1:7" ht="12.75">
      <c r="A100" s="30" t="str">
        <f>'De la BASE'!A96</f>
        <v>100</v>
      </c>
      <c r="B100" s="30">
        <f>'De la BASE'!B96</f>
        <v>1</v>
      </c>
      <c r="C100" s="4">
        <f>'De la BASE'!C96</f>
        <v>1948</v>
      </c>
      <c r="D100" s="4">
        <f>'De la BASE'!D96</f>
        <v>8</v>
      </c>
      <c r="E100" s="9">
        <f>IF('De la BASE'!E96&gt;0,'De la BASE'!E96,'De la BASE'!E96+0.001)</f>
        <v>1.744</v>
      </c>
      <c r="F100" s="9">
        <f>IF('De la BASE'!F96&gt;0,'De la BASE'!F96,'De la BASE'!F96+0.001)</f>
        <v>1.744</v>
      </c>
      <c r="G100" s="15">
        <v>17746</v>
      </c>
    </row>
    <row r="101" spans="1:7" ht="12.75">
      <c r="A101" s="30" t="str">
        <f>'De la BASE'!A97</f>
        <v>100</v>
      </c>
      <c r="B101" s="30">
        <f>'De la BASE'!B97</f>
        <v>1</v>
      </c>
      <c r="C101" s="4">
        <f>'De la BASE'!C97</f>
        <v>1948</v>
      </c>
      <c r="D101" s="4">
        <f>'De la BASE'!D97</f>
        <v>9</v>
      </c>
      <c r="E101" s="9">
        <f>IF('De la BASE'!E97&gt;0,'De la BASE'!E97,'De la BASE'!E97+0.001)</f>
        <v>1.415</v>
      </c>
      <c r="F101" s="9">
        <f>IF('De la BASE'!F97&gt;0,'De la BASE'!F97,'De la BASE'!F97+0.001)</f>
        <v>1.415</v>
      </c>
      <c r="G101" s="15">
        <v>17777</v>
      </c>
    </row>
    <row r="102" spans="1:7" ht="12.75">
      <c r="A102" s="30" t="str">
        <f>'De la BASE'!A98</f>
        <v>100</v>
      </c>
      <c r="B102" s="30">
        <f>'De la BASE'!B98</f>
        <v>1</v>
      </c>
      <c r="C102" s="4">
        <f>'De la BASE'!C98</f>
        <v>1948</v>
      </c>
      <c r="D102" s="4">
        <f>'De la BASE'!D98</f>
        <v>10</v>
      </c>
      <c r="E102" s="9">
        <f>IF('De la BASE'!E98&gt;0,'De la BASE'!E98,'De la BASE'!E98+0.001)</f>
        <v>1.376</v>
      </c>
      <c r="F102" s="9">
        <f>IF('De la BASE'!F98&gt;0,'De la BASE'!F98,'De la BASE'!F98+0.001)</f>
        <v>1.376</v>
      </c>
      <c r="G102" s="15">
        <v>17807</v>
      </c>
    </row>
    <row r="103" spans="1:7" ht="12.75">
      <c r="A103" s="30" t="str">
        <f>'De la BASE'!A99</f>
        <v>100</v>
      </c>
      <c r="B103" s="30">
        <f>'De la BASE'!B99</f>
        <v>1</v>
      </c>
      <c r="C103" s="4">
        <f>'De la BASE'!C99</f>
        <v>1948</v>
      </c>
      <c r="D103" s="4">
        <f>'De la BASE'!D99</f>
        <v>11</v>
      </c>
      <c r="E103" s="9">
        <f>IF('De la BASE'!E99&gt;0,'De la BASE'!E99,'De la BASE'!E99+0.001)</f>
        <v>1.224</v>
      </c>
      <c r="F103" s="9">
        <f>IF('De la BASE'!F99&gt;0,'De la BASE'!F99,'De la BASE'!F99+0.001)</f>
        <v>1.224</v>
      </c>
      <c r="G103" s="15">
        <v>17838</v>
      </c>
    </row>
    <row r="104" spans="1:7" ht="12.75">
      <c r="A104" s="30" t="str">
        <f>'De la BASE'!A100</f>
        <v>100</v>
      </c>
      <c r="B104" s="30">
        <f>'De la BASE'!B100</f>
        <v>1</v>
      </c>
      <c r="C104" s="4">
        <f>'De la BASE'!C100</f>
        <v>1948</v>
      </c>
      <c r="D104" s="4">
        <f>'De la BASE'!D100</f>
        <v>12</v>
      </c>
      <c r="E104" s="9">
        <f>IF('De la BASE'!E100&gt;0,'De la BASE'!E100,'De la BASE'!E100+0.001)</f>
        <v>3.963</v>
      </c>
      <c r="F104" s="9">
        <f>IF('De la BASE'!F100&gt;0,'De la BASE'!F100,'De la BASE'!F100+0.001)</f>
        <v>3.963</v>
      </c>
      <c r="G104" s="15">
        <v>17868</v>
      </c>
    </row>
    <row r="105" spans="1:7" ht="12.75">
      <c r="A105" s="30" t="str">
        <f>'De la BASE'!A101</f>
        <v>100</v>
      </c>
      <c r="B105" s="30">
        <f>'De la BASE'!B101</f>
        <v>1</v>
      </c>
      <c r="C105" s="4">
        <f>'De la BASE'!C101</f>
        <v>1949</v>
      </c>
      <c r="D105" s="4">
        <f>'De la BASE'!D101</f>
        <v>1</v>
      </c>
      <c r="E105" s="9">
        <f>IF('De la BASE'!E101&gt;0,'De la BASE'!E101,'De la BASE'!E101+0.001)</f>
        <v>2.061</v>
      </c>
      <c r="F105" s="9">
        <f>IF('De la BASE'!F101&gt;0,'De la BASE'!F101,'De la BASE'!F101+0.001)</f>
        <v>2.061</v>
      </c>
      <c r="G105" s="15">
        <v>17899</v>
      </c>
    </row>
    <row r="106" spans="1:7" ht="12.75">
      <c r="A106" s="30" t="str">
        <f>'De la BASE'!A102</f>
        <v>100</v>
      </c>
      <c r="B106" s="30">
        <f>'De la BASE'!B102</f>
        <v>1</v>
      </c>
      <c r="C106" s="4">
        <f>'De la BASE'!C102</f>
        <v>1949</v>
      </c>
      <c r="D106" s="4">
        <f>'De la BASE'!D102</f>
        <v>2</v>
      </c>
      <c r="E106" s="9">
        <f>IF('De la BASE'!E102&gt;0,'De la BASE'!E102,'De la BASE'!E102+0.001)</f>
        <v>2.047</v>
      </c>
      <c r="F106" s="9">
        <f>IF('De la BASE'!F102&gt;0,'De la BASE'!F102,'De la BASE'!F102+0.001)</f>
        <v>2.047</v>
      </c>
      <c r="G106" s="15">
        <v>17930</v>
      </c>
    </row>
    <row r="107" spans="1:7" ht="12.75">
      <c r="A107" s="30" t="str">
        <f>'De la BASE'!A103</f>
        <v>100</v>
      </c>
      <c r="B107" s="30">
        <f>'De la BASE'!B103</f>
        <v>1</v>
      </c>
      <c r="C107" s="4">
        <f>'De la BASE'!C103</f>
        <v>1949</v>
      </c>
      <c r="D107" s="4">
        <f>'De la BASE'!D103</f>
        <v>3</v>
      </c>
      <c r="E107" s="9">
        <f>IF('De la BASE'!E103&gt;0,'De la BASE'!E103,'De la BASE'!E103+0.001)</f>
        <v>2.078</v>
      </c>
      <c r="F107" s="9">
        <f>IF('De la BASE'!F103&gt;0,'De la BASE'!F103,'De la BASE'!F103+0.001)</f>
        <v>2.078</v>
      </c>
      <c r="G107" s="15">
        <v>17958</v>
      </c>
    </row>
    <row r="108" spans="1:7" ht="12.75">
      <c r="A108" s="30" t="str">
        <f>'De la BASE'!A104</f>
        <v>100</v>
      </c>
      <c r="B108" s="30">
        <f>'De la BASE'!B104</f>
        <v>1</v>
      </c>
      <c r="C108" s="4">
        <f>'De la BASE'!C104</f>
        <v>1949</v>
      </c>
      <c r="D108" s="4">
        <f>'De la BASE'!D104</f>
        <v>4</v>
      </c>
      <c r="E108" s="9">
        <f>IF('De la BASE'!E104&gt;0,'De la BASE'!E104,'De la BASE'!E104+0.001)</f>
        <v>1.812</v>
      </c>
      <c r="F108" s="9">
        <f>IF('De la BASE'!F104&gt;0,'De la BASE'!F104,'De la BASE'!F104+0.001)</f>
        <v>1.812</v>
      </c>
      <c r="G108" s="15">
        <v>17989</v>
      </c>
    </row>
    <row r="109" spans="1:7" ht="12.75">
      <c r="A109" s="30" t="str">
        <f>'De la BASE'!A105</f>
        <v>100</v>
      </c>
      <c r="B109" s="30">
        <f>'De la BASE'!B105</f>
        <v>1</v>
      </c>
      <c r="C109" s="4">
        <f>'De la BASE'!C105</f>
        <v>1949</v>
      </c>
      <c r="D109" s="4">
        <f>'De la BASE'!D105</f>
        <v>5</v>
      </c>
      <c r="E109" s="9">
        <f>IF('De la BASE'!E105&gt;0,'De la BASE'!E105,'De la BASE'!E105+0.001)</f>
        <v>1.427</v>
      </c>
      <c r="F109" s="9">
        <f>IF('De la BASE'!F105&gt;0,'De la BASE'!F105,'De la BASE'!F105+0.001)</f>
        <v>1.427</v>
      </c>
      <c r="G109" s="15">
        <v>18019</v>
      </c>
    </row>
    <row r="110" spans="1:7" ht="12.75">
      <c r="A110" s="30" t="str">
        <f>'De la BASE'!A106</f>
        <v>100</v>
      </c>
      <c r="B110" s="30">
        <f>'De la BASE'!B106</f>
        <v>1</v>
      </c>
      <c r="C110" s="4">
        <f>'De la BASE'!C106</f>
        <v>1949</v>
      </c>
      <c r="D110" s="4">
        <f>'De la BASE'!D106</f>
        <v>6</v>
      </c>
      <c r="E110" s="9">
        <f>IF('De la BASE'!E106&gt;0,'De la BASE'!E106,'De la BASE'!E106+0.001)</f>
        <v>1.398</v>
      </c>
      <c r="F110" s="9">
        <f>IF('De la BASE'!F106&gt;0,'De la BASE'!F106,'De la BASE'!F106+0.001)</f>
        <v>1.398</v>
      </c>
      <c r="G110" s="15">
        <v>18050</v>
      </c>
    </row>
    <row r="111" spans="1:7" ht="12.75">
      <c r="A111" s="30" t="str">
        <f>'De la BASE'!A107</f>
        <v>100</v>
      </c>
      <c r="B111" s="30">
        <f>'De la BASE'!B107</f>
        <v>1</v>
      </c>
      <c r="C111" s="4">
        <f>'De la BASE'!C107</f>
        <v>1949</v>
      </c>
      <c r="D111" s="4">
        <f>'De la BASE'!D107</f>
        <v>7</v>
      </c>
      <c r="E111" s="9">
        <f>IF('De la BASE'!E107&gt;0,'De la BASE'!E107,'De la BASE'!E107+0.001)</f>
        <v>1.069</v>
      </c>
      <c r="F111" s="9">
        <f>IF('De la BASE'!F107&gt;0,'De la BASE'!F107,'De la BASE'!F107+0.001)</f>
        <v>1.069</v>
      </c>
      <c r="G111" s="15">
        <v>18080</v>
      </c>
    </row>
    <row r="112" spans="1:7" ht="12.75">
      <c r="A112" s="30" t="str">
        <f>'De la BASE'!A108</f>
        <v>100</v>
      </c>
      <c r="B112" s="30">
        <f>'De la BASE'!B108</f>
        <v>1</v>
      </c>
      <c r="C112" s="4">
        <f>'De la BASE'!C108</f>
        <v>1949</v>
      </c>
      <c r="D112" s="4">
        <f>'De la BASE'!D108</f>
        <v>8</v>
      </c>
      <c r="E112" s="9">
        <f>IF('De la BASE'!E108&gt;0,'De la BASE'!E108,'De la BASE'!E108+0.001)</f>
        <v>0.896</v>
      </c>
      <c r="F112" s="9">
        <f>IF('De la BASE'!F108&gt;0,'De la BASE'!F108,'De la BASE'!F108+0.001)</f>
        <v>0.896</v>
      </c>
      <c r="G112" s="15">
        <v>18111</v>
      </c>
    </row>
    <row r="113" spans="1:7" ht="12.75">
      <c r="A113" s="30" t="str">
        <f>'De la BASE'!A109</f>
        <v>100</v>
      </c>
      <c r="B113" s="30">
        <f>'De la BASE'!B109</f>
        <v>1</v>
      </c>
      <c r="C113" s="4">
        <f>'De la BASE'!C109</f>
        <v>1949</v>
      </c>
      <c r="D113" s="4">
        <f>'De la BASE'!D109</f>
        <v>9</v>
      </c>
      <c r="E113" s="9">
        <f>IF('De la BASE'!E109&gt;0,'De la BASE'!E109,'De la BASE'!E109+0.001)</f>
        <v>1.313</v>
      </c>
      <c r="F113" s="9">
        <f>IF('De la BASE'!F109&gt;0,'De la BASE'!F109,'De la BASE'!F109+0.001)</f>
        <v>1.313</v>
      </c>
      <c r="G113" s="15">
        <v>18142</v>
      </c>
    </row>
    <row r="114" spans="1:7" ht="12.75">
      <c r="A114" s="30" t="str">
        <f>'De la BASE'!A110</f>
        <v>100</v>
      </c>
      <c r="B114" s="30">
        <f>'De la BASE'!B110</f>
        <v>1</v>
      </c>
      <c r="C114" s="4">
        <f>'De la BASE'!C110</f>
        <v>1949</v>
      </c>
      <c r="D114" s="4">
        <f>'De la BASE'!D110</f>
        <v>10</v>
      </c>
      <c r="E114" s="9">
        <f>IF('De la BASE'!E110&gt;0,'De la BASE'!E110,'De la BASE'!E110+0.001)</f>
        <v>1.329</v>
      </c>
      <c r="F114" s="9">
        <f>IF('De la BASE'!F110&gt;0,'De la BASE'!F110,'De la BASE'!F110+0.001)</f>
        <v>1.329</v>
      </c>
      <c r="G114" s="15">
        <v>18172</v>
      </c>
    </row>
    <row r="115" spans="1:7" ht="12.75">
      <c r="A115" s="30" t="str">
        <f>'De la BASE'!A111</f>
        <v>100</v>
      </c>
      <c r="B115" s="30">
        <f>'De la BASE'!B111</f>
        <v>1</v>
      </c>
      <c r="C115" s="4">
        <f>'De la BASE'!C111</f>
        <v>1949</v>
      </c>
      <c r="D115" s="4">
        <f>'De la BASE'!D111</f>
        <v>11</v>
      </c>
      <c r="E115" s="9">
        <f>IF('De la BASE'!E111&gt;0,'De la BASE'!E111,'De la BASE'!E111+0.001)</f>
        <v>3.603</v>
      </c>
      <c r="F115" s="9">
        <f>IF('De la BASE'!F111&gt;0,'De la BASE'!F111,'De la BASE'!F111+0.001)</f>
        <v>3.603</v>
      </c>
      <c r="G115" s="15">
        <v>18203</v>
      </c>
    </row>
    <row r="116" spans="1:7" ht="12.75">
      <c r="A116" s="30" t="str">
        <f>'De la BASE'!A112</f>
        <v>100</v>
      </c>
      <c r="B116" s="30">
        <f>'De la BASE'!B112</f>
        <v>1</v>
      </c>
      <c r="C116" s="4">
        <f>'De la BASE'!C112</f>
        <v>1949</v>
      </c>
      <c r="D116" s="4">
        <f>'De la BASE'!D112</f>
        <v>12</v>
      </c>
      <c r="E116" s="9">
        <f>IF('De la BASE'!E112&gt;0,'De la BASE'!E112,'De la BASE'!E112+0.001)</f>
        <v>2.588</v>
      </c>
      <c r="F116" s="9">
        <f>IF('De la BASE'!F112&gt;0,'De la BASE'!F112,'De la BASE'!F112+0.001)</f>
        <v>2.588</v>
      </c>
      <c r="G116" s="15">
        <v>18233</v>
      </c>
    </row>
    <row r="117" spans="1:7" ht="12.75">
      <c r="A117" s="30" t="str">
        <f>'De la BASE'!A113</f>
        <v>100</v>
      </c>
      <c r="B117" s="30">
        <f>'De la BASE'!B113</f>
        <v>1</v>
      </c>
      <c r="C117" s="4">
        <f>'De la BASE'!C113</f>
        <v>1950</v>
      </c>
      <c r="D117" s="4">
        <f>'De la BASE'!D113</f>
        <v>1</v>
      </c>
      <c r="E117" s="9">
        <f>IF('De la BASE'!E113&gt;0,'De la BASE'!E113,'De la BASE'!E113+0.001)</f>
        <v>1.912</v>
      </c>
      <c r="F117" s="9">
        <f>IF('De la BASE'!F113&gt;0,'De la BASE'!F113,'De la BASE'!F113+0.001)</f>
        <v>1.912</v>
      </c>
      <c r="G117" s="15">
        <v>18264</v>
      </c>
    </row>
    <row r="118" spans="1:7" ht="12.75">
      <c r="A118" s="30" t="str">
        <f>'De la BASE'!A114</f>
        <v>100</v>
      </c>
      <c r="B118" s="30">
        <f>'De la BASE'!B114</f>
        <v>1</v>
      </c>
      <c r="C118" s="4">
        <f>'De la BASE'!C114</f>
        <v>1950</v>
      </c>
      <c r="D118" s="4">
        <f>'De la BASE'!D114</f>
        <v>2</v>
      </c>
      <c r="E118" s="9">
        <f>IF('De la BASE'!E114&gt;0,'De la BASE'!E114,'De la BASE'!E114+0.001)</f>
        <v>8.433</v>
      </c>
      <c r="F118" s="9">
        <f>IF('De la BASE'!F114&gt;0,'De la BASE'!F114,'De la BASE'!F114+0.001)</f>
        <v>8.433</v>
      </c>
      <c r="G118" s="15">
        <v>18295</v>
      </c>
    </row>
    <row r="119" spans="1:7" ht="12.75">
      <c r="A119" s="30" t="str">
        <f>'De la BASE'!A115</f>
        <v>100</v>
      </c>
      <c r="B119" s="30">
        <f>'De la BASE'!B115</f>
        <v>1</v>
      </c>
      <c r="C119" s="4">
        <f>'De la BASE'!C115</f>
        <v>1950</v>
      </c>
      <c r="D119" s="4">
        <f>'De la BASE'!D115</f>
        <v>3</v>
      </c>
      <c r="E119" s="9">
        <f>IF('De la BASE'!E115&gt;0,'De la BASE'!E115,'De la BASE'!E115+0.001)</f>
        <v>3.231</v>
      </c>
      <c r="F119" s="9">
        <f>IF('De la BASE'!F115&gt;0,'De la BASE'!F115,'De la BASE'!F115+0.001)</f>
        <v>3.231</v>
      </c>
      <c r="G119" s="15">
        <v>18323</v>
      </c>
    </row>
    <row r="120" spans="1:7" ht="12.75">
      <c r="A120" s="30" t="str">
        <f>'De la BASE'!A116</f>
        <v>100</v>
      </c>
      <c r="B120" s="30">
        <f>'De la BASE'!B116</f>
        <v>1</v>
      </c>
      <c r="C120" s="4">
        <f>'De la BASE'!C116</f>
        <v>1950</v>
      </c>
      <c r="D120" s="4">
        <f>'De la BASE'!D116</f>
        <v>4</v>
      </c>
      <c r="E120" s="9">
        <f>IF('De la BASE'!E116&gt;0,'De la BASE'!E116,'De la BASE'!E116+0.001)</f>
        <v>2.209</v>
      </c>
      <c r="F120" s="9">
        <f>IF('De la BASE'!F116&gt;0,'De la BASE'!F116,'De la BASE'!F116+0.001)</f>
        <v>2.209</v>
      </c>
      <c r="G120" s="15">
        <v>18354</v>
      </c>
    </row>
    <row r="121" spans="1:7" ht="12.75">
      <c r="A121" s="30" t="str">
        <f>'De la BASE'!A117</f>
        <v>100</v>
      </c>
      <c r="B121" s="30">
        <f>'De la BASE'!B117</f>
        <v>1</v>
      </c>
      <c r="C121" s="4">
        <f>'De la BASE'!C117</f>
        <v>1950</v>
      </c>
      <c r="D121" s="4">
        <f>'De la BASE'!D117</f>
        <v>5</v>
      </c>
      <c r="E121" s="9">
        <f>IF('De la BASE'!E117&gt;0,'De la BASE'!E117,'De la BASE'!E117+0.001)</f>
        <v>7.257</v>
      </c>
      <c r="F121" s="9">
        <f>IF('De la BASE'!F117&gt;0,'De la BASE'!F117,'De la BASE'!F117+0.001)</f>
        <v>7.257</v>
      </c>
      <c r="G121" s="15">
        <v>18384</v>
      </c>
    </row>
    <row r="122" spans="1:7" ht="12.75">
      <c r="A122" s="30" t="str">
        <f>'De la BASE'!A118</f>
        <v>100</v>
      </c>
      <c r="B122" s="30">
        <f>'De la BASE'!B118</f>
        <v>1</v>
      </c>
      <c r="C122" s="4">
        <f>'De la BASE'!C118</f>
        <v>1950</v>
      </c>
      <c r="D122" s="4">
        <f>'De la BASE'!D118</f>
        <v>6</v>
      </c>
      <c r="E122" s="9">
        <f>IF('De la BASE'!E118&gt;0,'De la BASE'!E118,'De la BASE'!E118+0.001)</f>
        <v>2.532</v>
      </c>
      <c r="F122" s="9">
        <f>IF('De la BASE'!F118&gt;0,'De la BASE'!F118,'De la BASE'!F118+0.001)</f>
        <v>2.532</v>
      </c>
      <c r="G122" s="15">
        <v>18415</v>
      </c>
    </row>
    <row r="123" spans="1:7" ht="12.75">
      <c r="A123" s="30" t="str">
        <f>'De la BASE'!A119</f>
        <v>100</v>
      </c>
      <c r="B123" s="30">
        <f>'De la BASE'!B119</f>
        <v>1</v>
      </c>
      <c r="C123" s="4">
        <f>'De la BASE'!C119</f>
        <v>1950</v>
      </c>
      <c r="D123" s="4">
        <f>'De la BASE'!D119</f>
        <v>7</v>
      </c>
      <c r="E123" s="9">
        <f>IF('De la BASE'!E119&gt;0,'De la BASE'!E119,'De la BASE'!E119+0.001)</f>
        <v>2.078</v>
      </c>
      <c r="F123" s="9">
        <f>IF('De la BASE'!F119&gt;0,'De la BASE'!F119,'De la BASE'!F119+0.001)</f>
        <v>2.078</v>
      </c>
      <c r="G123" s="15">
        <v>18445</v>
      </c>
    </row>
    <row r="124" spans="1:7" ht="12.75">
      <c r="A124" s="30" t="str">
        <f>'De la BASE'!A120</f>
        <v>100</v>
      </c>
      <c r="B124" s="30">
        <f>'De la BASE'!B120</f>
        <v>1</v>
      </c>
      <c r="C124" s="4">
        <f>'De la BASE'!C120</f>
        <v>1950</v>
      </c>
      <c r="D124" s="4">
        <f>'De la BASE'!D120</f>
        <v>8</v>
      </c>
      <c r="E124" s="9">
        <f>IF('De la BASE'!E120&gt;0,'De la BASE'!E120,'De la BASE'!E120+0.001)</f>
        <v>1.657</v>
      </c>
      <c r="F124" s="9">
        <f>IF('De la BASE'!F120&gt;0,'De la BASE'!F120,'De la BASE'!F120+0.001)</f>
        <v>1.657</v>
      </c>
      <c r="G124" s="15">
        <v>18476</v>
      </c>
    </row>
    <row r="125" spans="1:7" ht="12.75">
      <c r="A125" s="30" t="str">
        <f>'De la BASE'!A121</f>
        <v>100</v>
      </c>
      <c r="B125" s="30">
        <f>'De la BASE'!B121</f>
        <v>1</v>
      </c>
      <c r="C125" s="4">
        <f>'De la BASE'!C121</f>
        <v>1950</v>
      </c>
      <c r="D125" s="4">
        <f>'De la BASE'!D121</f>
        <v>9</v>
      </c>
      <c r="E125" s="9">
        <f>IF('De la BASE'!E121&gt;0,'De la BASE'!E121,'De la BASE'!E121+0.001)</f>
        <v>1.319</v>
      </c>
      <c r="F125" s="9">
        <f>IF('De la BASE'!F121&gt;0,'De la BASE'!F121,'De la BASE'!F121+0.001)</f>
        <v>1.319</v>
      </c>
      <c r="G125" s="15">
        <v>18507</v>
      </c>
    </row>
    <row r="126" spans="1:7" ht="12.75">
      <c r="A126" s="30" t="str">
        <f>'De la BASE'!A122</f>
        <v>100</v>
      </c>
      <c r="B126" s="30">
        <f>'De la BASE'!B122</f>
        <v>1</v>
      </c>
      <c r="C126" s="4">
        <f>'De la BASE'!C122</f>
        <v>1950</v>
      </c>
      <c r="D126" s="4">
        <f>'De la BASE'!D122</f>
        <v>10</v>
      </c>
      <c r="E126" s="9">
        <f>IF('De la BASE'!E122&gt;0,'De la BASE'!E122,'De la BASE'!E122+0.001)</f>
        <v>1.152</v>
      </c>
      <c r="F126" s="9">
        <f>IF('De la BASE'!F122&gt;0,'De la BASE'!F122,'De la BASE'!F122+0.001)</f>
        <v>1.152</v>
      </c>
      <c r="G126" s="15">
        <v>18537</v>
      </c>
    </row>
    <row r="127" spans="1:7" ht="12.75">
      <c r="A127" s="30" t="str">
        <f>'De la BASE'!A123</f>
        <v>100</v>
      </c>
      <c r="B127" s="30">
        <f>'De la BASE'!B123</f>
        <v>1</v>
      </c>
      <c r="C127" s="4">
        <f>'De la BASE'!C123</f>
        <v>1950</v>
      </c>
      <c r="D127" s="4">
        <f>'De la BASE'!D123</f>
        <v>11</v>
      </c>
      <c r="E127" s="9">
        <f>IF('De la BASE'!E123&gt;0,'De la BASE'!E123,'De la BASE'!E123+0.001)</f>
        <v>2.371</v>
      </c>
      <c r="F127" s="9">
        <f>IF('De la BASE'!F123&gt;0,'De la BASE'!F123,'De la BASE'!F123+0.001)</f>
        <v>2.371</v>
      </c>
      <c r="G127" s="15">
        <v>18568</v>
      </c>
    </row>
    <row r="128" spans="1:7" ht="12.75">
      <c r="A128" s="30" t="str">
        <f>'De la BASE'!A124</f>
        <v>100</v>
      </c>
      <c r="B128" s="30">
        <f>'De la BASE'!B124</f>
        <v>1</v>
      </c>
      <c r="C128" s="4">
        <f>'De la BASE'!C124</f>
        <v>1950</v>
      </c>
      <c r="D128" s="4">
        <f>'De la BASE'!D124</f>
        <v>12</v>
      </c>
      <c r="E128" s="9">
        <f>IF('De la BASE'!E124&gt;0,'De la BASE'!E124,'De la BASE'!E124+0.001)</f>
        <v>4.868</v>
      </c>
      <c r="F128" s="9">
        <f>IF('De la BASE'!F124&gt;0,'De la BASE'!F124,'De la BASE'!F124+0.001)</f>
        <v>4.868</v>
      </c>
      <c r="G128" s="15">
        <v>18598</v>
      </c>
    </row>
    <row r="129" spans="1:7" ht="12.75">
      <c r="A129" s="30" t="str">
        <f>'De la BASE'!A125</f>
        <v>100</v>
      </c>
      <c r="B129" s="30">
        <f>'De la BASE'!B125</f>
        <v>1</v>
      </c>
      <c r="C129" s="4">
        <f>'De la BASE'!C125</f>
        <v>1951</v>
      </c>
      <c r="D129" s="4">
        <f>'De la BASE'!D125</f>
        <v>1</v>
      </c>
      <c r="E129" s="9">
        <f>IF('De la BASE'!E125&gt;0,'De la BASE'!E125,'De la BASE'!E125+0.001)</f>
        <v>7.349</v>
      </c>
      <c r="F129" s="9">
        <f>IF('De la BASE'!F125&gt;0,'De la BASE'!F125,'De la BASE'!F125+0.001)</f>
        <v>7.349</v>
      </c>
      <c r="G129" s="15">
        <v>18629</v>
      </c>
    </row>
    <row r="130" spans="1:7" ht="12.75">
      <c r="A130" s="30" t="str">
        <f>'De la BASE'!A126</f>
        <v>100</v>
      </c>
      <c r="B130" s="30">
        <f>'De la BASE'!B126</f>
        <v>1</v>
      </c>
      <c r="C130" s="4">
        <f>'De la BASE'!C126</f>
        <v>1951</v>
      </c>
      <c r="D130" s="4">
        <f>'De la BASE'!D126</f>
        <v>2</v>
      </c>
      <c r="E130" s="9">
        <f>IF('De la BASE'!E126&gt;0,'De la BASE'!E126,'De la BASE'!E126+0.001)</f>
        <v>14.21</v>
      </c>
      <c r="F130" s="9">
        <f>IF('De la BASE'!F126&gt;0,'De la BASE'!F126,'De la BASE'!F126+0.001)</f>
        <v>14.21</v>
      </c>
      <c r="G130" s="15">
        <v>18660</v>
      </c>
    </row>
    <row r="131" spans="1:7" ht="12.75">
      <c r="A131" s="30" t="str">
        <f>'De la BASE'!A127</f>
        <v>100</v>
      </c>
      <c r="B131" s="30">
        <f>'De la BASE'!B127</f>
        <v>1</v>
      </c>
      <c r="C131" s="4">
        <f>'De la BASE'!C127</f>
        <v>1951</v>
      </c>
      <c r="D131" s="4">
        <f>'De la BASE'!D127</f>
        <v>3</v>
      </c>
      <c r="E131" s="9">
        <f>IF('De la BASE'!E127&gt;0,'De la BASE'!E127,'De la BASE'!E127+0.001)</f>
        <v>12.059</v>
      </c>
      <c r="F131" s="9">
        <f>IF('De la BASE'!F127&gt;0,'De la BASE'!F127,'De la BASE'!F127+0.001)</f>
        <v>12.059</v>
      </c>
      <c r="G131" s="15">
        <v>18688</v>
      </c>
    </row>
    <row r="132" spans="1:7" ht="12.75">
      <c r="A132" s="30" t="str">
        <f>'De la BASE'!A128</f>
        <v>100</v>
      </c>
      <c r="B132" s="30">
        <f>'De la BASE'!B128</f>
        <v>1</v>
      </c>
      <c r="C132" s="4">
        <f>'De la BASE'!C128</f>
        <v>1951</v>
      </c>
      <c r="D132" s="4">
        <f>'De la BASE'!D128</f>
        <v>4</v>
      </c>
      <c r="E132" s="9">
        <f>IF('De la BASE'!E128&gt;0,'De la BASE'!E128,'De la BASE'!E128+0.001)</f>
        <v>3.644</v>
      </c>
      <c r="F132" s="9">
        <f>IF('De la BASE'!F128&gt;0,'De la BASE'!F128,'De la BASE'!F128+0.001)</f>
        <v>3.644</v>
      </c>
      <c r="G132" s="15">
        <v>18719</v>
      </c>
    </row>
    <row r="133" spans="1:7" ht="12.75">
      <c r="A133" s="30" t="str">
        <f>'De la BASE'!A129</f>
        <v>100</v>
      </c>
      <c r="B133" s="30">
        <f>'De la BASE'!B129</f>
        <v>1</v>
      </c>
      <c r="C133" s="4">
        <f>'De la BASE'!C129</f>
        <v>1951</v>
      </c>
      <c r="D133" s="4">
        <f>'De la BASE'!D129</f>
        <v>5</v>
      </c>
      <c r="E133" s="9">
        <f>IF('De la BASE'!E129&gt;0,'De la BASE'!E129,'De la BASE'!E129+0.001)</f>
        <v>4.636</v>
      </c>
      <c r="F133" s="9">
        <f>IF('De la BASE'!F129&gt;0,'De la BASE'!F129,'De la BASE'!F129+0.001)</f>
        <v>4.636</v>
      </c>
      <c r="G133" s="15">
        <v>18749</v>
      </c>
    </row>
    <row r="134" spans="1:7" ht="12.75">
      <c r="A134" s="30" t="str">
        <f>'De la BASE'!A130</f>
        <v>100</v>
      </c>
      <c r="B134" s="30">
        <f>'De la BASE'!B130</f>
        <v>1</v>
      </c>
      <c r="C134" s="4">
        <f>'De la BASE'!C130</f>
        <v>1951</v>
      </c>
      <c r="D134" s="4">
        <f>'De la BASE'!D130</f>
        <v>6</v>
      </c>
      <c r="E134" s="9">
        <f>IF('De la BASE'!E130&gt;0,'De la BASE'!E130,'De la BASE'!E130+0.001)</f>
        <v>2.721</v>
      </c>
      <c r="F134" s="9">
        <f>IF('De la BASE'!F130&gt;0,'De la BASE'!F130,'De la BASE'!F130+0.001)</f>
        <v>2.721</v>
      </c>
      <c r="G134" s="15">
        <v>18780</v>
      </c>
    </row>
    <row r="135" spans="1:7" ht="12.75">
      <c r="A135" s="30" t="str">
        <f>'De la BASE'!A131</f>
        <v>100</v>
      </c>
      <c r="B135" s="30">
        <f>'De la BASE'!B131</f>
        <v>1</v>
      </c>
      <c r="C135" s="4">
        <f>'De la BASE'!C131</f>
        <v>1951</v>
      </c>
      <c r="D135" s="4">
        <f>'De la BASE'!D131</f>
        <v>7</v>
      </c>
      <c r="E135" s="9">
        <f>IF('De la BASE'!E131&gt;0,'De la BASE'!E131,'De la BASE'!E131+0.001)</f>
        <v>2.259</v>
      </c>
      <c r="F135" s="9">
        <f>IF('De la BASE'!F131&gt;0,'De la BASE'!F131,'De la BASE'!F131+0.001)</f>
        <v>2.259</v>
      </c>
      <c r="G135" s="15">
        <v>18810</v>
      </c>
    </row>
    <row r="136" spans="1:7" ht="12.75">
      <c r="A136" s="30" t="str">
        <f>'De la BASE'!A132</f>
        <v>100</v>
      </c>
      <c r="B136" s="30">
        <f>'De la BASE'!B132</f>
        <v>1</v>
      </c>
      <c r="C136" s="4">
        <f>'De la BASE'!C132</f>
        <v>1951</v>
      </c>
      <c r="D136" s="4">
        <f>'De la BASE'!D132</f>
        <v>8</v>
      </c>
      <c r="E136" s="9">
        <f>IF('De la BASE'!E132&gt;0,'De la BASE'!E132,'De la BASE'!E132+0.001)</f>
        <v>1.81</v>
      </c>
      <c r="F136" s="9">
        <f>IF('De la BASE'!F132&gt;0,'De la BASE'!F132,'De la BASE'!F132+0.001)</f>
        <v>1.81</v>
      </c>
      <c r="G136" s="15">
        <v>18841</v>
      </c>
    </row>
    <row r="137" spans="1:7" ht="12.75">
      <c r="A137" s="30" t="str">
        <f>'De la BASE'!A133</f>
        <v>100</v>
      </c>
      <c r="B137" s="30">
        <f>'De la BASE'!B133</f>
        <v>1</v>
      </c>
      <c r="C137" s="4">
        <f>'De la BASE'!C133</f>
        <v>1951</v>
      </c>
      <c r="D137" s="4">
        <f>'De la BASE'!D133</f>
        <v>9</v>
      </c>
      <c r="E137" s="9">
        <f>IF('De la BASE'!E133&gt;0,'De la BASE'!E133,'De la BASE'!E133+0.001)</f>
        <v>1.464</v>
      </c>
      <c r="F137" s="9">
        <f>IF('De la BASE'!F133&gt;0,'De la BASE'!F133,'De la BASE'!F133+0.001)</f>
        <v>1.464</v>
      </c>
      <c r="G137" s="15">
        <v>18872</v>
      </c>
    </row>
    <row r="138" spans="1:7" ht="12.75">
      <c r="A138" s="30" t="str">
        <f>'De la BASE'!A134</f>
        <v>100</v>
      </c>
      <c r="B138" s="30">
        <f>'De la BASE'!B134</f>
        <v>1</v>
      </c>
      <c r="C138" s="4">
        <f>'De la BASE'!C134</f>
        <v>1951</v>
      </c>
      <c r="D138" s="4">
        <f>'De la BASE'!D134</f>
        <v>10</v>
      </c>
      <c r="E138" s="9">
        <f>IF('De la BASE'!E134&gt;0,'De la BASE'!E134,'De la BASE'!E134+0.001)</f>
        <v>1.419</v>
      </c>
      <c r="F138" s="9">
        <f>IF('De la BASE'!F134&gt;0,'De la BASE'!F134,'De la BASE'!F134+0.001)</f>
        <v>1.419</v>
      </c>
      <c r="G138" s="15">
        <v>18902</v>
      </c>
    </row>
    <row r="139" spans="1:7" ht="12.75">
      <c r="A139" s="30" t="str">
        <f>'De la BASE'!A135</f>
        <v>100</v>
      </c>
      <c r="B139" s="30">
        <f>'De la BASE'!B135</f>
        <v>1</v>
      </c>
      <c r="C139" s="4">
        <f>'De la BASE'!C135</f>
        <v>1951</v>
      </c>
      <c r="D139" s="4">
        <f>'De la BASE'!D135</f>
        <v>11</v>
      </c>
      <c r="E139" s="9">
        <f>IF('De la BASE'!E135&gt;0,'De la BASE'!E135,'De la BASE'!E135+0.001)</f>
        <v>4.892</v>
      </c>
      <c r="F139" s="9">
        <f>IF('De la BASE'!F135&gt;0,'De la BASE'!F135,'De la BASE'!F135+0.001)</f>
        <v>4.892</v>
      </c>
      <c r="G139" s="15">
        <v>18933</v>
      </c>
    </row>
    <row r="140" spans="1:7" ht="12.75">
      <c r="A140" s="30" t="str">
        <f>'De la BASE'!A136</f>
        <v>100</v>
      </c>
      <c r="B140" s="30">
        <f>'De la BASE'!B136</f>
        <v>1</v>
      </c>
      <c r="C140" s="4">
        <f>'De la BASE'!C136</f>
        <v>1951</v>
      </c>
      <c r="D140" s="4">
        <f>'De la BASE'!D136</f>
        <v>12</v>
      </c>
      <c r="E140" s="9">
        <f>IF('De la BASE'!E136&gt;0,'De la BASE'!E136,'De la BASE'!E136+0.001)</f>
        <v>4.911</v>
      </c>
      <c r="F140" s="9">
        <f>IF('De la BASE'!F136&gt;0,'De la BASE'!F136,'De la BASE'!F136+0.001)</f>
        <v>4.911</v>
      </c>
      <c r="G140" s="15">
        <v>18963</v>
      </c>
    </row>
    <row r="141" spans="1:7" ht="12.75">
      <c r="A141" s="30" t="str">
        <f>'De la BASE'!A137</f>
        <v>100</v>
      </c>
      <c r="B141" s="30">
        <f>'De la BASE'!B137</f>
        <v>1</v>
      </c>
      <c r="C141" s="4">
        <f>'De la BASE'!C137</f>
        <v>1952</v>
      </c>
      <c r="D141" s="4">
        <f>'De la BASE'!D137</f>
        <v>1</v>
      </c>
      <c r="E141" s="9">
        <f>IF('De la BASE'!E137&gt;0,'De la BASE'!E137,'De la BASE'!E137+0.001)</f>
        <v>3.913</v>
      </c>
      <c r="F141" s="9">
        <f>IF('De la BASE'!F137&gt;0,'De la BASE'!F137,'De la BASE'!F137+0.001)</f>
        <v>3.913</v>
      </c>
      <c r="G141" s="15">
        <v>18994</v>
      </c>
    </row>
    <row r="142" spans="1:7" ht="12.75">
      <c r="A142" s="30" t="str">
        <f>'De la BASE'!A138</f>
        <v>100</v>
      </c>
      <c r="B142" s="30">
        <f>'De la BASE'!B138</f>
        <v>1</v>
      </c>
      <c r="C142" s="4">
        <f>'De la BASE'!C138</f>
        <v>1952</v>
      </c>
      <c r="D142" s="4">
        <f>'De la BASE'!D138</f>
        <v>2</v>
      </c>
      <c r="E142" s="9">
        <f>IF('De la BASE'!E138&gt;0,'De la BASE'!E138,'De la BASE'!E138+0.001)</f>
        <v>2.516</v>
      </c>
      <c r="F142" s="9">
        <f>IF('De la BASE'!F138&gt;0,'De la BASE'!F138,'De la BASE'!F138+0.001)</f>
        <v>2.516</v>
      </c>
      <c r="G142" s="15">
        <v>19025</v>
      </c>
    </row>
    <row r="143" spans="1:7" ht="12.75">
      <c r="A143" s="30" t="str">
        <f>'De la BASE'!A139</f>
        <v>100</v>
      </c>
      <c r="B143" s="30">
        <f>'De la BASE'!B139</f>
        <v>1</v>
      </c>
      <c r="C143" s="4">
        <f>'De la BASE'!C139</f>
        <v>1952</v>
      </c>
      <c r="D143" s="4">
        <f>'De la BASE'!D139</f>
        <v>3</v>
      </c>
      <c r="E143" s="9">
        <f>IF('De la BASE'!E139&gt;0,'De la BASE'!E139,'De la BASE'!E139+0.001)</f>
        <v>5.218</v>
      </c>
      <c r="F143" s="9">
        <f>IF('De la BASE'!F139&gt;0,'De la BASE'!F139,'De la BASE'!F139+0.001)</f>
        <v>5.218</v>
      </c>
      <c r="G143" s="15">
        <v>19054</v>
      </c>
    </row>
    <row r="144" spans="1:7" ht="12.75">
      <c r="A144" s="30" t="str">
        <f>'De la BASE'!A140</f>
        <v>100</v>
      </c>
      <c r="B144" s="30">
        <f>'De la BASE'!B140</f>
        <v>1</v>
      </c>
      <c r="C144" s="4">
        <f>'De la BASE'!C140</f>
        <v>1952</v>
      </c>
      <c r="D144" s="4">
        <f>'De la BASE'!D140</f>
        <v>4</v>
      </c>
      <c r="E144" s="9">
        <f>IF('De la BASE'!E140&gt;0,'De la BASE'!E140,'De la BASE'!E140+0.001)</f>
        <v>2.93</v>
      </c>
      <c r="F144" s="9">
        <f>IF('De la BASE'!F140&gt;0,'De la BASE'!F140,'De la BASE'!F140+0.001)</f>
        <v>2.93</v>
      </c>
      <c r="G144" s="15">
        <v>19085</v>
      </c>
    </row>
    <row r="145" spans="1:7" ht="12.75">
      <c r="A145" s="30" t="str">
        <f>'De la BASE'!A141</f>
        <v>100</v>
      </c>
      <c r="B145" s="30">
        <f>'De la BASE'!B141</f>
        <v>1</v>
      </c>
      <c r="C145" s="4">
        <f>'De la BASE'!C141</f>
        <v>1952</v>
      </c>
      <c r="D145" s="4">
        <f>'De la BASE'!D141</f>
        <v>5</v>
      </c>
      <c r="E145" s="9">
        <f>IF('De la BASE'!E141&gt;0,'De la BASE'!E141,'De la BASE'!E141+0.001)</f>
        <v>3.428</v>
      </c>
      <c r="F145" s="9">
        <f>IF('De la BASE'!F141&gt;0,'De la BASE'!F141,'De la BASE'!F141+0.001)</f>
        <v>3.428</v>
      </c>
      <c r="G145" s="15">
        <v>19115</v>
      </c>
    </row>
    <row r="146" spans="1:7" ht="12.75">
      <c r="A146" s="30" t="str">
        <f>'De la BASE'!A142</f>
        <v>100</v>
      </c>
      <c r="B146" s="30">
        <f>'De la BASE'!B142</f>
        <v>1</v>
      </c>
      <c r="C146" s="4">
        <f>'De la BASE'!C142</f>
        <v>1952</v>
      </c>
      <c r="D146" s="4">
        <f>'De la BASE'!D142</f>
        <v>6</v>
      </c>
      <c r="E146" s="9">
        <f>IF('De la BASE'!E142&gt;0,'De la BASE'!E142,'De la BASE'!E142+0.001)</f>
        <v>2.646</v>
      </c>
      <c r="F146" s="9">
        <f>IF('De la BASE'!F142&gt;0,'De la BASE'!F142,'De la BASE'!F142+0.001)</f>
        <v>2.646</v>
      </c>
      <c r="G146" s="15">
        <v>19146</v>
      </c>
    </row>
    <row r="147" spans="1:7" ht="12.75">
      <c r="A147" s="30" t="str">
        <f>'De la BASE'!A143</f>
        <v>100</v>
      </c>
      <c r="B147" s="30">
        <f>'De la BASE'!B143</f>
        <v>1</v>
      </c>
      <c r="C147" s="4">
        <f>'De la BASE'!C143</f>
        <v>1952</v>
      </c>
      <c r="D147" s="4">
        <f>'De la BASE'!D143</f>
        <v>7</v>
      </c>
      <c r="E147" s="9">
        <f>IF('De la BASE'!E143&gt;0,'De la BASE'!E143,'De la BASE'!E143+0.001)</f>
        <v>2.219</v>
      </c>
      <c r="F147" s="9">
        <f>IF('De la BASE'!F143&gt;0,'De la BASE'!F143,'De la BASE'!F143+0.001)</f>
        <v>2.219</v>
      </c>
      <c r="G147" s="15">
        <v>19176</v>
      </c>
    </row>
    <row r="148" spans="1:7" ht="12.75">
      <c r="A148" s="30" t="str">
        <f>'De la BASE'!A144</f>
        <v>100</v>
      </c>
      <c r="B148" s="30">
        <f>'De la BASE'!B144</f>
        <v>1</v>
      </c>
      <c r="C148" s="4">
        <f>'De la BASE'!C144</f>
        <v>1952</v>
      </c>
      <c r="D148" s="4">
        <f>'De la BASE'!D144</f>
        <v>8</v>
      </c>
      <c r="E148" s="9">
        <f>IF('De la BASE'!E144&gt;0,'De la BASE'!E144,'De la BASE'!E144+0.001)</f>
        <v>1.84</v>
      </c>
      <c r="F148" s="9">
        <f>IF('De la BASE'!F144&gt;0,'De la BASE'!F144,'De la BASE'!F144+0.001)</f>
        <v>1.84</v>
      </c>
      <c r="G148" s="15">
        <v>19207</v>
      </c>
    </row>
    <row r="149" spans="1:7" ht="12.75">
      <c r="A149" s="30" t="str">
        <f>'De la BASE'!A145</f>
        <v>100</v>
      </c>
      <c r="B149" s="30">
        <f>'De la BASE'!B145</f>
        <v>1</v>
      </c>
      <c r="C149" s="4">
        <f>'De la BASE'!C145</f>
        <v>1952</v>
      </c>
      <c r="D149" s="4">
        <f>'De la BASE'!D145</f>
        <v>9</v>
      </c>
      <c r="E149" s="9">
        <f>IF('De la BASE'!E145&gt;0,'De la BASE'!E145,'De la BASE'!E145+0.001)</f>
        <v>1.587</v>
      </c>
      <c r="F149" s="9">
        <f>IF('De la BASE'!F145&gt;0,'De la BASE'!F145,'De la BASE'!F145+0.001)</f>
        <v>1.587</v>
      </c>
      <c r="G149" s="15">
        <v>19238</v>
      </c>
    </row>
    <row r="150" spans="1:7" ht="12.75">
      <c r="A150" s="30" t="str">
        <f>'De la BASE'!A146</f>
        <v>100</v>
      </c>
      <c r="B150" s="30">
        <f>'De la BASE'!B146</f>
        <v>1</v>
      </c>
      <c r="C150" s="4">
        <f>'De la BASE'!C146</f>
        <v>1952</v>
      </c>
      <c r="D150" s="4">
        <f>'De la BASE'!D146</f>
        <v>10</v>
      </c>
      <c r="E150" s="9">
        <f>IF('De la BASE'!E146&gt;0,'De la BASE'!E146,'De la BASE'!E146+0.001)</f>
        <v>2.544</v>
      </c>
      <c r="F150" s="9">
        <f>IF('De la BASE'!F146&gt;0,'De la BASE'!F146,'De la BASE'!F146+0.001)</f>
        <v>2.544</v>
      </c>
      <c r="G150" s="15">
        <v>19268</v>
      </c>
    </row>
    <row r="151" spans="1:7" ht="12.75">
      <c r="A151" s="30" t="str">
        <f>'De la BASE'!A147</f>
        <v>100</v>
      </c>
      <c r="B151" s="30">
        <f>'De la BASE'!B147</f>
        <v>1</v>
      </c>
      <c r="C151" s="4">
        <f>'De la BASE'!C147</f>
        <v>1952</v>
      </c>
      <c r="D151" s="4">
        <f>'De la BASE'!D147</f>
        <v>11</v>
      </c>
      <c r="E151" s="9">
        <f>IF('De la BASE'!E147&gt;0,'De la BASE'!E147,'De la BASE'!E147+0.001)</f>
        <v>5.433</v>
      </c>
      <c r="F151" s="9">
        <f>IF('De la BASE'!F147&gt;0,'De la BASE'!F147,'De la BASE'!F147+0.001)</f>
        <v>5.433</v>
      </c>
      <c r="G151" s="15">
        <v>19299</v>
      </c>
    </row>
    <row r="152" spans="1:7" ht="12.75">
      <c r="A152" s="30" t="str">
        <f>'De la BASE'!A148</f>
        <v>100</v>
      </c>
      <c r="B152" s="30">
        <f>'De la BASE'!B148</f>
        <v>1</v>
      </c>
      <c r="C152" s="4">
        <f>'De la BASE'!C148</f>
        <v>1952</v>
      </c>
      <c r="D152" s="4">
        <f>'De la BASE'!D148</f>
        <v>12</v>
      </c>
      <c r="E152" s="9">
        <f>IF('De la BASE'!E148&gt;0,'De la BASE'!E148,'De la BASE'!E148+0.001)</f>
        <v>10.974</v>
      </c>
      <c r="F152" s="9">
        <f>IF('De la BASE'!F148&gt;0,'De la BASE'!F148,'De la BASE'!F148+0.001)</f>
        <v>10.974</v>
      </c>
      <c r="G152" s="15">
        <v>19329</v>
      </c>
    </row>
    <row r="153" spans="1:7" ht="12.75">
      <c r="A153" s="30" t="str">
        <f>'De la BASE'!A149</f>
        <v>100</v>
      </c>
      <c r="B153" s="30">
        <f>'De la BASE'!B149</f>
        <v>1</v>
      </c>
      <c r="C153" s="4">
        <f>'De la BASE'!C149</f>
        <v>1953</v>
      </c>
      <c r="D153" s="4">
        <f>'De la BASE'!D149</f>
        <v>1</v>
      </c>
      <c r="E153" s="9">
        <f>IF('De la BASE'!E149&gt;0,'De la BASE'!E149,'De la BASE'!E149+0.001)</f>
        <v>3.654</v>
      </c>
      <c r="F153" s="9">
        <f>IF('De la BASE'!F149&gt;0,'De la BASE'!F149,'De la BASE'!F149+0.001)</f>
        <v>3.654</v>
      </c>
      <c r="G153" s="15">
        <v>19360</v>
      </c>
    </row>
    <row r="154" spans="1:7" ht="12.75">
      <c r="A154" s="30" t="str">
        <f>'De la BASE'!A150</f>
        <v>100</v>
      </c>
      <c r="B154" s="30">
        <f>'De la BASE'!B150</f>
        <v>1</v>
      </c>
      <c r="C154" s="4">
        <f>'De la BASE'!C150</f>
        <v>1953</v>
      </c>
      <c r="D154" s="4">
        <f>'De la BASE'!D150</f>
        <v>2</v>
      </c>
      <c r="E154" s="9">
        <f>IF('De la BASE'!E150&gt;0,'De la BASE'!E150,'De la BASE'!E150+0.001)</f>
        <v>4.53</v>
      </c>
      <c r="F154" s="9">
        <f>IF('De la BASE'!F150&gt;0,'De la BASE'!F150,'De la BASE'!F150+0.001)</f>
        <v>4.53</v>
      </c>
      <c r="G154" s="15">
        <v>19391</v>
      </c>
    </row>
    <row r="155" spans="1:7" ht="12.75">
      <c r="A155" s="30" t="str">
        <f>'De la BASE'!A151</f>
        <v>100</v>
      </c>
      <c r="B155" s="30">
        <f>'De la BASE'!B151</f>
        <v>1</v>
      </c>
      <c r="C155" s="4">
        <f>'De la BASE'!C151</f>
        <v>1953</v>
      </c>
      <c r="D155" s="4">
        <f>'De la BASE'!D151</f>
        <v>3</v>
      </c>
      <c r="E155" s="9">
        <f>IF('De la BASE'!E151&gt;0,'De la BASE'!E151,'De la BASE'!E151+0.001)</f>
        <v>2.451</v>
      </c>
      <c r="F155" s="9">
        <f>IF('De la BASE'!F151&gt;0,'De la BASE'!F151,'De la BASE'!F151+0.001)</f>
        <v>2.451</v>
      </c>
      <c r="G155" s="15">
        <v>19419</v>
      </c>
    </row>
    <row r="156" spans="1:7" ht="12.75">
      <c r="A156" s="30" t="str">
        <f>'De la BASE'!A152</f>
        <v>100</v>
      </c>
      <c r="B156" s="30">
        <f>'De la BASE'!B152</f>
        <v>1</v>
      </c>
      <c r="C156" s="4">
        <f>'De la BASE'!C152</f>
        <v>1953</v>
      </c>
      <c r="D156" s="4">
        <f>'De la BASE'!D152</f>
        <v>4</v>
      </c>
      <c r="E156" s="9">
        <f>IF('De la BASE'!E152&gt;0,'De la BASE'!E152,'De la BASE'!E152+0.001)</f>
        <v>7.25</v>
      </c>
      <c r="F156" s="9">
        <f>IF('De la BASE'!F152&gt;0,'De la BASE'!F152,'De la BASE'!F152+0.001)</f>
        <v>7.25</v>
      </c>
      <c r="G156" s="15">
        <v>19450</v>
      </c>
    </row>
    <row r="157" spans="1:7" ht="12.75">
      <c r="A157" s="30" t="str">
        <f>'De la BASE'!A153</f>
        <v>100</v>
      </c>
      <c r="B157" s="30">
        <f>'De la BASE'!B153</f>
        <v>1</v>
      </c>
      <c r="C157" s="4">
        <f>'De la BASE'!C153</f>
        <v>1953</v>
      </c>
      <c r="D157" s="4">
        <f>'De la BASE'!D153</f>
        <v>5</v>
      </c>
      <c r="E157" s="9">
        <f>IF('De la BASE'!E153&gt;0,'De la BASE'!E153,'De la BASE'!E153+0.001)</f>
        <v>2.737</v>
      </c>
      <c r="F157" s="9">
        <f>IF('De la BASE'!F153&gt;0,'De la BASE'!F153,'De la BASE'!F153+0.001)</f>
        <v>2.737</v>
      </c>
      <c r="G157" s="15">
        <v>19480</v>
      </c>
    </row>
    <row r="158" spans="1:7" ht="12.75">
      <c r="A158" s="30" t="str">
        <f>'De la BASE'!A154</f>
        <v>100</v>
      </c>
      <c r="B158" s="30">
        <f>'De la BASE'!B154</f>
        <v>1</v>
      </c>
      <c r="C158" s="4">
        <f>'De la BASE'!C154</f>
        <v>1953</v>
      </c>
      <c r="D158" s="4">
        <f>'De la BASE'!D154</f>
        <v>6</v>
      </c>
      <c r="E158" s="9">
        <f>IF('De la BASE'!E154&gt;0,'De la BASE'!E154,'De la BASE'!E154+0.001)</f>
        <v>3.053</v>
      </c>
      <c r="F158" s="9">
        <f>IF('De la BASE'!F154&gt;0,'De la BASE'!F154,'De la BASE'!F154+0.001)</f>
        <v>3.053</v>
      </c>
      <c r="G158" s="15">
        <v>19511</v>
      </c>
    </row>
    <row r="159" spans="1:7" ht="12.75">
      <c r="A159" s="30" t="str">
        <f>'De la BASE'!A155</f>
        <v>100</v>
      </c>
      <c r="B159" s="30">
        <f>'De la BASE'!B155</f>
        <v>1</v>
      </c>
      <c r="C159" s="4">
        <f>'De la BASE'!C155</f>
        <v>1953</v>
      </c>
      <c r="D159" s="4">
        <f>'De la BASE'!D155</f>
        <v>7</v>
      </c>
      <c r="E159" s="9">
        <f>IF('De la BASE'!E155&gt;0,'De la BASE'!E155,'De la BASE'!E155+0.001)</f>
        <v>2.108</v>
      </c>
      <c r="F159" s="9">
        <f>IF('De la BASE'!F155&gt;0,'De la BASE'!F155,'De la BASE'!F155+0.001)</f>
        <v>2.108</v>
      </c>
      <c r="G159" s="15">
        <v>19541</v>
      </c>
    </row>
    <row r="160" spans="1:7" ht="12.75">
      <c r="A160" s="30" t="str">
        <f>'De la BASE'!A156</f>
        <v>100</v>
      </c>
      <c r="B160" s="30">
        <f>'De la BASE'!B156</f>
        <v>1</v>
      </c>
      <c r="C160" s="4">
        <f>'De la BASE'!C156</f>
        <v>1953</v>
      </c>
      <c r="D160" s="4">
        <f>'De la BASE'!D156</f>
        <v>8</v>
      </c>
      <c r="E160" s="9">
        <f>IF('De la BASE'!E156&gt;0,'De la BASE'!E156,'De la BASE'!E156+0.001)</f>
        <v>1.677</v>
      </c>
      <c r="F160" s="9">
        <f>IF('De la BASE'!F156&gt;0,'De la BASE'!F156,'De la BASE'!F156+0.001)</f>
        <v>1.677</v>
      </c>
      <c r="G160" s="15">
        <v>19572</v>
      </c>
    </row>
    <row r="161" spans="1:7" ht="12.75">
      <c r="A161" s="30" t="str">
        <f>'De la BASE'!A157</f>
        <v>100</v>
      </c>
      <c r="B161" s="30">
        <f>'De la BASE'!B157</f>
        <v>1</v>
      </c>
      <c r="C161" s="4">
        <f>'De la BASE'!C157</f>
        <v>1953</v>
      </c>
      <c r="D161" s="4">
        <f>'De la BASE'!D157</f>
        <v>9</v>
      </c>
      <c r="E161" s="9">
        <f>IF('De la BASE'!E157&gt;0,'De la BASE'!E157,'De la BASE'!E157+0.001)</f>
        <v>1.467</v>
      </c>
      <c r="F161" s="9">
        <f>IF('De la BASE'!F157&gt;0,'De la BASE'!F157,'De la BASE'!F157+0.001)</f>
        <v>1.467</v>
      </c>
      <c r="G161" s="15">
        <v>19603</v>
      </c>
    </row>
    <row r="162" spans="1:7" ht="12.75">
      <c r="A162" s="30" t="str">
        <f>'De la BASE'!A158</f>
        <v>100</v>
      </c>
      <c r="B162" s="30">
        <f>'De la BASE'!B158</f>
        <v>1</v>
      </c>
      <c r="C162" s="4">
        <f>'De la BASE'!C158</f>
        <v>1953</v>
      </c>
      <c r="D162" s="4">
        <f>'De la BASE'!D158</f>
        <v>10</v>
      </c>
      <c r="E162" s="9">
        <f>IF('De la BASE'!E158&gt;0,'De la BASE'!E158,'De la BASE'!E158+0.001)</f>
        <v>1.567</v>
      </c>
      <c r="F162" s="9">
        <f>IF('De la BASE'!F158&gt;0,'De la BASE'!F158,'De la BASE'!F158+0.001)</f>
        <v>1.567</v>
      </c>
      <c r="G162" s="15">
        <v>19633</v>
      </c>
    </row>
    <row r="163" spans="1:7" ht="12.75">
      <c r="A163" s="30" t="str">
        <f>'De la BASE'!A159</f>
        <v>100</v>
      </c>
      <c r="B163" s="30">
        <f>'De la BASE'!B159</f>
        <v>1</v>
      </c>
      <c r="C163" s="4">
        <f>'De la BASE'!C159</f>
        <v>1953</v>
      </c>
      <c r="D163" s="4">
        <f>'De la BASE'!D159</f>
        <v>11</v>
      </c>
      <c r="E163" s="9">
        <f>IF('De la BASE'!E159&gt;0,'De la BASE'!E159,'De la BASE'!E159+0.001)</f>
        <v>1.924</v>
      </c>
      <c r="F163" s="9">
        <f>IF('De la BASE'!F159&gt;0,'De la BASE'!F159,'De la BASE'!F159+0.001)</f>
        <v>1.924</v>
      </c>
      <c r="G163" s="15">
        <v>19664</v>
      </c>
    </row>
    <row r="164" spans="1:7" ht="12.75">
      <c r="A164" s="30" t="str">
        <f>'De la BASE'!A160</f>
        <v>100</v>
      </c>
      <c r="B164" s="30">
        <f>'De la BASE'!B160</f>
        <v>1</v>
      </c>
      <c r="C164" s="4">
        <f>'De la BASE'!C160</f>
        <v>1953</v>
      </c>
      <c r="D164" s="4">
        <f>'De la BASE'!D160</f>
        <v>12</v>
      </c>
      <c r="E164" s="9">
        <f>IF('De la BASE'!E160&gt;0,'De la BASE'!E160,'De la BASE'!E160+0.001)</f>
        <v>2.324</v>
      </c>
      <c r="F164" s="9">
        <f>IF('De la BASE'!F160&gt;0,'De la BASE'!F160,'De la BASE'!F160+0.001)</f>
        <v>2.324</v>
      </c>
      <c r="G164" s="15">
        <v>19694</v>
      </c>
    </row>
    <row r="165" spans="1:7" ht="12.75">
      <c r="A165" s="30" t="str">
        <f>'De la BASE'!A161</f>
        <v>100</v>
      </c>
      <c r="B165" s="30">
        <f>'De la BASE'!B161</f>
        <v>1</v>
      </c>
      <c r="C165" s="4">
        <f>'De la BASE'!C161</f>
        <v>1954</v>
      </c>
      <c r="D165" s="4">
        <f>'De la BASE'!D161</f>
        <v>1</v>
      </c>
      <c r="E165" s="9">
        <f>IF('De la BASE'!E161&gt;0,'De la BASE'!E161,'De la BASE'!E161+0.001)</f>
        <v>2.668</v>
      </c>
      <c r="F165" s="9">
        <f>IF('De la BASE'!F161&gt;0,'De la BASE'!F161,'De la BASE'!F161+0.001)</f>
        <v>2.668</v>
      </c>
      <c r="G165" s="15">
        <v>19725</v>
      </c>
    </row>
    <row r="166" spans="1:7" ht="12.75">
      <c r="A166" s="30" t="str">
        <f>'De la BASE'!A162</f>
        <v>100</v>
      </c>
      <c r="B166" s="30">
        <f>'De la BASE'!B162</f>
        <v>1</v>
      </c>
      <c r="C166" s="4">
        <f>'De la BASE'!C162</f>
        <v>1954</v>
      </c>
      <c r="D166" s="4">
        <f>'De la BASE'!D162</f>
        <v>2</v>
      </c>
      <c r="E166" s="9">
        <f>IF('De la BASE'!E162&gt;0,'De la BASE'!E162,'De la BASE'!E162+0.001)</f>
        <v>3.633</v>
      </c>
      <c r="F166" s="9">
        <f>IF('De la BASE'!F162&gt;0,'De la BASE'!F162,'De la BASE'!F162+0.001)</f>
        <v>3.633</v>
      </c>
      <c r="G166" s="15">
        <v>19756</v>
      </c>
    </row>
    <row r="167" spans="1:7" ht="12.75">
      <c r="A167" s="30" t="str">
        <f>'De la BASE'!A163</f>
        <v>100</v>
      </c>
      <c r="B167" s="30">
        <f>'De la BASE'!B163</f>
        <v>1</v>
      </c>
      <c r="C167" s="4">
        <f>'De la BASE'!C163</f>
        <v>1954</v>
      </c>
      <c r="D167" s="4">
        <f>'De la BASE'!D163</f>
        <v>3</v>
      </c>
      <c r="E167" s="9">
        <f>IF('De la BASE'!E163&gt;0,'De la BASE'!E163,'De la BASE'!E163+0.001)</f>
        <v>5.176</v>
      </c>
      <c r="F167" s="9">
        <f>IF('De la BASE'!F163&gt;0,'De la BASE'!F163,'De la BASE'!F163+0.001)</f>
        <v>5.176</v>
      </c>
      <c r="G167" s="15">
        <v>19784</v>
      </c>
    </row>
    <row r="168" spans="1:7" ht="12.75">
      <c r="A168" s="30" t="str">
        <f>'De la BASE'!A164</f>
        <v>100</v>
      </c>
      <c r="B168" s="30">
        <f>'De la BASE'!B164</f>
        <v>1</v>
      </c>
      <c r="C168" s="4">
        <f>'De la BASE'!C164</f>
        <v>1954</v>
      </c>
      <c r="D168" s="4">
        <f>'De la BASE'!D164</f>
        <v>4</v>
      </c>
      <c r="E168" s="9">
        <f>IF('De la BASE'!E164&gt;0,'De la BASE'!E164,'De la BASE'!E164+0.001)</f>
        <v>3.321</v>
      </c>
      <c r="F168" s="9">
        <f>IF('De la BASE'!F164&gt;0,'De la BASE'!F164,'De la BASE'!F164+0.001)</f>
        <v>3.321</v>
      </c>
      <c r="G168" s="15">
        <v>19815</v>
      </c>
    </row>
    <row r="169" spans="1:7" ht="12.75">
      <c r="A169" s="30" t="str">
        <f>'De la BASE'!A165</f>
        <v>100</v>
      </c>
      <c r="B169" s="30">
        <f>'De la BASE'!B165</f>
        <v>1</v>
      </c>
      <c r="C169" s="4">
        <f>'De la BASE'!C165</f>
        <v>1954</v>
      </c>
      <c r="D169" s="4">
        <f>'De la BASE'!D165</f>
        <v>5</v>
      </c>
      <c r="E169" s="9">
        <f>IF('De la BASE'!E165&gt;0,'De la BASE'!E165,'De la BASE'!E165+0.001)</f>
        <v>2.682</v>
      </c>
      <c r="F169" s="9">
        <f>IF('De la BASE'!F165&gt;0,'De la BASE'!F165,'De la BASE'!F165+0.001)</f>
        <v>2.682</v>
      </c>
      <c r="G169" s="15">
        <v>19845</v>
      </c>
    </row>
    <row r="170" spans="1:7" ht="12.75">
      <c r="A170" s="30" t="str">
        <f>'De la BASE'!A166</f>
        <v>100</v>
      </c>
      <c r="B170" s="30">
        <f>'De la BASE'!B166</f>
        <v>1</v>
      </c>
      <c r="C170" s="4">
        <f>'De la BASE'!C166</f>
        <v>1954</v>
      </c>
      <c r="D170" s="4">
        <f>'De la BASE'!D166</f>
        <v>6</v>
      </c>
      <c r="E170" s="9">
        <f>IF('De la BASE'!E166&gt;0,'De la BASE'!E166,'De la BASE'!E166+0.001)</f>
        <v>2.323</v>
      </c>
      <c r="F170" s="9">
        <f>IF('De la BASE'!F166&gt;0,'De la BASE'!F166,'De la BASE'!F166+0.001)</f>
        <v>2.323</v>
      </c>
      <c r="G170" s="15">
        <v>19876</v>
      </c>
    </row>
    <row r="171" spans="1:7" ht="12.75">
      <c r="A171" s="30" t="str">
        <f>'De la BASE'!A167</f>
        <v>100</v>
      </c>
      <c r="B171" s="30">
        <f>'De la BASE'!B167</f>
        <v>1</v>
      </c>
      <c r="C171" s="4">
        <f>'De la BASE'!C167</f>
        <v>1954</v>
      </c>
      <c r="D171" s="4">
        <f>'De la BASE'!D167</f>
        <v>7</v>
      </c>
      <c r="E171" s="9">
        <f>IF('De la BASE'!E167&gt;0,'De la BASE'!E167,'De la BASE'!E167+0.001)</f>
        <v>1.824</v>
      </c>
      <c r="F171" s="9">
        <f>IF('De la BASE'!F167&gt;0,'De la BASE'!F167,'De la BASE'!F167+0.001)</f>
        <v>1.824</v>
      </c>
      <c r="G171" s="15">
        <v>19906</v>
      </c>
    </row>
    <row r="172" spans="1:7" ht="12.75">
      <c r="A172" s="30" t="str">
        <f>'De la BASE'!A168</f>
        <v>100</v>
      </c>
      <c r="B172" s="30">
        <f>'De la BASE'!B168</f>
        <v>1</v>
      </c>
      <c r="C172" s="4">
        <f>'De la BASE'!C168</f>
        <v>1954</v>
      </c>
      <c r="D172" s="4">
        <f>'De la BASE'!D168</f>
        <v>8</v>
      </c>
      <c r="E172" s="9">
        <f>IF('De la BASE'!E168&gt;0,'De la BASE'!E168,'De la BASE'!E168+0.001)</f>
        <v>1.474</v>
      </c>
      <c r="F172" s="9">
        <f>IF('De la BASE'!F168&gt;0,'De la BASE'!F168,'De la BASE'!F168+0.001)</f>
        <v>1.474</v>
      </c>
      <c r="G172" s="15">
        <v>19937</v>
      </c>
    </row>
    <row r="173" spans="1:7" ht="12.75">
      <c r="A173" s="30" t="str">
        <f>'De la BASE'!A169</f>
        <v>100</v>
      </c>
      <c r="B173" s="30">
        <f>'De la BASE'!B169</f>
        <v>1</v>
      </c>
      <c r="C173" s="4">
        <f>'De la BASE'!C169</f>
        <v>1954</v>
      </c>
      <c r="D173" s="4">
        <f>'De la BASE'!D169</f>
        <v>9</v>
      </c>
      <c r="E173" s="9">
        <f>IF('De la BASE'!E169&gt;0,'De la BASE'!E169,'De la BASE'!E169+0.001)</f>
        <v>1.198</v>
      </c>
      <c r="F173" s="9">
        <f>IF('De la BASE'!F169&gt;0,'De la BASE'!F169,'De la BASE'!F169+0.001)</f>
        <v>1.198</v>
      </c>
      <c r="G173" s="15">
        <v>19968</v>
      </c>
    </row>
    <row r="174" spans="1:7" ht="12.75">
      <c r="A174" s="30" t="str">
        <f>'De la BASE'!A170</f>
        <v>100</v>
      </c>
      <c r="B174" s="30">
        <f>'De la BASE'!B170</f>
        <v>1</v>
      </c>
      <c r="C174" s="4">
        <f>'De la BASE'!C170</f>
        <v>1954</v>
      </c>
      <c r="D174" s="4">
        <f>'De la BASE'!D170</f>
        <v>10</v>
      </c>
      <c r="E174" s="9">
        <f>IF('De la BASE'!E170&gt;0,'De la BASE'!E170,'De la BASE'!E170+0.001)</f>
        <v>1.273</v>
      </c>
      <c r="F174" s="9">
        <f>IF('De la BASE'!F170&gt;0,'De la BASE'!F170,'De la BASE'!F170+0.001)</f>
        <v>1.273</v>
      </c>
      <c r="G174" s="15">
        <v>19998</v>
      </c>
    </row>
    <row r="175" spans="1:7" ht="12.75">
      <c r="A175" s="30" t="str">
        <f>'De la BASE'!A171</f>
        <v>100</v>
      </c>
      <c r="B175" s="30">
        <f>'De la BASE'!B171</f>
        <v>1</v>
      </c>
      <c r="C175" s="4">
        <f>'De la BASE'!C171</f>
        <v>1954</v>
      </c>
      <c r="D175" s="4">
        <f>'De la BASE'!D171</f>
        <v>11</v>
      </c>
      <c r="E175" s="9">
        <f>IF('De la BASE'!E171&gt;0,'De la BASE'!E171,'De la BASE'!E171+0.001)</f>
        <v>4.528</v>
      </c>
      <c r="F175" s="9">
        <f>IF('De la BASE'!F171&gt;0,'De la BASE'!F171,'De la BASE'!F171+0.001)</f>
        <v>4.528</v>
      </c>
      <c r="G175" s="15">
        <v>20029</v>
      </c>
    </row>
    <row r="176" spans="1:7" ht="12.75">
      <c r="A176" s="30" t="str">
        <f>'De la BASE'!A172</f>
        <v>100</v>
      </c>
      <c r="B176" s="30">
        <f>'De la BASE'!B172</f>
        <v>1</v>
      </c>
      <c r="C176" s="4">
        <f>'De la BASE'!C172</f>
        <v>1954</v>
      </c>
      <c r="D176" s="4">
        <f>'De la BASE'!D172</f>
        <v>12</v>
      </c>
      <c r="E176" s="9">
        <f>IF('De la BASE'!E172&gt;0,'De la BASE'!E172,'De la BASE'!E172+0.001)</f>
        <v>2.238</v>
      </c>
      <c r="F176" s="9">
        <f>IF('De la BASE'!F172&gt;0,'De la BASE'!F172,'De la BASE'!F172+0.001)</f>
        <v>2.238</v>
      </c>
      <c r="G176" s="15">
        <v>20059</v>
      </c>
    </row>
    <row r="177" spans="1:7" ht="12.75">
      <c r="A177" s="30" t="str">
        <f>'De la BASE'!A173</f>
        <v>100</v>
      </c>
      <c r="B177" s="30">
        <f>'De la BASE'!B173</f>
        <v>1</v>
      </c>
      <c r="C177" s="4">
        <f>'De la BASE'!C173</f>
        <v>1955</v>
      </c>
      <c r="D177" s="4">
        <f>'De la BASE'!D173</f>
        <v>1</v>
      </c>
      <c r="E177" s="9">
        <f>IF('De la BASE'!E173&gt;0,'De la BASE'!E173,'De la BASE'!E173+0.001)</f>
        <v>15.784</v>
      </c>
      <c r="F177" s="9">
        <f>IF('De la BASE'!F173&gt;0,'De la BASE'!F173,'De la BASE'!F173+0.001)</f>
        <v>15.784</v>
      </c>
      <c r="G177" s="15">
        <v>20090</v>
      </c>
    </row>
    <row r="178" spans="1:7" ht="12.75">
      <c r="A178" s="30" t="str">
        <f>'De la BASE'!A174</f>
        <v>100</v>
      </c>
      <c r="B178" s="30">
        <f>'De la BASE'!B174</f>
        <v>1</v>
      </c>
      <c r="C178" s="4">
        <f>'De la BASE'!C174</f>
        <v>1955</v>
      </c>
      <c r="D178" s="4">
        <f>'De la BASE'!D174</f>
        <v>2</v>
      </c>
      <c r="E178" s="9">
        <f>IF('De la BASE'!E174&gt;0,'De la BASE'!E174,'De la BASE'!E174+0.001)</f>
        <v>12.49</v>
      </c>
      <c r="F178" s="9">
        <f>IF('De la BASE'!F174&gt;0,'De la BASE'!F174,'De la BASE'!F174+0.001)</f>
        <v>12.49</v>
      </c>
      <c r="G178" s="15">
        <v>20121</v>
      </c>
    </row>
    <row r="179" spans="1:7" ht="12.75">
      <c r="A179" s="30" t="str">
        <f>'De la BASE'!A175</f>
        <v>100</v>
      </c>
      <c r="B179" s="30">
        <f>'De la BASE'!B175</f>
        <v>1</v>
      </c>
      <c r="C179" s="4">
        <f>'De la BASE'!C175</f>
        <v>1955</v>
      </c>
      <c r="D179" s="4">
        <f>'De la BASE'!D175</f>
        <v>3</v>
      </c>
      <c r="E179" s="9">
        <f>IF('De la BASE'!E175&gt;0,'De la BASE'!E175,'De la BASE'!E175+0.001)</f>
        <v>4.371</v>
      </c>
      <c r="F179" s="9">
        <f>IF('De la BASE'!F175&gt;0,'De la BASE'!F175,'De la BASE'!F175+0.001)</f>
        <v>4.371</v>
      </c>
      <c r="G179" s="15">
        <v>20149</v>
      </c>
    </row>
    <row r="180" spans="1:7" ht="12.75">
      <c r="A180" s="30" t="str">
        <f>'De la BASE'!A176</f>
        <v>100</v>
      </c>
      <c r="B180" s="30">
        <f>'De la BASE'!B176</f>
        <v>1</v>
      </c>
      <c r="C180" s="4">
        <f>'De la BASE'!C176</f>
        <v>1955</v>
      </c>
      <c r="D180" s="4">
        <f>'De la BASE'!D176</f>
        <v>4</v>
      </c>
      <c r="E180" s="9">
        <f>IF('De la BASE'!E176&gt;0,'De la BASE'!E176,'De la BASE'!E176+0.001)</f>
        <v>4.717</v>
      </c>
      <c r="F180" s="9">
        <f>IF('De la BASE'!F176&gt;0,'De la BASE'!F176,'De la BASE'!F176+0.001)</f>
        <v>4.717</v>
      </c>
      <c r="G180" s="15">
        <v>20180</v>
      </c>
    </row>
    <row r="181" spans="1:7" ht="12.75">
      <c r="A181" s="30" t="str">
        <f>'De la BASE'!A177</f>
        <v>100</v>
      </c>
      <c r="B181" s="30">
        <f>'De la BASE'!B177</f>
        <v>1</v>
      </c>
      <c r="C181" s="4">
        <f>'De la BASE'!C177</f>
        <v>1955</v>
      </c>
      <c r="D181" s="4">
        <f>'De la BASE'!D177</f>
        <v>5</v>
      </c>
      <c r="E181" s="9">
        <f>IF('De la BASE'!E177&gt;0,'De la BASE'!E177,'De la BASE'!E177+0.001)</f>
        <v>3.624</v>
      </c>
      <c r="F181" s="9">
        <f>IF('De la BASE'!F177&gt;0,'De la BASE'!F177,'De la BASE'!F177+0.001)</f>
        <v>3.624</v>
      </c>
      <c r="G181" s="15">
        <v>20210</v>
      </c>
    </row>
    <row r="182" spans="1:7" ht="12.75">
      <c r="A182" s="30" t="str">
        <f>'De la BASE'!A178</f>
        <v>100</v>
      </c>
      <c r="B182" s="30">
        <f>'De la BASE'!B178</f>
        <v>1</v>
      </c>
      <c r="C182" s="4">
        <f>'De la BASE'!C178</f>
        <v>1955</v>
      </c>
      <c r="D182" s="4">
        <f>'De la BASE'!D178</f>
        <v>6</v>
      </c>
      <c r="E182" s="9">
        <f>IF('De la BASE'!E178&gt;0,'De la BASE'!E178,'De la BASE'!E178+0.001)</f>
        <v>3.221</v>
      </c>
      <c r="F182" s="9">
        <f>IF('De la BASE'!F178&gt;0,'De la BASE'!F178,'De la BASE'!F178+0.001)</f>
        <v>3.221</v>
      </c>
      <c r="G182" s="15">
        <v>20241</v>
      </c>
    </row>
    <row r="183" spans="1:7" ht="12.75">
      <c r="A183" s="30" t="str">
        <f>'De la BASE'!A179</f>
        <v>100</v>
      </c>
      <c r="B183" s="30">
        <f>'De la BASE'!B179</f>
        <v>1</v>
      </c>
      <c r="C183" s="4">
        <f>'De la BASE'!C179</f>
        <v>1955</v>
      </c>
      <c r="D183" s="4">
        <f>'De la BASE'!D179</f>
        <v>7</v>
      </c>
      <c r="E183" s="9">
        <f>IF('De la BASE'!E179&gt;0,'De la BASE'!E179,'De la BASE'!E179+0.001)</f>
        <v>2.327</v>
      </c>
      <c r="F183" s="9">
        <f>IF('De la BASE'!F179&gt;0,'De la BASE'!F179,'De la BASE'!F179+0.001)</f>
        <v>2.327</v>
      </c>
      <c r="G183" s="15">
        <v>20271</v>
      </c>
    </row>
    <row r="184" spans="1:7" ht="12.75">
      <c r="A184" s="30" t="str">
        <f>'De la BASE'!A180</f>
        <v>100</v>
      </c>
      <c r="B184" s="30">
        <f>'De la BASE'!B180</f>
        <v>1</v>
      </c>
      <c r="C184" s="4">
        <f>'De la BASE'!C180</f>
        <v>1955</v>
      </c>
      <c r="D184" s="4">
        <f>'De la BASE'!D180</f>
        <v>8</v>
      </c>
      <c r="E184" s="9">
        <f>IF('De la BASE'!E180&gt;0,'De la BASE'!E180,'De la BASE'!E180+0.001)</f>
        <v>1.842</v>
      </c>
      <c r="F184" s="9">
        <f>IF('De la BASE'!F180&gt;0,'De la BASE'!F180,'De la BASE'!F180+0.001)</f>
        <v>1.842</v>
      </c>
      <c r="G184" s="15">
        <v>20302</v>
      </c>
    </row>
    <row r="185" spans="1:7" ht="12.75">
      <c r="A185" s="30" t="str">
        <f>'De la BASE'!A181</f>
        <v>100</v>
      </c>
      <c r="B185" s="30">
        <f>'De la BASE'!B181</f>
        <v>1</v>
      </c>
      <c r="C185" s="4">
        <f>'De la BASE'!C181</f>
        <v>1955</v>
      </c>
      <c r="D185" s="4">
        <f>'De la BASE'!D181</f>
        <v>9</v>
      </c>
      <c r="E185" s="9">
        <f>IF('De la BASE'!E181&gt;0,'De la BASE'!E181,'De la BASE'!E181+0.001)</f>
        <v>1.501</v>
      </c>
      <c r="F185" s="9">
        <f>IF('De la BASE'!F181&gt;0,'De la BASE'!F181,'De la BASE'!F181+0.001)</f>
        <v>1.501</v>
      </c>
      <c r="G185" s="15">
        <v>20333</v>
      </c>
    </row>
    <row r="186" spans="1:7" ht="12.75">
      <c r="A186" s="30" t="str">
        <f>'De la BASE'!A182</f>
        <v>100</v>
      </c>
      <c r="B186" s="30">
        <f>'De la BASE'!B182</f>
        <v>1</v>
      </c>
      <c r="C186" s="4">
        <f>'De la BASE'!C182</f>
        <v>1955</v>
      </c>
      <c r="D186" s="4">
        <f>'De la BASE'!D182</f>
        <v>10</v>
      </c>
      <c r="E186" s="9">
        <f>IF('De la BASE'!E182&gt;0,'De la BASE'!E182,'De la BASE'!E182+0.001)</f>
        <v>1.48</v>
      </c>
      <c r="F186" s="9">
        <f>IF('De la BASE'!F182&gt;0,'De la BASE'!F182,'De la BASE'!F182+0.001)</f>
        <v>1.48</v>
      </c>
      <c r="G186" s="15">
        <v>20363</v>
      </c>
    </row>
    <row r="187" spans="1:7" ht="12.75">
      <c r="A187" s="30" t="str">
        <f>'De la BASE'!A183</f>
        <v>100</v>
      </c>
      <c r="B187" s="30">
        <f>'De la BASE'!B183</f>
        <v>1</v>
      </c>
      <c r="C187" s="4">
        <f>'De la BASE'!C183</f>
        <v>1955</v>
      </c>
      <c r="D187" s="4">
        <f>'De la BASE'!D183</f>
        <v>11</v>
      </c>
      <c r="E187" s="9">
        <f>IF('De la BASE'!E183&gt;0,'De la BASE'!E183,'De la BASE'!E183+0.001)</f>
        <v>4.282</v>
      </c>
      <c r="F187" s="9">
        <f>IF('De la BASE'!F183&gt;0,'De la BASE'!F183,'De la BASE'!F183+0.001)</f>
        <v>4.282</v>
      </c>
      <c r="G187" s="15">
        <v>20394</v>
      </c>
    </row>
    <row r="188" spans="1:7" ht="12.75">
      <c r="A188" s="30" t="str">
        <f>'De la BASE'!A184</f>
        <v>100</v>
      </c>
      <c r="B188" s="30">
        <f>'De la BASE'!B184</f>
        <v>1</v>
      </c>
      <c r="C188" s="4">
        <f>'De la BASE'!C184</f>
        <v>1955</v>
      </c>
      <c r="D188" s="4">
        <f>'De la BASE'!D184</f>
        <v>12</v>
      </c>
      <c r="E188" s="9">
        <f>IF('De la BASE'!E184&gt;0,'De la BASE'!E184,'De la BASE'!E184+0.001)</f>
        <v>14.655</v>
      </c>
      <c r="F188" s="9">
        <f>IF('De la BASE'!F184&gt;0,'De la BASE'!F184,'De la BASE'!F184+0.001)</f>
        <v>14.655</v>
      </c>
      <c r="G188" s="15">
        <v>20424</v>
      </c>
    </row>
    <row r="189" spans="1:7" ht="12.75">
      <c r="A189" s="30" t="str">
        <f>'De la BASE'!A185</f>
        <v>100</v>
      </c>
      <c r="B189" s="30">
        <f>'De la BASE'!B185</f>
        <v>1</v>
      </c>
      <c r="C189" s="4">
        <f>'De la BASE'!C185</f>
        <v>1956</v>
      </c>
      <c r="D189" s="4">
        <f>'De la BASE'!D185</f>
        <v>1</v>
      </c>
      <c r="E189" s="9">
        <f>IF('De la BASE'!E185&gt;0,'De la BASE'!E185,'De la BASE'!E185+0.001)</f>
        <v>11.542</v>
      </c>
      <c r="F189" s="9">
        <f>IF('De la BASE'!F185&gt;0,'De la BASE'!F185,'De la BASE'!F185+0.001)</f>
        <v>11.542</v>
      </c>
      <c r="G189" s="15">
        <v>20455</v>
      </c>
    </row>
    <row r="190" spans="1:7" ht="12.75">
      <c r="A190" s="30" t="str">
        <f>'De la BASE'!A186</f>
        <v>100</v>
      </c>
      <c r="B190" s="30">
        <f>'De la BASE'!B186</f>
        <v>1</v>
      </c>
      <c r="C190" s="4">
        <f>'De la BASE'!C186</f>
        <v>1956</v>
      </c>
      <c r="D190" s="4">
        <f>'De la BASE'!D186</f>
        <v>2</v>
      </c>
      <c r="E190" s="9">
        <f>IF('De la BASE'!E186&gt;0,'De la BASE'!E186,'De la BASE'!E186+0.001)</f>
        <v>3.378</v>
      </c>
      <c r="F190" s="9">
        <f>IF('De la BASE'!F186&gt;0,'De la BASE'!F186,'De la BASE'!F186+0.001)</f>
        <v>3.378</v>
      </c>
      <c r="G190" s="15">
        <v>20486</v>
      </c>
    </row>
    <row r="191" spans="1:7" ht="12.75">
      <c r="A191" s="30" t="str">
        <f>'De la BASE'!A187</f>
        <v>100</v>
      </c>
      <c r="B191" s="30">
        <f>'De la BASE'!B187</f>
        <v>1</v>
      </c>
      <c r="C191" s="4">
        <f>'De la BASE'!C187</f>
        <v>1956</v>
      </c>
      <c r="D191" s="4">
        <f>'De la BASE'!D187</f>
        <v>3</v>
      </c>
      <c r="E191" s="9">
        <f>IF('De la BASE'!E187&gt;0,'De la BASE'!E187,'De la BASE'!E187+0.001)</f>
        <v>15.843</v>
      </c>
      <c r="F191" s="9">
        <f>IF('De la BASE'!F187&gt;0,'De la BASE'!F187,'De la BASE'!F187+0.001)</f>
        <v>15.843</v>
      </c>
      <c r="G191" s="15">
        <v>20515</v>
      </c>
    </row>
    <row r="192" spans="1:7" ht="12.75">
      <c r="A192" s="30" t="str">
        <f>'De la BASE'!A188</f>
        <v>100</v>
      </c>
      <c r="B192" s="30">
        <f>'De la BASE'!B188</f>
        <v>1</v>
      </c>
      <c r="C192" s="4">
        <f>'De la BASE'!C188</f>
        <v>1956</v>
      </c>
      <c r="D192" s="4">
        <f>'De la BASE'!D188</f>
        <v>4</v>
      </c>
      <c r="E192" s="9">
        <f>IF('De la BASE'!E188&gt;0,'De la BASE'!E188,'De la BASE'!E188+0.001)</f>
        <v>11.262</v>
      </c>
      <c r="F192" s="9">
        <f>IF('De la BASE'!F188&gt;0,'De la BASE'!F188,'De la BASE'!F188+0.001)</f>
        <v>11.262</v>
      </c>
      <c r="G192" s="15">
        <v>20546</v>
      </c>
    </row>
    <row r="193" spans="1:7" ht="12.75">
      <c r="A193" s="30" t="str">
        <f>'De la BASE'!A189</f>
        <v>100</v>
      </c>
      <c r="B193" s="30">
        <f>'De la BASE'!B189</f>
        <v>1</v>
      </c>
      <c r="C193" s="4">
        <f>'De la BASE'!C189</f>
        <v>1956</v>
      </c>
      <c r="D193" s="4">
        <f>'De la BASE'!D189</f>
        <v>5</v>
      </c>
      <c r="E193" s="9">
        <f>IF('De la BASE'!E189&gt;0,'De la BASE'!E189,'De la BASE'!E189+0.001)</f>
        <v>6.191</v>
      </c>
      <c r="F193" s="9">
        <f>IF('De la BASE'!F189&gt;0,'De la BASE'!F189,'De la BASE'!F189+0.001)</f>
        <v>6.191</v>
      </c>
      <c r="G193" s="15">
        <v>20576</v>
      </c>
    </row>
    <row r="194" spans="1:7" ht="12.75">
      <c r="A194" s="30" t="str">
        <f>'De la BASE'!A190</f>
        <v>100</v>
      </c>
      <c r="B194" s="30">
        <f>'De la BASE'!B190</f>
        <v>1</v>
      </c>
      <c r="C194" s="4">
        <f>'De la BASE'!C190</f>
        <v>1956</v>
      </c>
      <c r="D194" s="4">
        <f>'De la BASE'!D190</f>
        <v>6</v>
      </c>
      <c r="E194" s="9">
        <f>IF('De la BASE'!E190&gt;0,'De la BASE'!E190,'De la BASE'!E190+0.001)</f>
        <v>3.995</v>
      </c>
      <c r="F194" s="9">
        <f>IF('De la BASE'!F190&gt;0,'De la BASE'!F190,'De la BASE'!F190+0.001)</f>
        <v>3.995</v>
      </c>
      <c r="G194" s="15">
        <v>20607</v>
      </c>
    </row>
    <row r="195" spans="1:7" ht="12.75">
      <c r="A195" s="30" t="str">
        <f>'De la BASE'!A191</f>
        <v>100</v>
      </c>
      <c r="B195" s="30">
        <f>'De la BASE'!B191</f>
        <v>1</v>
      </c>
      <c r="C195" s="4">
        <f>'De la BASE'!C191</f>
        <v>1956</v>
      </c>
      <c r="D195" s="4">
        <f>'De la BASE'!D191</f>
        <v>7</v>
      </c>
      <c r="E195" s="9">
        <f>IF('De la BASE'!E191&gt;0,'De la BASE'!E191,'De la BASE'!E191+0.001)</f>
        <v>3.195</v>
      </c>
      <c r="F195" s="9">
        <f>IF('De la BASE'!F191&gt;0,'De la BASE'!F191,'De la BASE'!F191+0.001)</f>
        <v>3.195</v>
      </c>
      <c r="G195" s="15">
        <v>20637</v>
      </c>
    </row>
    <row r="196" spans="1:7" ht="12.75">
      <c r="A196" s="30" t="str">
        <f>'De la BASE'!A192</f>
        <v>100</v>
      </c>
      <c r="B196" s="30">
        <f>'De la BASE'!B192</f>
        <v>1</v>
      </c>
      <c r="C196" s="4">
        <f>'De la BASE'!C192</f>
        <v>1956</v>
      </c>
      <c r="D196" s="4">
        <f>'De la BASE'!D192</f>
        <v>8</v>
      </c>
      <c r="E196" s="9">
        <f>IF('De la BASE'!E192&gt;0,'De la BASE'!E192,'De la BASE'!E192+0.001)</f>
        <v>2.54</v>
      </c>
      <c r="F196" s="9">
        <f>IF('De la BASE'!F192&gt;0,'De la BASE'!F192,'De la BASE'!F192+0.001)</f>
        <v>2.54</v>
      </c>
      <c r="G196" s="15">
        <v>20668</v>
      </c>
    </row>
    <row r="197" spans="1:7" ht="12.75">
      <c r="A197" s="30" t="str">
        <f>'De la BASE'!A193</f>
        <v>100</v>
      </c>
      <c r="B197" s="30">
        <f>'De la BASE'!B193</f>
        <v>1</v>
      </c>
      <c r="C197" s="4">
        <f>'De la BASE'!C193</f>
        <v>1956</v>
      </c>
      <c r="D197" s="4">
        <f>'De la BASE'!D193</f>
        <v>9</v>
      </c>
      <c r="E197" s="9">
        <f>IF('De la BASE'!E193&gt;0,'De la BASE'!E193,'De la BASE'!E193+0.001)</f>
        <v>2.263</v>
      </c>
      <c r="F197" s="9">
        <f>IF('De la BASE'!F193&gt;0,'De la BASE'!F193,'De la BASE'!F193+0.001)</f>
        <v>2.263</v>
      </c>
      <c r="G197" s="15">
        <v>20699</v>
      </c>
    </row>
    <row r="198" spans="1:7" ht="12.75">
      <c r="A198" s="30" t="str">
        <f>'De la BASE'!A194</f>
        <v>100</v>
      </c>
      <c r="B198" s="30">
        <f>'De la BASE'!B194</f>
        <v>1</v>
      </c>
      <c r="C198" s="4">
        <f>'De la BASE'!C194</f>
        <v>1956</v>
      </c>
      <c r="D198" s="4">
        <f>'De la BASE'!D194</f>
        <v>10</v>
      </c>
      <c r="E198" s="9">
        <f>IF('De la BASE'!E194&gt;0,'De la BASE'!E194,'De la BASE'!E194+0.001)</f>
        <v>2.07</v>
      </c>
      <c r="F198" s="9">
        <f>IF('De la BASE'!F194&gt;0,'De la BASE'!F194,'De la BASE'!F194+0.001)</f>
        <v>2.07</v>
      </c>
      <c r="G198" s="15">
        <v>20729</v>
      </c>
    </row>
    <row r="199" spans="1:7" ht="12.75">
      <c r="A199" s="30" t="str">
        <f>'De la BASE'!A195</f>
        <v>100</v>
      </c>
      <c r="B199" s="30">
        <f>'De la BASE'!B195</f>
        <v>1</v>
      </c>
      <c r="C199" s="4">
        <f>'De la BASE'!C195</f>
        <v>1956</v>
      </c>
      <c r="D199" s="4">
        <f>'De la BASE'!D195</f>
        <v>11</v>
      </c>
      <c r="E199" s="9">
        <f>IF('De la BASE'!E195&gt;0,'De la BASE'!E195,'De la BASE'!E195+0.001)</f>
        <v>1.856</v>
      </c>
      <c r="F199" s="9">
        <f>IF('De la BASE'!F195&gt;0,'De la BASE'!F195,'De la BASE'!F195+0.001)</f>
        <v>1.856</v>
      </c>
      <c r="G199" s="15">
        <v>20760</v>
      </c>
    </row>
    <row r="200" spans="1:7" ht="12.75">
      <c r="A200" s="30" t="str">
        <f>'De la BASE'!A196</f>
        <v>100</v>
      </c>
      <c r="B200" s="30">
        <f>'De la BASE'!B196</f>
        <v>1</v>
      </c>
      <c r="C200" s="4">
        <f>'De la BASE'!C196</f>
        <v>1956</v>
      </c>
      <c r="D200" s="4">
        <f>'De la BASE'!D196</f>
        <v>12</v>
      </c>
      <c r="E200" s="9">
        <f>IF('De la BASE'!E196&gt;0,'De la BASE'!E196,'De la BASE'!E196+0.001)</f>
        <v>2.06</v>
      </c>
      <c r="F200" s="9">
        <f>IF('De la BASE'!F196&gt;0,'De la BASE'!F196,'De la BASE'!F196+0.001)</f>
        <v>2.06</v>
      </c>
      <c r="G200" s="15">
        <v>20790</v>
      </c>
    </row>
    <row r="201" spans="1:7" ht="12.75">
      <c r="A201" s="30" t="str">
        <f>'De la BASE'!A197</f>
        <v>100</v>
      </c>
      <c r="B201" s="30">
        <f>'De la BASE'!B197</f>
        <v>1</v>
      </c>
      <c r="C201" s="4">
        <f>'De la BASE'!C197</f>
        <v>1957</v>
      </c>
      <c r="D201" s="4">
        <f>'De la BASE'!D197</f>
        <v>1</v>
      </c>
      <c r="E201" s="9">
        <f>IF('De la BASE'!E197&gt;0,'De la BASE'!E197,'De la BASE'!E197+0.001)</f>
        <v>1.598</v>
      </c>
      <c r="F201" s="9">
        <f>IF('De la BASE'!F197&gt;0,'De la BASE'!F197,'De la BASE'!F197+0.001)</f>
        <v>1.598</v>
      </c>
      <c r="G201" s="15">
        <v>20821</v>
      </c>
    </row>
    <row r="202" spans="1:7" ht="12.75">
      <c r="A202" s="30" t="str">
        <f>'De la BASE'!A198</f>
        <v>100</v>
      </c>
      <c r="B202" s="30">
        <f>'De la BASE'!B198</f>
        <v>1</v>
      </c>
      <c r="C202" s="4">
        <f>'De la BASE'!C198</f>
        <v>1957</v>
      </c>
      <c r="D202" s="4">
        <f>'De la BASE'!D198</f>
        <v>2</v>
      </c>
      <c r="E202" s="9">
        <f>IF('De la BASE'!E198&gt;0,'De la BASE'!E198,'De la BASE'!E198+0.001)</f>
        <v>3.849</v>
      </c>
      <c r="F202" s="9">
        <f>IF('De la BASE'!F198&gt;0,'De la BASE'!F198,'De la BASE'!F198+0.001)</f>
        <v>3.849</v>
      </c>
      <c r="G202" s="15">
        <v>20852</v>
      </c>
    </row>
    <row r="203" spans="1:7" ht="12.75">
      <c r="A203" s="30" t="str">
        <f>'De la BASE'!A199</f>
        <v>100</v>
      </c>
      <c r="B203" s="30">
        <f>'De la BASE'!B199</f>
        <v>1</v>
      </c>
      <c r="C203" s="4">
        <f>'De la BASE'!C199</f>
        <v>1957</v>
      </c>
      <c r="D203" s="4">
        <f>'De la BASE'!D199</f>
        <v>3</v>
      </c>
      <c r="E203" s="9">
        <f>IF('De la BASE'!E199&gt;0,'De la BASE'!E199,'De la BASE'!E199+0.001)</f>
        <v>2.596</v>
      </c>
      <c r="F203" s="9">
        <f>IF('De la BASE'!F199&gt;0,'De la BASE'!F199,'De la BASE'!F199+0.001)</f>
        <v>2.596</v>
      </c>
      <c r="G203" s="15">
        <v>20880</v>
      </c>
    </row>
    <row r="204" spans="1:7" ht="12.75">
      <c r="A204" s="30" t="str">
        <f>'De la BASE'!A200</f>
        <v>100</v>
      </c>
      <c r="B204" s="30">
        <f>'De la BASE'!B200</f>
        <v>1</v>
      </c>
      <c r="C204" s="4">
        <f>'De la BASE'!C200</f>
        <v>1957</v>
      </c>
      <c r="D204" s="4">
        <f>'De la BASE'!D200</f>
        <v>4</v>
      </c>
      <c r="E204" s="9">
        <f>IF('De la BASE'!E200&gt;0,'De la BASE'!E200,'De la BASE'!E200+0.001)</f>
        <v>2.599</v>
      </c>
      <c r="F204" s="9">
        <f>IF('De la BASE'!F200&gt;0,'De la BASE'!F200,'De la BASE'!F200+0.001)</f>
        <v>2.599</v>
      </c>
      <c r="G204" s="15">
        <v>20911</v>
      </c>
    </row>
    <row r="205" spans="1:7" ht="12.75">
      <c r="A205" s="30" t="str">
        <f>'De la BASE'!A201</f>
        <v>100</v>
      </c>
      <c r="B205" s="30">
        <f>'De la BASE'!B201</f>
        <v>1</v>
      </c>
      <c r="C205" s="4">
        <f>'De la BASE'!C201</f>
        <v>1957</v>
      </c>
      <c r="D205" s="4">
        <f>'De la BASE'!D201</f>
        <v>5</v>
      </c>
      <c r="E205" s="9">
        <f>IF('De la BASE'!E201&gt;0,'De la BASE'!E201,'De la BASE'!E201+0.001)</f>
        <v>2.581</v>
      </c>
      <c r="F205" s="9">
        <f>IF('De la BASE'!F201&gt;0,'De la BASE'!F201,'De la BASE'!F201+0.001)</f>
        <v>2.581</v>
      </c>
      <c r="G205" s="15">
        <v>20941</v>
      </c>
    </row>
    <row r="206" spans="1:7" ht="12.75">
      <c r="A206" s="30" t="str">
        <f>'De la BASE'!A202</f>
        <v>100</v>
      </c>
      <c r="B206" s="30">
        <f>'De la BASE'!B202</f>
        <v>1</v>
      </c>
      <c r="C206" s="4">
        <f>'De la BASE'!C202</f>
        <v>1957</v>
      </c>
      <c r="D206" s="4">
        <f>'De la BASE'!D202</f>
        <v>6</v>
      </c>
      <c r="E206" s="9">
        <f>IF('De la BASE'!E202&gt;0,'De la BASE'!E202,'De la BASE'!E202+0.001)</f>
        <v>2.853</v>
      </c>
      <c r="F206" s="9">
        <f>IF('De la BASE'!F202&gt;0,'De la BASE'!F202,'De la BASE'!F202+0.001)</f>
        <v>2.853</v>
      </c>
      <c r="G206" s="15">
        <v>20972</v>
      </c>
    </row>
    <row r="207" spans="1:7" ht="12.75">
      <c r="A207" s="30" t="str">
        <f>'De la BASE'!A203</f>
        <v>100</v>
      </c>
      <c r="B207" s="30">
        <f>'De la BASE'!B203</f>
        <v>1</v>
      </c>
      <c r="C207" s="4">
        <f>'De la BASE'!C203</f>
        <v>1957</v>
      </c>
      <c r="D207" s="4">
        <f>'De la BASE'!D203</f>
        <v>7</v>
      </c>
      <c r="E207" s="9">
        <f>IF('De la BASE'!E203&gt;0,'De la BASE'!E203,'De la BASE'!E203+0.001)</f>
        <v>1.683</v>
      </c>
      <c r="F207" s="9">
        <f>IF('De la BASE'!F203&gt;0,'De la BASE'!F203,'De la BASE'!F203+0.001)</f>
        <v>1.683</v>
      </c>
      <c r="G207" s="15">
        <v>21002</v>
      </c>
    </row>
    <row r="208" spans="1:7" ht="12.75">
      <c r="A208" s="30" t="str">
        <f>'De la BASE'!A204</f>
        <v>100</v>
      </c>
      <c r="B208" s="30">
        <f>'De la BASE'!B204</f>
        <v>1</v>
      </c>
      <c r="C208" s="4">
        <f>'De la BASE'!C204</f>
        <v>1957</v>
      </c>
      <c r="D208" s="4">
        <f>'De la BASE'!D204</f>
        <v>8</v>
      </c>
      <c r="E208" s="9">
        <f>IF('De la BASE'!E204&gt;0,'De la BASE'!E204,'De la BASE'!E204+0.001)</f>
        <v>1.35</v>
      </c>
      <c r="F208" s="9">
        <f>IF('De la BASE'!F204&gt;0,'De la BASE'!F204,'De la BASE'!F204+0.001)</f>
        <v>1.35</v>
      </c>
      <c r="G208" s="15">
        <v>21033</v>
      </c>
    </row>
    <row r="209" spans="1:7" ht="12.75">
      <c r="A209" s="30" t="str">
        <f>'De la BASE'!A205</f>
        <v>100</v>
      </c>
      <c r="B209" s="30">
        <f>'De la BASE'!B205</f>
        <v>1</v>
      </c>
      <c r="C209" s="4">
        <f>'De la BASE'!C205</f>
        <v>1957</v>
      </c>
      <c r="D209" s="4">
        <f>'De la BASE'!D205</f>
        <v>9</v>
      </c>
      <c r="E209" s="9">
        <f>IF('De la BASE'!E205&gt;0,'De la BASE'!E205,'De la BASE'!E205+0.001)</f>
        <v>1.099</v>
      </c>
      <c r="F209" s="9">
        <f>IF('De la BASE'!F205&gt;0,'De la BASE'!F205,'De la BASE'!F205+0.001)</f>
        <v>1.099</v>
      </c>
      <c r="G209" s="15">
        <v>21064</v>
      </c>
    </row>
    <row r="210" spans="1:7" ht="12.75">
      <c r="A210" s="30" t="str">
        <f>'De la BASE'!A206</f>
        <v>100</v>
      </c>
      <c r="B210" s="30">
        <f>'De la BASE'!B206</f>
        <v>1</v>
      </c>
      <c r="C210" s="4">
        <f>'De la BASE'!C206</f>
        <v>1957</v>
      </c>
      <c r="D210" s="4">
        <f>'De la BASE'!D206</f>
        <v>10</v>
      </c>
      <c r="E210" s="9">
        <f>IF('De la BASE'!E206&gt;0,'De la BASE'!E206,'De la BASE'!E206+0.001)</f>
        <v>0.937</v>
      </c>
      <c r="F210" s="9">
        <f>IF('De la BASE'!F206&gt;0,'De la BASE'!F206,'De la BASE'!F206+0.001)</f>
        <v>0.937</v>
      </c>
      <c r="G210" s="15">
        <v>21094</v>
      </c>
    </row>
    <row r="211" spans="1:7" ht="12.75">
      <c r="A211" s="30" t="str">
        <f>'De la BASE'!A207</f>
        <v>100</v>
      </c>
      <c r="B211" s="30">
        <f>'De la BASE'!B207</f>
        <v>1</v>
      </c>
      <c r="C211" s="4">
        <f>'De la BASE'!C207</f>
        <v>1957</v>
      </c>
      <c r="D211" s="4">
        <f>'De la BASE'!D207</f>
        <v>11</v>
      </c>
      <c r="E211" s="9">
        <f>IF('De la BASE'!E207&gt;0,'De la BASE'!E207,'De la BASE'!E207+0.001)</f>
        <v>1.116</v>
      </c>
      <c r="F211" s="9">
        <f>IF('De la BASE'!F207&gt;0,'De la BASE'!F207,'De la BASE'!F207+0.001)</f>
        <v>1.116</v>
      </c>
      <c r="G211" s="15">
        <v>21125</v>
      </c>
    </row>
    <row r="212" spans="1:7" ht="12.75">
      <c r="A212" s="30" t="str">
        <f>'De la BASE'!A208</f>
        <v>100</v>
      </c>
      <c r="B212" s="30">
        <f>'De la BASE'!B208</f>
        <v>1</v>
      </c>
      <c r="C212" s="4">
        <f>'De la BASE'!C208</f>
        <v>1957</v>
      </c>
      <c r="D212" s="4">
        <f>'De la BASE'!D208</f>
        <v>12</v>
      </c>
      <c r="E212" s="9">
        <f>IF('De la BASE'!E208&gt;0,'De la BASE'!E208,'De la BASE'!E208+0.001)</f>
        <v>1.742</v>
      </c>
      <c r="F212" s="9">
        <f>IF('De la BASE'!F208&gt;0,'De la BASE'!F208,'De la BASE'!F208+0.001)</f>
        <v>1.742</v>
      </c>
      <c r="G212" s="15">
        <v>21155</v>
      </c>
    </row>
    <row r="213" spans="1:7" ht="12.75">
      <c r="A213" s="30" t="str">
        <f>'De la BASE'!A209</f>
        <v>100</v>
      </c>
      <c r="B213" s="30">
        <f>'De la BASE'!B209</f>
        <v>1</v>
      </c>
      <c r="C213" s="4">
        <f>'De la BASE'!C209</f>
        <v>1958</v>
      </c>
      <c r="D213" s="4">
        <f>'De la BASE'!D209</f>
        <v>1</v>
      </c>
      <c r="E213" s="9">
        <f>IF('De la BASE'!E209&gt;0,'De la BASE'!E209,'De la BASE'!E209+0.001)</f>
        <v>2.677</v>
      </c>
      <c r="F213" s="9">
        <f>IF('De la BASE'!F209&gt;0,'De la BASE'!F209,'De la BASE'!F209+0.001)</f>
        <v>2.677</v>
      </c>
      <c r="G213" s="15">
        <v>21186</v>
      </c>
    </row>
    <row r="214" spans="1:7" ht="12.75">
      <c r="A214" s="30" t="str">
        <f>'De la BASE'!A210</f>
        <v>100</v>
      </c>
      <c r="B214" s="30">
        <f>'De la BASE'!B210</f>
        <v>1</v>
      </c>
      <c r="C214" s="4">
        <f>'De la BASE'!C210</f>
        <v>1958</v>
      </c>
      <c r="D214" s="4">
        <f>'De la BASE'!D210</f>
        <v>2</v>
      </c>
      <c r="E214" s="9">
        <f>IF('De la BASE'!E210&gt;0,'De la BASE'!E210,'De la BASE'!E210+0.001)</f>
        <v>4.237</v>
      </c>
      <c r="F214" s="9">
        <f>IF('De la BASE'!F210&gt;0,'De la BASE'!F210,'De la BASE'!F210+0.001)</f>
        <v>4.237</v>
      </c>
      <c r="G214" s="15">
        <v>21217</v>
      </c>
    </row>
    <row r="215" spans="1:7" ht="12.75">
      <c r="A215" s="30" t="str">
        <f>'De la BASE'!A211</f>
        <v>100</v>
      </c>
      <c r="B215" s="30">
        <f>'De la BASE'!B211</f>
        <v>1</v>
      </c>
      <c r="C215" s="4">
        <f>'De la BASE'!C211</f>
        <v>1958</v>
      </c>
      <c r="D215" s="4">
        <f>'De la BASE'!D211</f>
        <v>3</v>
      </c>
      <c r="E215" s="9">
        <f>IF('De la BASE'!E211&gt;0,'De la BASE'!E211,'De la BASE'!E211+0.001)</f>
        <v>13.411</v>
      </c>
      <c r="F215" s="9">
        <f>IF('De la BASE'!F211&gt;0,'De la BASE'!F211,'De la BASE'!F211+0.001)</f>
        <v>13.411</v>
      </c>
      <c r="G215" s="15">
        <v>21245</v>
      </c>
    </row>
    <row r="216" spans="1:7" ht="12.75">
      <c r="A216" s="30" t="str">
        <f>'De la BASE'!A212</f>
        <v>100</v>
      </c>
      <c r="B216" s="30">
        <f>'De la BASE'!B212</f>
        <v>1</v>
      </c>
      <c r="C216" s="4">
        <f>'De la BASE'!C212</f>
        <v>1958</v>
      </c>
      <c r="D216" s="4">
        <f>'De la BASE'!D212</f>
        <v>4</v>
      </c>
      <c r="E216" s="9">
        <f>IF('De la BASE'!E212&gt;0,'De la BASE'!E212,'De la BASE'!E212+0.001)</f>
        <v>3.316</v>
      </c>
      <c r="F216" s="9">
        <f>IF('De la BASE'!F212&gt;0,'De la BASE'!F212,'De la BASE'!F212+0.001)</f>
        <v>3.316</v>
      </c>
      <c r="G216" s="15">
        <v>21276</v>
      </c>
    </row>
    <row r="217" spans="1:7" ht="12.75">
      <c r="A217" s="30" t="str">
        <f>'De la BASE'!A213</f>
        <v>100</v>
      </c>
      <c r="B217" s="30">
        <f>'De la BASE'!B213</f>
        <v>1</v>
      </c>
      <c r="C217" s="4">
        <f>'De la BASE'!C213</f>
        <v>1958</v>
      </c>
      <c r="D217" s="4">
        <f>'De la BASE'!D213</f>
        <v>5</v>
      </c>
      <c r="E217" s="9">
        <f>IF('De la BASE'!E213&gt;0,'De la BASE'!E213,'De la BASE'!E213+0.001)</f>
        <v>4.936</v>
      </c>
      <c r="F217" s="9">
        <f>IF('De la BASE'!F213&gt;0,'De la BASE'!F213,'De la BASE'!F213+0.001)</f>
        <v>4.936</v>
      </c>
      <c r="G217" s="15">
        <v>21306</v>
      </c>
    </row>
    <row r="218" spans="1:7" ht="12.75">
      <c r="A218" s="30" t="str">
        <f>'De la BASE'!A214</f>
        <v>100</v>
      </c>
      <c r="B218" s="30">
        <f>'De la BASE'!B214</f>
        <v>1</v>
      </c>
      <c r="C218" s="4">
        <f>'De la BASE'!C214</f>
        <v>1958</v>
      </c>
      <c r="D218" s="4">
        <f>'De la BASE'!D214</f>
        <v>6</v>
      </c>
      <c r="E218" s="9">
        <f>IF('De la BASE'!E214&gt;0,'De la BASE'!E214,'De la BASE'!E214+0.001)</f>
        <v>3.965</v>
      </c>
      <c r="F218" s="9">
        <f>IF('De la BASE'!F214&gt;0,'De la BASE'!F214,'De la BASE'!F214+0.001)</f>
        <v>3.965</v>
      </c>
      <c r="G218" s="15">
        <v>21337</v>
      </c>
    </row>
    <row r="219" spans="1:7" ht="12.75">
      <c r="A219" s="30" t="str">
        <f>'De la BASE'!A215</f>
        <v>100</v>
      </c>
      <c r="B219" s="30">
        <f>'De la BASE'!B215</f>
        <v>1</v>
      </c>
      <c r="C219" s="4">
        <f>'De la BASE'!C215</f>
        <v>1958</v>
      </c>
      <c r="D219" s="4">
        <f>'De la BASE'!D215</f>
        <v>7</v>
      </c>
      <c r="E219" s="9">
        <f>IF('De la BASE'!E215&gt;0,'De la BASE'!E215,'De la BASE'!E215+0.001)</f>
        <v>2.63</v>
      </c>
      <c r="F219" s="9">
        <f>IF('De la BASE'!F215&gt;0,'De la BASE'!F215,'De la BASE'!F215+0.001)</f>
        <v>2.63</v>
      </c>
      <c r="G219" s="15">
        <v>21367</v>
      </c>
    </row>
    <row r="220" spans="1:7" ht="12.75">
      <c r="A220" s="30" t="str">
        <f>'De la BASE'!A216</f>
        <v>100</v>
      </c>
      <c r="B220" s="30">
        <f>'De la BASE'!B216</f>
        <v>1</v>
      </c>
      <c r="C220" s="4">
        <f>'De la BASE'!C216</f>
        <v>1958</v>
      </c>
      <c r="D220" s="4">
        <f>'De la BASE'!D216</f>
        <v>8</v>
      </c>
      <c r="E220" s="9">
        <f>IF('De la BASE'!E216&gt;0,'De la BASE'!E216,'De la BASE'!E216+0.001)</f>
        <v>2.106</v>
      </c>
      <c r="F220" s="9">
        <f>IF('De la BASE'!F216&gt;0,'De la BASE'!F216,'De la BASE'!F216+0.001)</f>
        <v>2.106</v>
      </c>
      <c r="G220" s="15">
        <v>21398</v>
      </c>
    </row>
    <row r="221" spans="1:7" ht="12.75">
      <c r="A221" s="30" t="str">
        <f>'De la BASE'!A217</f>
        <v>100</v>
      </c>
      <c r="B221" s="30">
        <f>'De la BASE'!B217</f>
        <v>1</v>
      </c>
      <c r="C221" s="4">
        <f>'De la BASE'!C217</f>
        <v>1958</v>
      </c>
      <c r="D221" s="4">
        <f>'De la BASE'!D217</f>
        <v>9</v>
      </c>
      <c r="E221" s="9">
        <f>IF('De la BASE'!E217&gt;0,'De la BASE'!E217,'De la BASE'!E217+0.001)</f>
        <v>1.792</v>
      </c>
      <c r="F221" s="9">
        <f>IF('De la BASE'!F217&gt;0,'De la BASE'!F217,'De la BASE'!F217+0.001)</f>
        <v>1.792</v>
      </c>
      <c r="G221" s="15">
        <v>21429</v>
      </c>
    </row>
    <row r="222" spans="1:7" ht="12.75">
      <c r="A222" s="30" t="str">
        <f>'De la BASE'!A218</f>
        <v>100</v>
      </c>
      <c r="B222" s="30">
        <f>'De la BASE'!B218</f>
        <v>1</v>
      </c>
      <c r="C222" s="4">
        <f>'De la BASE'!C218</f>
        <v>1958</v>
      </c>
      <c r="D222" s="4">
        <f>'De la BASE'!D218</f>
        <v>10</v>
      </c>
      <c r="E222" s="9">
        <f>IF('De la BASE'!E218&gt;0,'De la BASE'!E218,'De la BASE'!E218+0.001)</f>
        <v>2.093</v>
      </c>
      <c r="F222" s="9">
        <f>IF('De la BASE'!F218&gt;0,'De la BASE'!F218,'De la BASE'!F218+0.001)</f>
        <v>2.093</v>
      </c>
      <c r="G222" s="15">
        <v>21459</v>
      </c>
    </row>
    <row r="223" spans="1:7" ht="12.75">
      <c r="A223" s="30" t="str">
        <f>'De la BASE'!A219</f>
        <v>100</v>
      </c>
      <c r="B223" s="30">
        <f>'De la BASE'!B219</f>
        <v>1</v>
      </c>
      <c r="C223" s="4">
        <f>'De la BASE'!C219</f>
        <v>1958</v>
      </c>
      <c r="D223" s="4">
        <f>'De la BASE'!D219</f>
        <v>11</v>
      </c>
      <c r="E223" s="9">
        <f>IF('De la BASE'!E219&gt;0,'De la BASE'!E219,'De la BASE'!E219+0.001)</f>
        <v>1.555</v>
      </c>
      <c r="F223" s="9">
        <f>IF('De la BASE'!F219&gt;0,'De la BASE'!F219,'De la BASE'!F219+0.001)</f>
        <v>1.555</v>
      </c>
      <c r="G223" s="15">
        <v>21490</v>
      </c>
    </row>
    <row r="224" spans="1:7" ht="12.75">
      <c r="A224" s="30" t="str">
        <f>'De la BASE'!A220</f>
        <v>100</v>
      </c>
      <c r="B224" s="30">
        <f>'De la BASE'!B220</f>
        <v>1</v>
      </c>
      <c r="C224" s="4">
        <f>'De la BASE'!C220</f>
        <v>1958</v>
      </c>
      <c r="D224" s="4">
        <f>'De la BASE'!D220</f>
        <v>12</v>
      </c>
      <c r="E224" s="9">
        <f>IF('De la BASE'!E220&gt;0,'De la BASE'!E220,'De la BASE'!E220+0.001)</f>
        <v>16.34</v>
      </c>
      <c r="F224" s="9">
        <f>IF('De la BASE'!F220&gt;0,'De la BASE'!F220,'De la BASE'!F220+0.001)</f>
        <v>16.34</v>
      </c>
      <c r="G224" s="15">
        <v>21520</v>
      </c>
    </row>
    <row r="225" spans="1:7" ht="12.75">
      <c r="A225" s="30" t="str">
        <f>'De la BASE'!A221</f>
        <v>100</v>
      </c>
      <c r="B225" s="30">
        <f>'De la BASE'!B221</f>
        <v>1</v>
      </c>
      <c r="C225" s="4">
        <f>'De la BASE'!C221</f>
        <v>1959</v>
      </c>
      <c r="D225" s="4">
        <f>'De la BASE'!D221</f>
        <v>1</v>
      </c>
      <c r="E225" s="9">
        <f>IF('De la BASE'!E221&gt;0,'De la BASE'!E221,'De la BASE'!E221+0.001)</f>
        <v>5.62</v>
      </c>
      <c r="F225" s="9">
        <f>IF('De la BASE'!F221&gt;0,'De la BASE'!F221,'De la BASE'!F221+0.001)</f>
        <v>5.62</v>
      </c>
      <c r="G225" s="15">
        <v>21551</v>
      </c>
    </row>
    <row r="226" spans="1:7" ht="12.75">
      <c r="A226" s="30" t="str">
        <f>'De la BASE'!A222</f>
        <v>100</v>
      </c>
      <c r="B226" s="30">
        <f>'De la BASE'!B222</f>
        <v>1</v>
      </c>
      <c r="C226" s="4">
        <f>'De la BASE'!C222</f>
        <v>1959</v>
      </c>
      <c r="D226" s="4">
        <f>'De la BASE'!D222</f>
        <v>2</v>
      </c>
      <c r="E226" s="9">
        <f>IF('De la BASE'!E222&gt;0,'De la BASE'!E222,'De la BASE'!E222+0.001)</f>
        <v>2.943</v>
      </c>
      <c r="F226" s="9">
        <f>IF('De la BASE'!F222&gt;0,'De la BASE'!F222,'De la BASE'!F222+0.001)</f>
        <v>2.943</v>
      </c>
      <c r="G226" s="15">
        <v>21582</v>
      </c>
    </row>
    <row r="227" spans="1:7" ht="12.75">
      <c r="A227" s="30" t="str">
        <f>'De la BASE'!A223</f>
        <v>100</v>
      </c>
      <c r="B227" s="30">
        <f>'De la BASE'!B223</f>
        <v>1</v>
      </c>
      <c r="C227" s="4">
        <f>'De la BASE'!C223</f>
        <v>1959</v>
      </c>
      <c r="D227" s="4">
        <f>'De la BASE'!D223</f>
        <v>3</v>
      </c>
      <c r="E227" s="9">
        <f>IF('De la BASE'!E223&gt;0,'De la BASE'!E223,'De la BASE'!E223+0.001)</f>
        <v>6.877</v>
      </c>
      <c r="F227" s="9">
        <f>IF('De la BASE'!F223&gt;0,'De la BASE'!F223,'De la BASE'!F223+0.001)</f>
        <v>6.877</v>
      </c>
      <c r="G227" s="15">
        <v>21610</v>
      </c>
    </row>
    <row r="228" spans="1:7" ht="12.75">
      <c r="A228" s="30" t="str">
        <f>'De la BASE'!A224</f>
        <v>100</v>
      </c>
      <c r="B228" s="30">
        <f>'De la BASE'!B224</f>
        <v>1</v>
      </c>
      <c r="C228" s="4">
        <f>'De la BASE'!C224</f>
        <v>1959</v>
      </c>
      <c r="D228" s="4">
        <f>'De la BASE'!D224</f>
        <v>4</v>
      </c>
      <c r="E228" s="9">
        <f>IF('De la BASE'!E224&gt;0,'De la BASE'!E224,'De la BASE'!E224+0.001)</f>
        <v>7.611</v>
      </c>
      <c r="F228" s="9">
        <f>IF('De la BASE'!F224&gt;0,'De la BASE'!F224,'De la BASE'!F224+0.001)</f>
        <v>7.611</v>
      </c>
      <c r="G228" s="15">
        <v>21641</v>
      </c>
    </row>
    <row r="229" spans="1:7" ht="12.75">
      <c r="A229" s="30" t="str">
        <f>'De la BASE'!A225</f>
        <v>100</v>
      </c>
      <c r="B229" s="30">
        <f>'De la BASE'!B225</f>
        <v>1</v>
      </c>
      <c r="C229" s="4">
        <f>'De la BASE'!C225</f>
        <v>1959</v>
      </c>
      <c r="D229" s="4">
        <f>'De la BASE'!D225</f>
        <v>5</v>
      </c>
      <c r="E229" s="9">
        <f>IF('De la BASE'!E225&gt;0,'De la BASE'!E225,'De la BASE'!E225+0.001)</f>
        <v>4.069</v>
      </c>
      <c r="F229" s="9">
        <f>IF('De la BASE'!F225&gt;0,'De la BASE'!F225,'De la BASE'!F225+0.001)</f>
        <v>4.069</v>
      </c>
      <c r="G229" s="15">
        <v>21671</v>
      </c>
    </row>
    <row r="230" spans="1:7" ht="12.75">
      <c r="A230" s="30" t="str">
        <f>'De la BASE'!A226</f>
        <v>100</v>
      </c>
      <c r="B230" s="30">
        <f>'De la BASE'!B226</f>
        <v>1</v>
      </c>
      <c r="C230" s="4">
        <f>'De la BASE'!C226</f>
        <v>1959</v>
      </c>
      <c r="D230" s="4">
        <f>'De la BASE'!D226</f>
        <v>6</v>
      </c>
      <c r="E230" s="9">
        <f>IF('De la BASE'!E226&gt;0,'De la BASE'!E226,'De la BASE'!E226+0.001)</f>
        <v>3.355</v>
      </c>
      <c r="F230" s="9">
        <f>IF('De la BASE'!F226&gt;0,'De la BASE'!F226,'De la BASE'!F226+0.001)</f>
        <v>3.355</v>
      </c>
      <c r="G230" s="15">
        <v>21702</v>
      </c>
    </row>
    <row r="231" spans="1:7" ht="12.75">
      <c r="A231" s="30" t="str">
        <f>'De la BASE'!A227</f>
        <v>100</v>
      </c>
      <c r="B231" s="30">
        <f>'De la BASE'!B227</f>
        <v>1</v>
      </c>
      <c r="C231" s="4">
        <f>'De la BASE'!C227</f>
        <v>1959</v>
      </c>
      <c r="D231" s="4">
        <f>'De la BASE'!D227</f>
        <v>7</v>
      </c>
      <c r="E231" s="9">
        <f>IF('De la BASE'!E227&gt;0,'De la BASE'!E227,'De la BASE'!E227+0.001)</f>
        <v>2.867</v>
      </c>
      <c r="F231" s="9">
        <f>IF('De la BASE'!F227&gt;0,'De la BASE'!F227,'De la BASE'!F227+0.001)</f>
        <v>2.867</v>
      </c>
      <c r="G231" s="15">
        <v>21732</v>
      </c>
    </row>
    <row r="232" spans="1:7" ht="12.75">
      <c r="A232" s="30" t="str">
        <f>'De la BASE'!A228</f>
        <v>100</v>
      </c>
      <c r="B232" s="30">
        <f>'De la BASE'!B228</f>
        <v>1</v>
      </c>
      <c r="C232" s="4">
        <f>'De la BASE'!C228</f>
        <v>1959</v>
      </c>
      <c r="D232" s="4">
        <f>'De la BASE'!D228</f>
        <v>8</v>
      </c>
      <c r="E232" s="9">
        <f>IF('De la BASE'!E228&gt;0,'De la BASE'!E228,'De la BASE'!E228+0.001)</f>
        <v>2.197</v>
      </c>
      <c r="F232" s="9">
        <f>IF('De la BASE'!F228&gt;0,'De la BASE'!F228,'De la BASE'!F228+0.001)</f>
        <v>2.197</v>
      </c>
      <c r="G232" s="15">
        <v>21763</v>
      </c>
    </row>
    <row r="233" spans="1:7" ht="12.75">
      <c r="A233" s="30" t="str">
        <f>'De la BASE'!A229</f>
        <v>100</v>
      </c>
      <c r="B233" s="30">
        <f>'De la BASE'!B229</f>
        <v>1</v>
      </c>
      <c r="C233" s="4">
        <f>'De la BASE'!C229</f>
        <v>1959</v>
      </c>
      <c r="D233" s="4">
        <f>'De la BASE'!D229</f>
        <v>9</v>
      </c>
      <c r="E233" s="9">
        <f>IF('De la BASE'!E229&gt;0,'De la BASE'!E229,'De la BASE'!E229+0.001)</f>
        <v>2.352</v>
      </c>
      <c r="F233" s="9">
        <f>IF('De la BASE'!F229&gt;0,'De la BASE'!F229,'De la BASE'!F229+0.001)</f>
        <v>2.352</v>
      </c>
      <c r="G233" s="15">
        <v>21794</v>
      </c>
    </row>
    <row r="234" spans="1:7" ht="12.75">
      <c r="A234" s="30" t="str">
        <f>'De la BASE'!A230</f>
        <v>100</v>
      </c>
      <c r="B234" s="30">
        <f>'De la BASE'!B230</f>
        <v>1</v>
      </c>
      <c r="C234" s="4">
        <f>'De la BASE'!C230</f>
        <v>1959</v>
      </c>
      <c r="D234" s="4">
        <f>'De la BASE'!D230</f>
        <v>10</v>
      </c>
      <c r="E234" s="9">
        <f>IF('De la BASE'!E230&gt;0,'De la BASE'!E230,'De la BASE'!E230+0.001)</f>
        <v>3.376</v>
      </c>
      <c r="F234" s="9">
        <f>IF('De la BASE'!F230&gt;0,'De la BASE'!F230,'De la BASE'!F230+0.001)</f>
        <v>3.376</v>
      </c>
      <c r="G234" s="15">
        <v>21824</v>
      </c>
    </row>
    <row r="235" spans="1:7" ht="12.75">
      <c r="A235" s="30" t="str">
        <f>'De la BASE'!A231</f>
        <v>100</v>
      </c>
      <c r="B235" s="30">
        <f>'De la BASE'!B231</f>
        <v>1</v>
      </c>
      <c r="C235" s="4">
        <f>'De la BASE'!C231</f>
        <v>1959</v>
      </c>
      <c r="D235" s="4">
        <f>'De la BASE'!D231</f>
        <v>11</v>
      </c>
      <c r="E235" s="9">
        <f>IF('De la BASE'!E231&gt;0,'De la BASE'!E231,'De la BASE'!E231+0.001)</f>
        <v>4.848</v>
      </c>
      <c r="F235" s="9">
        <f>IF('De la BASE'!F231&gt;0,'De la BASE'!F231,'De la BASE'!F231+0.001)</f>
        <v>4.848</v>
      </c>
      <c r="G235" s="15">
        <v>21855</v>
      </c>
    </row>
    <row r="236" spans="1:7" ht="12.75">
      <c r="A236" s="30" t="str">
        <f>'De la BASE'!A232</f>
        <v>100</v>
      </c>
      <c r="B236" s="30">
        <f>'De la BASE'!B232</f>
        <v>1</v>
      </c>
      <c r="C236" s="4">
        <f>'De la BASE'!C232</f>
        <v>1959</v>
      </c>
      <c r="D236" s="4">
        <f>'De la BASE'!D232</f>
        <v>12</v>
      </c>
      <c r="E236" s="9">
        <f>IF('De la BASE'!E232&gt;0,'De la BASE'!E232,'De la BASE'!E232+0.001)</f>
        <v>45.85</v>
      </c>
      <c r="F236" s="9">
        <f>IF('De la BASE'!F232&gt;0,'De la BASE'!F232,'De la BASE'!F232+0.001)</f>
        <v>45.85</v>
      </c>
      <c r="G236" s="15">
        <v>21885</v>
      </c>
    </row>
    <row r="237" spans="1:7" ht="12.75">
      <c r="A237" s="30" t="str">
        <f>'De la BASE'!A233</f>
        <v>100</v>
      </c>
      <c r="B237" s="30">
        <f>'De la BASE'!B233</f>
        <v>1</v>
      </c>
      <c r="C237" s="4">
        <f>'De la BASE'!C233</f>
        <v>1960</v>
      </c>
      <c r="D237" s="4">
        <f>'De la BASE'!D233</f>
        <v>1</v>
      </c>
      <c r="E237" s="9">
        <f>IF('De la BASE'!E233&gt;0,'De la BASE'!E233,'De la BASE'!E233+0.001)</f>
        <v>12.146</v>
      </c>
      <c r="F237" s="9">
        <f>IF('De la BASE'!F233&gt;0,'De la BASE'!F233,'De la BASE'!F233+0.001)</f>
        <v>12.146</v>
      </c>
      <c r="G237" s="15">
        <v>21916</v>
      </c>
    </row>
    <row r="238" spans="1:7" ht="12.75">
      <c r="A238" s="30" t="str">
        <f>'De la BASE'!A234</f>
        <v>100</v>
      </c>
      <c r="B238" s="30">
        <f>'De la BASE'!B234</f>
        <v>1</v>
      </c>
      <c r="C238" s="4">
        <f>'De la BASE'!C234</f>
        <v>1960</v>
      </c>
      <c r="D238" s="4">
        <f>'De la BASE'!D234</f>
        <v>2</v>
      </c>
      <c r="E238" s="9">
        <f>IF('De la BASE'!E234&gt;0,'De la BASE'!E234,'De la BASE'!E234+0.001)</f>
        <v>17.386</v>
      </c>
      <c r="F238" s="9">
        <f>IF('De la BASE'!F234&gt;0,'De la BASE'!F234,'De la BASE'!F234+0.001)</f>
        <v>17.386</v>
      </c>
      <c r="G238" s="15">
        <v>21947</v>
      </c>
    </row>
    <row r="239" spans="1:7" ht="12.75">
      <c r="A239" s="30" t="str">
        <f>'De la BASE'!A235</f>
        <v>100</v>
      </c>
      <c r="B239" s="30">
        <f>'De la BASE'!B235</f>
        <v>1</v>
      </c>
      <c r="C239" s="4">
        <f>'De la BASE'!C235</f>
        <v>1960</v>
      </c>
      <c r="D239" s="4">
        <f>'De la BASE'!D235</f>
        <v>3</v>
      </c>
      <c r="E239" s="9">
        <f>IF('De la BASE'!E235&gt;0,'De la BASE'!E235,'De la BASE'!E235+0.001)</f>
        <v>13.81</v>
      </c>
      <c r="F239" s="9">
        <f>IF('De la BASE'!F235&gt;0,'De la BASE'!F235,'De la BASE'!F235+0.001)</f>
        <v>13.81</v>
      </c>
      <c r="G239" s="15">
        <v>21976</v>
      </c>
    </row>
    <row r="240" spans="1:7" ht="12.75">
      <c r="A240" s="30" t="str">
        <f>'De la BASE'!A236</f>
        <v>100</v>
      </c>
      <c r="B240" s="30">
        <f>'De la BASE'!B236</f>
        <v>1</v>
      </c>
      <c r="C240" s="4">
        <f>'De la BASE'!C236</f>
        <v>1960</v>
      </c>
      <c r="D240" s="4">
        <f>'De la BASE'!D236</f>
        <v>4</v>
      </c>
      <c r="E240" s="9">
        <f>IF('De la BASE'!E236&gt;0,'De la BASE'!E236,'De la BASE'!E236+0.001)</f>
        <v>4.475</v>
      </c>
      <c r="F240" s="9">
        <f>IF('De la BASE'!F236&gt;0,'De la BASE'!F236,'De la BASE'!F236+0.001)</f>
        <v>4.475</v>
      </c>
      <c r="G240" s="15">
        <v>22007</v>
      </c>
    </row>
    <row r="241" spans="1:7" ht="12.75">
      <c r="A241" s="30" t="str">
        <f>'De la BASE'!A237</f>
        <v>100</v>
      </c>
      <c r="B241" s="30">
        <f>'De la BASE'!B237</f>
        <v>1</v>
      </c>
      <c r="C241" s="4">
        <f>'De la BASE'!C237</f>
        <v>1960</v>
      </c>
      <c r="D241" s="4">
        <f>'De la BASE'!D237</f>
        <v>5</v>
      </c>
      <c r="E241" s="9">
        <f>IF('De la BASE'!E237&gt;0,'De la BASE'!E237,'De la BASE'!E237+0.001)</f>
        <v>4.609</v>
      </c>
      <c r="F241" s="9">
        <f>IF('De la BASE'!F237&gt;0,'De la BASE'!F237,'De la BASE'!F237+0.001)</f>
        <v>4.609</v>
      </c>
      <c r="G241" s="15">
        <v>22037</v>
      </c>
    </row>
    <row r="242" spans="1:7" ht="12.75">
      <c r="A242" s="30" t="str">
        <f>'De la BASE'!A238</f>
        <v>100</v>
      </c>
      <c r="B242" s="30">
        <f>'De la BASE'!B238</f>
        <v>1</v>
      </c>
      <c r="C242" s="4">
        <f>'De la BASE'!C238</f>
        <v>1960</v>
      </c>
      <c r="D242" s="4">
        <f>'De la BASE'!D238</f>
        <v>6</v>
      </c>
      <c r="E242" s="9">
        <f>IF('De la BASE'!E238&gt;0,'De la BASE'!E238,'De la BASE'!E238+0.001)</f>
        <v>3.553</v>
      </c>
      <c r="F242" s="9">
        <f>IF('De la BASE'!F238&gt;0,'De la BASE'!F238,'De la BASE'!F238+0.001)</f>
        <v>3.553</v>
      </c>
      <c r="G242" s="15">
        <v>22068</v>
      </c>
    </row>
    <row r="243" spans="1:7" ht="12.75">
      <c r="A243" s="30" t="str">
        <f>'De la BASE'!A239</f>
        <v>100</v>
      </c>
      <c r="B243" s="30">
        <f>'De la BASE'!B239</f>
        <v>1</v>
      </c>
      <c r="C243" s="4">
        <f>'De la BASE'!C239</f>
        <v>1960</v>
      </c>
      <c r="D243" s="4">
        <f>'De la BASE'!D239</f>
        <v>7</v>
      </c>
      <c r="E243" s="9">
        <f>IF('De la BASE'!E239&gt;0,'De la BASE'!E239,'De la BASE'!E239+0.001)</f>
        <v>2.849</v>
      </c>
      <c r="F243" s="9">
        <f>IF('De la BASE'!F239&gt;0,'De la BASE'!F239,'De la BASE'!F239+0.001)</f>
        <v>2.849</v>
      </c>
      <c r="G243" s="15">
        <v>22098</v>
      </c>
    </row>
    <row r="244" spans="1:7" ht="12.75">
      <c r="A244" s="30" t="str">
        <f>'De la BASE'!A240</f>
        <v>100</v>
      </c>
      <c r="B244" s="30">
        <f>'De la BASE'!B240</f>
        <v>1</v>
      </c>
      <c r="C244" s="4">
        <f>'De la BASE'!C240</f>
        <v>1960</v>
      </c>
      <c r="D244" s="4">
        <f>'De la BASE'!D240</f>
        <v>8</v>
      </c>
      <c r="E244" s="9">
        <f>IF('De la BASE'!E240&gt;0,'De la BASE'!E240,'De la BASE'!E240+0.001)</f>
        <v>2.287</v>
      </c>
      <c r="F244" s="9">
        <f>IF('De la BASE'!F240&gt;0,'De la BASE'!F240,'De la BASE'!F240+0.001)</f>
        <v>2.287</v>
      </c>
      <c r="G244" s="15">
        <v>22129</v>
      </c>
    </row>
    <row r="245" spans="1:7" ht="12.75">
      <c r="A245" s="30" t="str">
        <f>'De la BASE'!A241</f>
        <v>100</v>
      </c>
      <c r="B245" s="30">
        <f>'De la BASE'!B241</f>
        <v>1</v>
      </c>
      <c r="C245" s="4">
        <f>'De la BASE'!C241</f>
        <v>1960</v>
      </c>
      <c r="D245" s="4">
        <f>'De la BASE'!D241</f>
        <v>9</v>
      </c>
      <c r="E245" s="9">
        <f>IF('De la BASE'!E241&gt;0,'De la BASE'!E241,'De la BASE'!E241+0.001)</f>
        <v>2.067</v>
      </c>
      <c r="F245" s="9">
        <f>IF('De la BASE'!F241&gt;0,'De la BASE'!F241,'De la BASE'!F241+0.001)</f>
        <v>2.067</v>
      </c>
      <c r="G245" s="15">
        <v>22160</v>
      </c>
    </row>
    <row r="246" spans="1:7" ht="12.75">
      <c r="A246" s="30" t="str">
        <f>'De la BASE'!A242</f>
        <v>100</v>
      </c>
      <c r="B246" s="30">
        <f>'De la BASE'!B242</f>
        <v>1</v>
      </c>
      <c r="C246" s="4">
        <f>'De la BASE'!C242</f>
        <v>1960</v>
      </c>
      <c r="D246" s="4">
        <f>'De la BASE'!D242</f>
        <v>10</v>
      </c>
      <c r="E246" s="9">
        <f>IF('De la BASE'!E242&gt;0,'De la BASE'!E242,'De la BASE'!E242+0.001)</f>
        <v>9.273</v>
      </c>
      <c r="F246" s="9">
        <f>IF('De la BASE'!F242&gt;0,'De la BASE'!F242,'De la BASE'!F242+0.001)</f>
        <v>9.273</v>
      </c>
      <c r="G246" s="15">
        <v>22190</v>
      </c>
    </row>
    <row r="247" spans="1:7" ht="12.75">
      <c r="A247" s="30" t="str">
        <f>'De la BASE'!A243</f>
        <v>100</v>
      </c>
      <c r="B247" s="30">
        <f>'De la BASE'!B243</f>
        <v>1</v>
      </c>
      <c r="C247" s="4">
        <f>'De la BASE'!C243</f>
        <v>1960</v>
      </c>
      <c r="D247" s="4">
        <f>'De la BASE'!D243</f>
        <v>11</v>
      </c>
      <c r="E247" s="9">
        <f>IF('De la BASE'!E243&gt;0,'De la BASE'!E243,'De la BASE'!E243+0.001)</f>
        <v>13.375</v>
      </c>
      <c r="F247" s="9">
        <f>IF('De la BASE'!F243&gt;0,'De la BASE'!F243,'De la BASE'!F243+0.001)</f>
        <v>13.375</v>
      </c>
      <c r="G247" s="15">
        <v>22221</v>
      </c>
    </row>
    <row r="248" spans="1:7" ht="12.75">
      <c r="A248" s="30" t="str">
        <f>'De la BASE'!A244</f>
        <v>100</v>
      </c>
      <c r="B248" s="30">
        <f>'De la BASE'!B244</f>
        <v>1</v>
      </c>
      <c r="C248" s="4">
        <f>'De la BASE'!C244</f>
        <v>1960</v>
      </c>
      <c r="D248" s="4">
        <f>'De la BASE'!D244</f>
        <v>12</v>
      </c>
      <c r="E248" s="9">
        <f>IF('De la BASE'!E244&gt;0,'De la BASE'!E244,'De la BASE'!E244+0.001)</f>
        <v>22.437</v>
      </c>
      <c r="F248" s="9">
        <f>IF('De la BASE'!F244&gt;0,'De la BASE'!F244,'De la BASE'!F244+0.001)</f>
        <v>22.437</v>
      </c>
      <c r="G248" s="15">
        <v>22251</v>
      </c>
    </row>
    <row r="249" spans="1:7" ht="12.75">
      <c r="A249" s="30" t="str">
        <f>'De la BASE'!A245</f>
        <v>100</v>
      </c>
      <c r="B249" s="30">
        <f>'De la BASE'!B245</f>
        <v>1</v>
      </c>
      <c r="C249" s="4">
        <f>'De la BASE'!C245</f>
        <v>1961</v>
      </c>
      <c r="D249" s="4">
        <f>'De la BASE'!D245</f>
        <v>1</v>
      </c>
      <c r="E249" s="9">
        <f>IF('De la BASE'!E245&gt;0,'De la BASE'!E245,'De la BASE'!E245+0.001)</f>
        <v>16.481</v>
      </c>
      <c r="F249" s="9">
        <f>IF('De la BASE'!F245&gt;0,'De la BASE'!F245,'De la BASE'!F245+0.001)</f>
        <v>16.481</v>
      </c>
      <c r="G249" s="15">
        <v>22282</v>
      </c>
    </row>
    <row r="250" spans="1:7" ht="12.75">
      <c r="A250" s="30" t="str">
        <f>'De la BASE'!A246</f>
        <v>100</v>
      </c>
      <c r="B250" s="30">
        <f>'De la BASE'!B246</f>
        <v>1</v>
      </c>
      <c r="C250" s="4">
        <f>'De la BASE'!C246</f>
        <v>1961</v>
      </c>
      <c r="D250" s="4">
        <f>'De la BASE'!D246</f>
        <v>2</v>
      </c>
      <c r="E250" s="9">
        <f>IF('De la BASE'!E246&gt;0,'De la BASE'!E246,'De la BASE'!E246+0.001)</f>
        <v>4.426</v>
      </c>
      <c r="F250" s="9">
        <f>IF('De la BASE'!F246&gt;0,'De la BASE'!F246,'De la BASE'!F246+0.001)</f>
        <v>4.426</v>
      </c>
      <c r="G250" s="15">
        <v>22313</v>
      </c>
    </row>
    <row r="251" spans="1:7" ht="12.75">
      <c r="A251" s="30" t="str">
        <f>'De la BASE'!A247</f>
        <v>100</v>
      </c>
      <c r="B251" s="30">
        <f>'De la BASE'!B247</f>
        <v>1</v>
      </c>
      <c r="C251" s="4">
        <f>'De la BASE'!C247</f>
        <v>1961</v>
      </c>
      <c r="D251" s="4">
        <f>'De la BASE'!D247</f>
        <v>3</v>
      </c>
      <c r="E251" s="9">
        <f>IF('De la BASE'!E247&gt;0,'De la BASE'!E247,'De la BASE'!E247+0.001)</f>
        <v>3.425</v>
      </c>
      <c r="F251" s="9">
        <f>IF('De la BASE'!F247&gt;0,'De la BASE'!F247,'De la BASE'!F247+0.001)</f>
        <v>3.425</v>
      </c>
      <c r="G251" s="15">
        <v>22341</v>
      </c>
    </row>
    <row r="252" spans="1:7" ht="12.75">
      <c r="A252" s="30" t="str">
        <f>'De la BASE'!A248</f>
        <v>100</v>
      </c>
      <c r="B252" s="30">
        <f>'De la BASE'!B248</f>
        <v>1</v>
      </c>
      <c r="C252" s="4">
        <f>'De la BASE'!C248</f>
        <v>1961</v>
      </c>
      <c r="D252" s="4">
        <f>'De la BASE'!D248</f>
        <v>4</v>
      </c>
      <c r="E252" s="9">
        <f>IF('De la BASE'!E248&gt;0,'De la BASE'!E248,'De la BASE'!E248+0.001)</f>
        <v>7.014</v>
      </c>
      <c r="F252" s="9">
        <f>IF('De la BASE'!F248&gt;0,'De la BASE'!F248,'De la BASE'!F248+0.001)</f>
        <v>7.014</v>
      </c>
      <c r="G252" s="15">
        <v>22372</v>
      </c>
    </row>
    <row r="253" spans="1:7" ht="12.75">
      <c r="A253" s="30" t="str">
        <f>'De la BASE'!A249</f>
        <v>100</v>
      </c>
      <c r="B253" s="30">
        <f>'De la BASE'!B249</f>
        <v>1</v>
      </c>
      <c r="C253" s="4">
        <f>'De la BASE'!C249</f>
        <v>1961</v>
      </c>
      <c r="D253" s="4">
        <f>'De la BASE'!D249</f>
        <v>5</v>
      </c>
      <c r="E253" s="9">
        <f>IF('De la BASE'!E249&gt;0,'De la BASE'!E249,'De la BASE'!E249+0.001)</f>
        <v>5.986</v>
      </c>
      <c r="F253" s="9">
        <f>IF('De la BASE'!F249&gt;0,'De la BASE'!F249,'De la BASE'!F249+0.001)</f>
        <v>5.986</v>
      </c>
      <c r="G253" s="15">
        <v>22402</v>
      </c>
    </row>
    <row r="254" spans="1:7" ht="12.75">
      <c r="A254" s="30" t="str">
        <f>'De la BASE'!A250</f>
        <v>100</v>
      </c>
      <c r="B254" s="30">
        <f>'De la BASE'!B250</f>
        <v>1</v>
      </c>
      <c r="C254" s="4">
        <f>'De la BASE'!C250</f>
        <v>1961</v>
      </c>
      <c r="D254" s="4">
        <f>'De la BASE'!D250</f>
        <v>6</v>
      </c>
      <c r="E254" s="9">
        <f>IF('De la BASE'!E250&gt;0,'De la BASE'!E250,'De la BASE'!E250+0.001)</f>
        <v>3.175</v>
      </c>
      <c r="F254" s="9">
        <f>IF('De la BASE'!F250&gt;0,'De la BASE'!F250,'De la BASE'!F250+0.001)</f>
        <v>3.175</v>
      </c>
      <c r="G254" s="15">
        <v>22433</v>
      </c>
    </row>
    <row r="255" spans="1:7" ht="12.75">
      <c r="A255" s="30" t="str">
        <f>'De la BASE'!A251</f>
        <v>100</v>
      </c>
      <c r="B255" s="30">
        <f>'De la BASE'!B251</f>
        <v>1</v>
      </c>
      <c r="C255" s="4">
        <f>'De la BASE'!C251</f>
        <v>1961</v>
      </c>
      <c r="D255" s="4">
        <f>'De la BASE'!D251</f>
        <v>7</v>
      </c>
      <c r="E255" s="9">
        <f>IF('De la BASE'!E251&gt;0,'De la BASE'!E251,'De la BASE'!E251+0.001)</f>
        <v>2.632</v>
      </c>
      <c r="F255" s="9">
        <f>IF('De la BASE'!F251&gt;0,'De la BASE'!F251,'De la BASE'!F251+0.001)</f>
        <v>2.632</v>
      </c>
      <c r="G255" s="15">
        <v>22463</v>
      </c>
    </row>
    <row r="256" spans="1:7" ht="12.75">
      <c r="A256" s="30" t="str">
        <f>'De la BASE'!A252</f>
        <v>100</v>
      </c>
      <c r="B256" s="30">
        <f>'De la BASE'!B252</f>
        <v>1</v>
      </c>
      <c r="C256" s="4">
        <f>'De la BASE'!C252</f>
        <v>1961</v>
      </c>
      <c r="D256" s="4">
        <f>'De la BASE'!D252</f>
        <v>8</v>
      </c>
      <c r="E256" s="9">
        <f>IF('De la BASE'!E252&gt;0,'De la BASE'!E252,'De la BASE'!E252+0.001)</f>
        <v>2.087</v>
      </c>
      <c r="F256" s="9">
        <f>IF('De la BASE'!F252&gt;0,'De la BASE'!F252,'De la BASE'!F252+0.001)</f>
        <v>2.087</v>
      </c>
      <c r="G256" s="15">
        <v>22494</v>
      </c>
    </row>
    <row r="257" spans="1:7" ht="12.75">
      <c r="A257" s="30" t="str">
        <f>'De la BASE'!A253</f>
        <v>100</v>
      </c>
      <c r="B257" s="30">
        <f>'De la BASE'!B253</f>
        <v>1</v>
      </c>
      <c r="C257" s="4">
        <f>'De la BASE'!C253</f>
        <v>1961</v>
      </c>
      <c r="D257" s="4">
        <f>'De la BASE'!D253</f>
        <v>9</v>
      </c>
      <c r="E257" s="9">
        <f>IF('De la BASE'!E253&gt;0,'De la BASE'!E253,'De la BASE'!E253+0.001)</f>
        <v>1.96</v>
      </c>
      <c r="F257" s="9">
        <f>IF('De la BASE'!F253&gt;0,'De la BASE'!F253,'De la BASE'!F253+0.001)</f>
        <v>1.96</v>
      </c>
      <c r="G257" s="15">
        <v>22525</v>
      </c>
    </row>
    <row r="258" spans="1:7" ht="12.75">
      <c r="A258" s="30" t="str">
        <f>'De la BASE'!A254</f>
        <v>100</v>
      </c>
      <c r="B258" s="30">
        <f>'De la BASE'!B254</f>
        <v>1</v>
      </c>
      <c r="C258" s="4">
        <f>'De la BASE'!C254</f>
        <v>1961</v>
      </c>
      <c r="D258" s="4">
        <f>'De la BASE'!D254</f>
        <v>10</v>
      </c>
      <c r="E258" s="9">
        <f>IF('De la BASE'!E254&gt;0,'De la BASE'!E254,'De la BASE'!E254+0.001)</f>
        <v>4.132</v>
      </c>
      <c r="F258" s="9">
        <f>IF('De la BASE'!F254&gt;0,'De la BASE'!F254,'De la BASE'!F254+0.001)</f>
        <v>4.132</v>
      </c>
      <c r="G258" s="15">
        <v>22555</v>
      </c>
    </row>
    <row r="259" spans="1:7" ht="12.75">
      <c r="A259" s="30" t="str">
        <f>'De la BASE'!A255</f>
        <v>100</v>
      </c>
      <c r="B259" s="30">
        <f>'De la BASE'!B255</f>
        <v>1</v>
      </c>
      <c r="C259" s="4">
        <f>'De la BASE'!C255</f>
        <v>1961</v>
      </c>
      <c r="D259" s="4">
        <f>'De la BASE'!D255</f>
        <v>11</v>
      </c>
      <c r="E259" s="9">
        <f>IF('De la BASE'!E255&gt;0,'De la BASE'!E255,'De la BASE'!E255+0.001)</f>
        <v>10.972</v>
      </c>
      <c r="F259" s="9">
        <f>IF('De la BASE'!F255&gt;0,'De la BASE'!F255,'De la BASE'!F255+0.001)</f>
        <v>10.972</v>
      </c>
      <c r="G259" s="15">
        <v>22586</v>
      </c>
    </row>
    <row r="260" spans="1:7" ht="12.75">
      <c r="A260" s="30" t="str">
        <f>'De la BASE'!A256</f>
        <v>100</v>
      </c>
      <c r="B260" s="30">
        <f>'De la BASE'!B256</f>
        <v>1</v>
      </c>
      <c r="C260" s="4">
        <f>'De la BASE'!C256</f>
        <v>1961</v>
      </c>
      <c r="D260" s="4">
        <f>'De la BASE'!D256</f>
        <v>12</v>
      </c>
      <c r="E260" s="9">
        <f>IF('De la BASE'!E256&gt;0,'De la BASE'!E256,'De la BASE'!E256+0.001)</f>
        <v>21.836</v>
      </c>
      <c r="F260" s="9">
        <f>IF('De la BASE'!F256&gt;0,'De la BASE'!F256,'De la BASE'!F256+0.001)</f>
        <v>21.836</v>
      </c>
      <c r="G260" s="15">
        <v>22616</v>
      </c>
    </row>
    <row r="261" spans="1:7" ht="12.75">
      <c r="A261" s="30" t="str">
        <f>'De la BASE'!A257</f>
        <v>100</v>
      </c>
      <c r="B261" s="30">
        <f>'De la BASE'!B257</f>
        <v>1</v>
      </c>
      <c r="C261" s="4">
        <f>'De la BASE'!C257</f>
        <v>1962</v>
      </c>
      <c r="D261" s="4">
        <f>'De la BASE'!D257</f>
        <v>1</v>
      </c>
      <c r="E261" s="9">
        <f>IF('De la BASE'!E257&gt;0,'De la BASE'!E257,'De la BASE'!E257+0.001)</f>
        <v>14.187</v>
      </c>
      <c r="F261" s="9">
        <f>IF('De la BASE'!F257&gt;0,'De la BASE'!F257,'De la BASE'!F257+0.001)</f>
        <v>14.187</v>
      </c>
      <c r="G261" s="15">
        <v>22647</v>
      </c>
    </row>
    <row r="262" spans="1:7" ht="12.75">
      <c r="A262" s="30" t="str">
        <f>'De la BASE'!A258</f>
        <v>100</v>
      </c>
      <c r="B262" s="30">
        <f>'De la BASE'!B258</f>
        <v>1</v>
      </c>
      <c r="C262" s="4">
        <f>'De la BASE'!C258</f>
        <v>1962</v>
      </c>
      <c r="D262" s="4">
        <f>'De la BASE'!D258</f>
        <v>2</v>
      </c>
      <c r="E262" s="9">
        <f>IF('De la BASE'!E258&gt;0,'De la BASE'!E258,'De la BASE'!E258+0.001)</f>
        <v>5.478</v>
      </c>
      <c r="F262" s="9">
        <f>IF('De la BASE'!F258&gt;0,'De la BASE'!F258,'De la BASE'!F258+0.001)</f>
        <v>5.478</v>
      </c>
      <c r="G262" s="15">
        <v>22678</v>
      </c>
    </row>
    <row r="263" spans="1:7" ht="12.75">
      <c r="A263" s="30" t="str">
        <f>'De la BASE'!A259</f>
        <v>100</v>
      </c>
      <c r="B263" s="30">
        <f>'De la BASE'!B259</f>
        <v>1</v>
      </c>
      <c r="C263" s="4">
        <f>'De la BASE'!C259</f>
        <v>1962</v>
      </c>
      <c r="D263" s="4">
        <f>'De la BASE'!D259</f>
        <v>3</v>
      </c>
      <c r="E263" s="9">
        <f>IF('De la BASE'!E259&gt;0,'De la BASE'!E259,'De la BASE'!E259+0.001)</f>
        <v>30.648</v>
      </c>
      <c r="F263" s="9">
        <f>IF('De la BASE'!F259&gt;0,'De la BASE'!F259,'De la BASE'!F259+0.001)</f>
        <v>30.648</v>
      </c>
      <c r="G263" s="15">
        <v>22706</v>
      </c>
    </row>
    <row r="264" spans="1:7" ht="12.75">
      <c r="A264" s="30" t="str">
        <f>'De la BASE'!A260</f>
        <v>100</v>
      </c>
      <c r="B264" s="30">
        <f>'De la BASE'!B260</f>
        <v>1</v>
      </c>
      <c r="C264" s="4">
        <f>'De la BASE'!C260</f>
        <v>1962</v>
      </c>
      <c r="D264" s="4">
        <f>'De la BASE'!D260</f>
        <v>4</v>
      </c>
      <c r="E264" s="9">
        <f>IF('De la BASE'!E260&gt;0,'De la BASE'!E260,'De la BASE'!E260+0.001)</f>
        <v>10.766</v>
      </c>
      <c r="F264" s="9">
        <f>IF('De la BASE'!F260&gt;0,'De la BASE'!F260,'De la BASE'!F260+0.001)</f>
        <v>10.766</v>
      </c>
      <c r="G264" s="15">
        <v>22737</v>
      </c>
    </row>
    <row r="265" spans="1:7" ht="12.75">
      <c r="A265" s="30" t="str">
        <f>'De la BASE'!A261</f>
        <v>100</v>
      </c>
      <c r="B265" s="30">
        <f>'De la BASE'!B261</f>
        <v>1</v>
      </c>
      <c r="C265" s="4">
        <f>'De la BASE'!C261</f>
        <v>1962</v>
      </c>
      <c r="D265" s="4">
        <f>'De la BASE'!D261</f>
        <v>5</v>
      </c>
      <c r="E265" s="9">
        <f>IF('De la BASE'!E261&gt;0,'De la BASE'!E261,'De la BASE'!E261+0.001)</f>
        <v>4.245</v>
      </c>
      <c r="F265" s="9">
        <f>IF('De la BASE'!F261&gt;0,'De la BASE'!F261,'De la BASE'!F261+0.001)</f>
        <v>4.245</v>
      </c>
      <c r="G265" s="15">
        <v>22767</v>
      </c>
    </row>
    <row r="266" spans="1:7" ht="12.75">
      <c r="A266" s="30" t="str">
        <f>'De la BASE'!A262</f>
        <v>100</v>
      </c>
      <c r="B266" s="30">
        <f>'De la BASE'!B262</f>
        <v>1</v>
      </c>
      <c r="C266" s="4">
        <f>'De la BASE'!C262</f>
        <v>1962</v>
      </c>
      <c r="D266" s="4">
        <f>'De la BASE'!D262</f>
        <v>6</v>
      </c>
      <c r="E266" s="9">
        <f>IF('De la BASE'!E262&gt;0,'De la BASE'!E262,'De la BASE'!E262+0.001)</f>
        <v>3.586</v>
      </c>
      <c r="F266" s="9">
        <f>IF('De la BASE'!F262&gt;0,'De la BASE'!F262,'De la BASE'!F262+0.001)</f>
        <v>3.586</v>
      </c>
      <c r="G266" s="15">
        <v>22798</v>
      </c>
    </row>
    <row r="267" spans="1:7" ht="12.75">
      <c r="A267" s="30" t="str">
        <f>'De la BASE'!A263</f>
        <v>100</v>
      </c>
      <c r="B267" s="30">
        <f>'De la BASE'!B263</f>
        <v>1</v>
      </c>
      <c r="C267" s="4">
        <f>'De la BASE'!C263</f>
        <v>1962</v>
      </c>
      <c r="D267" s="4">
        <f>'De la BASE'!D263</f>
        <v>7</v>
      </c>
      <c r="E267" s="9">
        <f>IF('De la BASE'!E263&gt;0,'De la BASE'!E263,'De la BASE'!E263+0.001)</f>
        <v>2.684</v>
      </c>
      <c r="F267" s="9">
        <f>IF('De la BASE'!F263&gt;0,'De la BASE'!F263,'De la BASE'!F263+0.001)</f>
        <v>2.684</v>
      </c>
      <c r="G267" s="15">
        <v>22828</v>
      </c>
    </row>
    <row r="268" spans="1:7" ht="12.75">
      <c r="A268" s="30" t="str">
        <f>'De la BASE'!A264</f>
        <v>100</v>
      </c>
      <c r="B268" s="30">
        <f>'De la BASE'!B264</f>
        <v>1</v>
      </c>
      <c r="C268" s="4">
        <f>'De la BASE'!C264</f>
        <v>1962</v>
      </c>
      <c r="D268" s="4">
        <f>'De la BASE'!D264</f>
        <v>8</v>
      </c>
      <c r="E268" s="9">
        <f>IF('De la BASE'!E264&gt;0,'De la BASE'!E264,'De la BASE'!E264+0.001)</f>
        <v>2.15</v>
      </c>
      <c r="F268" s="9">
        <f>IF('De la BASE'!F264&gt;0,'De la BASE'!F264,'De la BASE'!F264+0.001)</f>
        <v>2.15</v>
      </c>
      <c r="G268" s="15">
        <v>22859</v>
      </c>
    </row>
    <row r="269" spans="1:7" ht="12.75">
      <c r="A269" s="30" t="str">
        <f>'De la BASE'!A265</f>
        <v>100</v>
      </c>
      <c r="B269" s="30">
        <f>'De la BASE'!B265</f>
        <v>1</v>
      </c>
      <c r="C269" s="4">
        <f>'De la BASE'!C265</f>
        <v>1962</v>
      </c>
      <c r="D269" s="4">
        <f>'De la BASE'!D265</f>
        <v>9</v>
      </c>
      <c r="E269" s="9">
        <f>IF('De la BASE'!E265&gt;0,'De la BASE'!E265,'De la BASE'!E265+0.001)</f>
        <v>1.827</v>
      </c>
      <c r="F269" s="9">
        <f>IF('De la BASE'!F265&gt;0,'De la BASE'!F265,'De la BASE'!F265+0.001)</f>
        <v>1.827</v>
      </c>
      <c r="G269" s="15">
        <v>22890</v>
      </c>
    </row>
    <row r="270" spans="1:7" ht="12.75">
      <c r="A270" s="30" t="str">
        <f>'De la BASE'!A266</f>
        <v>100</v>
      </c>
      <c r="B270" s="30">
        <f>'De la BASE'!B266</f>
        <v>1</v>
      </c>
      <c r="C270" s="4">
        <f>'De la BASE'!C266</f>
        <v>1962</v>
      </c>
      <c r="D270" s="4">
        <f>'De la BASE'!D266</f>
        <v>10</v>
      </c>
      <c r="E270" s="9">
        <f>IF('De la BASE'!E266&gt;0,'De la BASE'!E266,'De la BASE'!E266+0.001)</f>
        <v>1.777</v>
      </c>
      <c r="F270" s="9">
        <f>IF('De la BASE'!F266&gt;0,'De la BASE'!F266,'De la BASE'!F266+0.001)</f>
        <v>1.777</v>
      </c>
      <c r="G270" s="15">
        <v>22920</v>
      </c>
    </row>
    <row r="271" spans="1:7" ht="12.75">
      <c r="A271" s="30" t="str">
        <f>'De la BASE'!A267</f>
        <v>100</v>
      </c>
      <c r="B271" s="30">
        <f>'De la BASE'!B267</f>
        <v>1</v>
      </c>
      <c r="C271" s="4">
        <f>'De la BASE'!C267</f>
        <v>1962</v>
      </c>
      <c r="D271" s="4">
        <f>'De la BASE'!D267</f>
        <v>11</v>
      </c>
      <c r="E271" s="9">
        <f>IF('De la BASE'!E267&gt;0,'De la BASE'!E267,'De la BASE'!E267+0.001)</f>
        <v>2.437</v>
      </c>
      <c r="F271" s="9">
        <f>IF('De la BASE'!F267&gt;0,'De la BASE'!F267,'De la BASE'!F267+0.001)</f>
        <v>2.437</v>
      </c>
      <c r="G271" s="15">
        <v>22951</v>
      </c>
    </row>
    <row r="272" spans="1:7" ht="12.75">
      <c r="A272" s="30" t="str">
        <f>'De la BASE'!A268</f>
        <v>100</v>
      </c>
      <c r="B272" s="30">
        <f>'De la BASE'!B268</f>
        <v>1</v>
      </c>
      <c r="C272" s="4">
        <f>'De la BASE'!C268</f>
        <v>1962</v>
      </c>
      <c r="D272" s="4">
        <f>'De la BASE'!D268</f>
        <v>12</v>
      </c>
      <c r="E272" s="9">
        <f>IF('De la BASE'!E268&gt;0,'De la BASE'!E268,'De la BASE'!E268+0.001)</f>
        <v>3.87</v>
      </c>
      <c r="F272" s="9">
        <f>IF('De la BASE'!F268&gt;0,'De la BASE'!F268,'De la BASE'!F268+0.001)</f>
        <v>3.87</v>
      </c>
      <c r="G272" s="15">
        <v>22981</v>
      </c>
    </row>
    <row r="273" spans="1:7" ht="12.75">
      <c r="A273" s="30" t="str">
        <f>'De la BASE'!A269</f>
        <v>100</v>
      </c>
      <c r="B273" s="30">
        <f>'De la BASE'!B269</f>
        <v>1</v>
      </c>
      <c r="C273" s="4">
        <f>'De la BASE'!C269</f>
        <v>1963</v>
      </c>
      <c r="D273" s="4">
        <f>'De la BASE'!D269</f>
        <v>1</v>
      </c>
      <c r="E273" s="9">
        <f>IF('De la BASE'!E269&gt;0,'De la BASE'!E269,'De la BASE'!E269+0.001)</f>
        <v>10.777</v>
      </c>
      <c r="F273" s="9">
        <f>IF('De la BASE'!F269&gt;0,'De la BASE'!F269,'De la BASE'!F269+0.001)</f>
        <v>10.777</v>
      </c>
      <c r="G273" s="15">
        <v>23012</v>
      </c>
    </row>
    <row r="274" spans="1:7" ht="12.75">
      <c r="A274" s="30" t="str">
        <f>'De la BASE'!A270</f>
        <v>100</v>
      </c>
      <c r="B274" s="30">
        <f>'De la BASE'!B270</f>
        <v>1</v>
      </c>
      <c r="C274" s="4">
        <f>'De la BASE'!C270</f>
        <v>1963</v>
      </c>
      <c r="D274" s="4">
        <f>'De la BASE'!D270</f>
        <v>2</v>
      </c>
      <c r="E274" s="9">
        <f>IF('De la BASE'!E270&gt;0,'De la BASE'!E270,'De la BASE'!E270+0.001)</f>
        <v>14.255</v>
      </c>
      <c r="F274" s="9">
        <f>IF('De la BASE'!F270&gt;0,'De la BASE'!F270,'De la BASE'!F270+0.001)</f>
        <v>14.255</v>
      </c>
      <c r="G274" s="15">
        <v>23043</v>
      </c>
    </row>
    <row r="275" spans="1:7" ht="12.75">
      <c r="A275" s="30" t="str">
        <f>'De la BASE'!A271</f>
        <v>100</v>
      </c>
      <c r="B275" s="30">
        <f>'De la BASE'!B271</f>
        <v>1</v>
      </c>
      <c r="C275" s="4">
        <f>'De la BASE'!C271</f>
        <v>1963</v>
      </c>
      <c r="D275" s="4">
        <f>'De la BASE'!D271</f>
        <v>3</v>
      </c>
      <c r="E275" s="9">
        <f>IF('De la BASE'!E271&gt;0,'De la BASE'!E271,'De la BASE'!E271+0.001)</f>
        <v>14.372</v>
      </c>
      <c r="F275" s="9">
        <f>IF('De la BASE'!F271&gt;0,'De la BASE'!F271,'De la BASE'!F271+0.001)</f>
        <v>14.372</v>
      </c>
      <c r="G275" s="15">
        <v>23071</v>
      </c>
    </row>
    <row r="276" spans="1:7" ht="12.75">
      <c r="A276" s="30" t="str">
        <f>'De la BASE'!A272</f>
        <v>100</v>
      </c>
      <c r="B276" s="30">
        <f>'De la BASE'!B272</f>
        <v>1</v>
      </c>
      <c r="C276" s="4">
        <f>'De la BASE'!C272</f>
        <v>1963</v>
      </c>
      <c r="D276" s="4">
        <f>'De la BASE'!D272</f>
        <v>4</v>
      </c>
      <c r="E276" s="9">
        <f>IF('De la BASE'!E272&gt;0,'De la BASE'!E272,'De la BASE'!E272+0.001)</f>
        <v>7.29</v>
      </c>
      <c r="F276" s="9">
        <f>IF('De la BASE'!F272&gt;0,'De la BASE'!F272,'De la BASE'!F272+0.001)</f>
        <v>7.29</v>
      </c>
      <c r="G276" s="15">
        <v>23102</v>
      </c>
    </row>
    <row r="277" spans="1:7" ht="12.75">
      <c r="A277" s="30" t="str">
        <f>'De la BASE'!A273</f>
        <v>100</v>
      </c>
      <c r="B277" s="30">
        <f>'De la BASE'!B273</f>
        <v>1</v>
      </c>
      <c r="C277" s="4">
        <f>'De la BASE'!C273</f>
        <v>1963</v>
      </c>
      <c r="D277" s="4">
        <f>'De la BASE'!D273</f>
        <v>5</v>
      </c>
      <c r="E277" s="9">
        <f>IF('De la BASE'!E273&gt;0,'De la BASE'!E273,'De la BASE'!E273+0.001)</f>
        <v>3.182</v>
      </c>
      <c r="F277" s="9">
        <f>IF('De la BASE'!F273&gt;0,'De la BASE'!F273,'De la BASE'!F273+0.001)</f>
        <v>3.182</v>
      </c>
      <c r="G277" s="15">
        <v>23132</v>
      </c>
    </row>
    <row r="278" spans="1:7" ht="12.75">
      <c r="A278" s="30" t="str">
        <f>'De la BASE'!A274</f>
        <v>100</v>
      </c>
      <c r="B278" s="30">
        <f>'De la BASE'!B274</f>
        <v>1</v>
      </c>
      <c r="C278" s="4">
        <f>'De la BASE'!C274</f>
        <v>1963</v>
      </c>
      <c r="D278" s="4">
        <f>'De la BASE'!D274</f>
        <v>6</v>
      </c>
      <c r="E278" s="9">
        <f>IF('De la BASE'!E274&gt;0,'De la BASE'!E274,'De la BASE'!E274+0.001)</f>
        <v>4.226</v>
      </c>
      <c r="F278" s="9">
        <f>IF('De la BASE'!F274&gt;0,'De la BASE'!F274,'De la BASE'!F274+0.001)</f>
        <v>4.226</v>
      </c>
      <c r="G278" s="15">
        <v>23163</v>
      </c>
    </row>
    <row r="279" spans="1:7" ht="12.75">
      <c r="A279" s="30" t="str">
        <f>'De la BASE'!A275</f>
        <v>100</v>
      </c>
      <c r="B279" s="30">
        <f>'De la BASE'!B275</f>
        <v>1</v>
      </c>
      <c r="C279" s="4">
        <f>'De la BASE'!C275</f>
        <v>1963</v>
      </c>
      <c r="D279" s="4">
        <f>'De la BASE'!D275</f>
        <v>7</v>
      </c>
      <c r="E279" s="9">
        <f>IF('De la BASE'!E275&gt;0,'De la BASE'!E275,'De la BASE'!E275+0.001)</f>
        <v>2.42</v>
      </c>
      <c r="F279" s="9">
        <f>IF('De la BASE'!F275&gt;0,'De la BASE'!F275,'De la BASE'!F275+0.001)</f>
        <v>2.42</v>
      </c>
      <c r="G279" s="15">
        <v>23193</v>
      </c>
    </row>
    <row r="280" spans="1:7" ht="12.75">
      <c r="A280" s="30" t="str">
        <f>'De la BASE'!A276</f>
        <v>100</v>
      </c>
      <c r="B280" s="30">
        <f>'De la BASE'!B276</f>
        <v>1</v>
      </c>
      <c r="C280" s="4">
        <f>'De la BASE'!C276</f>
        <v>1963</v>
      </c>
      <c r="D280" s="4">
        <f>'De la BASE'!D276</f>
        <v>8</v>
      </c>
      <c r="E280" s="9">
        <f>IF('De la BASE'!E276&gt;0,'De la BASE'!E276,'De la BASE'!E276+0.001)</f>
        <v>1.944</v>
      </c>
      <c r="F280" s="9">
        <f>IF('De la BASE'!F276&gt;0,'De la BASE'!F276,'De la BASE'!F276+0.001)</f>
        <v>1.944</v>
      </c>
      <c r="G280" s="15">
        <v>23224</v>
      </c>
    </row>
    <row r="281" spans="1:7" ht="12.75">
      <c r="A281" s="30" t="str">
        <f>'De la BASE'!A277</f>
        <v>100</v>
      </c>
      <c r="B281" s="30">
        <f>'De la BASE'!B277</f>
        <v>1</v>
      </c>
      <c r="C281" s="4">
        <f>'De la BASE'!C277</f>
        <v>1963</v>
      </c>
      <c r="D281" s="4">
        <f>'De la BASE'!D277</f>
        <v>9</v>
      </c>
      <c r="E281" s="9">
        <f>IF('De la BASE'!E277&gt;0,'De la BASE'!E277,'De la BASE'!E277+0.001)</f>
        <v>1.626</v>
      </c>
      <c r="F281" s="9">
        <f>IF('De la BASE'!F277&gt;0,'De la BASE'!F277,'De la BASE'!F277+0.001)</f>
        <v>1.626</v>
      </c>
      <c r="G281" s="15">
        <v>23255</v>
      </c>
    </row>
    <row r="282" spans="1:7" ht="12.75">
      <c r="A282" s="30" t="str">
        <f>'De la BASE'!A278</f>
        <v>100</v>
      </c>
      <c r="B282" s="30">
        <f>'De la BASE'!B278</f>
        <v>1</v>
      </c>
      <c r="C282" s="4">
        <f>'De la BASE'!C278</f>
        <v>1963</v>
      </c>
      <c r="D282" s="4">
        <f>'De la BASE'!D278</f>
        <v>10</v>
      </c>
      <c r="E282" s="9">
        <f>IF('De la BASE'!E278&gt;0,'De la BASE'!E278,'De la BASE'!E278+0.001)</f>
        <v>1.573</v>
      </c>
      <c r="F282" s="9">
        <f>IF('De la BASE'!F278&gt;0,'De la BASE'!F278,'De la BASE'!F278+0.001)</f>
        <v>1.573</v>
      </c>
      <c r="G282" s="15">
        <v>23285</v>
      </c>
    </row>
    <row r="283" spans="1:7" ht="12.75">
      <c r="A283" s="30" t="str">
        <f>'De la BASE'!A279</f>
        <v>100</v>
      </c>
      <c r="B283" s="30">
        <f>'De la BASE'!B279</f>
        <v>1</v>
      </c>
      <c r="C283" s="4">
        <f>'De la BASE'!C279</f>
        <v>1963</v>
      </c>
      <c r="D283" s="4">
        <f>'De la BASE'!D279</f>
        <v>11</v>
      </c>
      <c r="E283" s="9">
        <f>IF('De la BASE'!E279&gt;0,'De la BASE'!E279,'De la BASE'!E279+0.001)</f>
        <v>8.256</v>
      </c>
      <c r="F283" s="9">
        <f>IF('De la BASE'!F279&gt;0,'De la BASE'!F279,'De la BASE'!F279+0.001)</f>
        <v>8.256</v>
      </c>
      <c r="G283" s="15">
        <v>23316</v>
      </c>
    </row>
    <row r="284" spans="1:7" ht="12.75">
      <c r="A284" s="30" t="str">
        <f>'De la BASE'!A280</f>
        <v>100</v>
      </c>
      <c r="B284" s="30">
        <f>'De la BASE'!B280</f>
        <v>1</v>
      </c>
      <c r="C284" s="4">
        <f>'De la BASE'!C280</f>
        <v>1963</v>
      </c>
      <c r="D284" s="4">
        <f>'De la BASE'!D280</f>
        <v>12</v>
      </c>
      <c r="E284" s="9">
        <f>IF('De la BASE'!E280&gt;0,'De la BASE'!E280,'De la BASE'!E280+0.001)</f>
        <v>5.42</v>
      </c>
      <c r="F284" s="9">
        <f>IF('De la BASE'!F280&gt;0,'De la BASE'!F280,'De la BASE'!F280+0.001)</f>
        <v>5.42</v>
      </c>
      <c r="G284" s="15">
        <v>23346</v>
      </c>
    </row>
    <row r="285" spans="1:7" ht="12.75">
      <c r="A285" s="30" t="str">
        <f>'De la BASE'!A281</f>
        <v>100</v>
      </c>
      <c r="B285" s="30">
        <f>'De la BASE'!B281</f>
        <v>1</v>
      </c>
      <c r="C285" s="4">
        <f>'De la BASE'!C281</f>
        <v>1964</v>
      </c>
      <c r="D285" s="4">
        <f>'De la BASE'!D281</f>
        <v>1</v>
      </c>
      <c r="E285" s="9">
        <f>IF('De la BASE'!E281&gt;0,'De la BASE'!E281,'De la BASE'!E281+0.001)</f>
        <v>2.758</v>
      </c>
      <c r="F285" s="9">
        <f>IF('De la BASE'!F281&gt;0,'De la BASE'!F281,'De la BASE'!F281+0.001)</f>
        <v>2.758</v>
      </c>
      <c r="G285" s="15">
        <v>23377</v>
      </c>
    </row>
    <row r="286" spans="1:7" ht="12.75">
      <c r="A286" s="30" t="str">
        <f>'De la BASE'!A282</f>
        <v>100</v>
      </c>
      <c r="B286" s="30">
        <f>'De la BASE'!B282</f>
        <v>1</v>
      </c>
      <c r="C286" s="4">
        <f>'De la BASE'!C282</f>
        <v>1964</v>
      </c>
      <c r="D286" s="4">
        <f>'De la BASE'!D282</f>
        <v>2</v>
      </c>
      <c r="E286" s="9">
        <f>IF('De la BASE'!E282&gt;0,'De la BASE'!E282,'De la BASE'!E282+0.001)</f>
        <v>14.356</v>
      </c>
      <c r="F286" s="9">
        <f>IF('De la BASE'!F282&gt;0,'De la BASE'!F282,'De la BASE'!F282+0.001)</f>
        <v>14.356</v>
      </c>
      <c r="G286" s="15">
        <v>23408</v>
      </c>
    </row>
    <row r="287" spans="1:7" ht="12.75">
      <c r="A287" s="30" t="str">
        <f>'De la BASE'!A283</f>
        <v>100</v>
      </c>
      <c r="B287" s="30">
        <f>'De la BASE'!B283</f>
        <v>1</v>
      </c>
      <c r="C287" s="4">
        <f>'De la BASE'!C283</f>
        <v>1964</v>
      </c>
      <c r="D287" s="4">
        <f>'De la BASE'!D283</f>
        <v>3</v>
      </c>
      <c r="E287" s="9">
        <f>IF('De la BASE'!E283&gt;0,'De la BASE'!E283,'De la BASE'!E283+0.001)</f>
        <v>24.796</v>
      </c>
      <c r="F287" s="9">
        <f>IF('De la BASE'!F283&gt;0,'De la BASE'!F283,'De la BASE'!F283+0.001)</f>
        <v>24.796</v>
      </c>
      <c r="G287" s="15">
        <v>23437</v>
      </c>
    </row>
    <row r="288" spans="1:7" ht="12.75">
      <c r="A288" s="30" t="str">
        <f>'De la BASE'!A284</f>
        <v>100</v>
      </c>
      <c r="B288" s="30">
        <f>'De la BASE'!B284</f>
        <v>1</v>
      </c>
      <c r="C288" s="4">
        <f>'De la BASE'!C284</f>
        <v>1964</v>
      </c>
      <c r="D288" s="4">
        <f>'De la BASE'!D284</f>
        <v>4</v>
      </c>
      <c r="E288" s="9">
        <f>IF('De la BASE'!E284&gt;0,'De la BASE'!E284,'De la BASE'!E284+0.001)</f>
        <v>5.78</v>
      </c>
      <c r="F288" s="9">
        <f>IF('De la BASE'!F284&gt;0,'De la BASE'!F284,'De la BASE'!F284+0.001)</f>
        <v>5.78</v>
      </c>
      <c r="G288" s="15">
        <v>23468</v>
      </c>
    </row>
    <row r="289" spans="1:7" ht="12.75">
      <c r="A289" s="30" t="str">
        <f>'De la BASE'!A285</f>
        <v>100</v>
      </c>
      <c r="B289" s="30">
        <f>'De la BASE'!B285</f>
        <v>1</v>
      </c>
      <c r="C289" s="4">
        <f>'De la BASE'!C285</f>
        <v>1964</v>
      </c>
      <c r="D289" s="4">
        <f>'De la BASE'!D285</f>
        <v>5</v>
      </c>
      <c r="E289" s="9">
        <f>IF('De la BASE'!E285&gt;0,'De la BASE'!E285,'De la BASE'!E285+0.001)</f>
        <v>3.819</v>
      </c>
      <c r="F289" s="9">
        <f>IF('De la BASE'!F285&gt;0,'De la BASE'!F285,'De la BASE'!F285+0.001)</f>
        <v>3.819</v>
      </c>
      <c r="G289" s="15">
        <v>23498</v>
      </c>
    </row>
    <row r="290" spans="1:7" ht="12.75">
      <c r="A290" s="30" t="str">
        <f>'De la BASE'!A286</f>
        <v>100</v>
      </c>
      <c r="B290" s="30">
        <f>'De la BASE'!B286</f>
        <v>1</v>
      </c>
      <c r="C290" s="4">
        <f>'De la BASE'!C286</f>
        <v>1964</v>
      </c>
      <c r="D290" s="4">
        <f>'De la BASE'!D286</f>
        <v>6</v>
      </c>
      <c r="E290" s="9">
        <f>IF('De la BASE'!E286&gt;0,'De la BASE'!E286,'De la BASE'!E286+0.001)</f>
        <v>3.368</v>
      </c>
      <c r="F290" s="9">
        <f>IF('De la BASE'!F286&gt;0,'De la BASE'!F286,'De la BASE'!F286+0.001)</f>
        <v>3.368</v>
      </c>
      <c r="G290" s="15">
        <v>23529</v>
      </c>
    </row>
    <row r="291" spans="1:7" ht="12.75">
      <c r="A291" s="30" t="str">
        <f>'De la BASE'!A287</f>
        <v>100</v>
      </c>
      <c r="B291" s="30">
        <f>'De la BASE'!B287</f>
        <v>1</v>
      </c>
      <c r="C291" s="4">
        <f>'De la BASE'!C287</f>
        <v>1964</v>
      </c>
      <c r="D291" s="4">
        <f>'De la BASE'!D287</f>
        <v>7</v>
      </c>
      <c r="E291" s="9">
        <f>IF('De la BASE'!E287&gt;0,'De la BASE'!E287,'De la BASE'!E287+0.001)</f>
        <v>2.819</v>
      </c>
      <c r="F291" s="9">
        <f>IF('De la BASE'!F287&gt;0,'De la BASE'!F287,'De la BASE'!F287+0.001)</f>
        <v>2.819</v>
      </c>
      <c r="G291" s="15">
        <v>23559</v>
      </c>
    </row>
    <row r="292" spans="1:7" ht="12.75">
      <c r="A292" s="30" t="str">
        <f>'De la BASE'!A288</f>
        <v>100</v>
      </c>
      <c r="B292" s="30">
        <f>'De la BASE'!B288</f>
        <v>1</v>
      </c>
      <c r="C292" s="4">
        <f>'De la BASE'!C288</f>
        <v>1964</v>
      </c>
      <c r="D292" s="4">
        <f>'De la BASE'!D288</f>
        <v>8</v>
      </c>
      <c r="E292" s="9">
        <f>IF('De la BASE'!E288&gt;0,'De la BASE'!E288,'De la BASE'!E288+0.001)</f>
        <v>2.285</v>
      </c>
      <c r="F292" s="9">
        <f>IF('De la BASE'!F288&gt;0,'De la BASE'!F288,'De la BASE'!F288+0.001)</f>
        <v>2.285</v>
      </c>
      <c r="G292" s="15">
        <v>23590</v>
      </c>
    </row>
    <row r="293" spans="1:7" ht="12.75">
      <c r="A293" s="30" t="str">
        <f>'De la BASE'!A289</f>
        <v>100</v>
      </c>
      <c r="B293" s="30">
        <f>'De la BASE'!B289</f>
        <v>1</v>
      </c>
      <c r="C293" s="4">
        <f>'De la BASE'!C289</f>
        <v>1964</v>
      </c>
      <c r="D293" s="4">
        <f>'De la BASE'!D289</f>
        <v>9</v>
      </c>
      <c r="E293" s="9">
        <f>IF('De la BASE'!E289&gt;0,'De la BASE'!E289,'De la BASE'!E289+0.001)</f>
        <v>1.905</v>
      </c>
      <c r="F293" s="9">
        <f>IF('De la BASE'!F289&gt;0,'De la BASE'!F289,'De la BASE'!F289+0.001)</f>
        <v>1.905</v>
      </c>
      <c r="G293" s="15">
        <v>23621</v>
      </c>
    </row>
    <row r="294" spans="1:7" ht="12.75">
      <c r="A294" s="30" t="str">
        <f>'De la BASE'!A290</f>
        <v>100</v>
      </c>
      <c r="B294" s="30">
        <f>'De la BASE'!B290</f>
        <v>1</v>
      </c>
      <c r="C294" s="4">
        <f>'De la BASE'!C290</f>
        <v>1964</v>
      </c>
      <c r="D294" s="4">
        <f>'De la BASE'!D290</f>
        <v>10</v>
      </c>
      <c r="E294" s="9">
        <f>IF('De la BASE'!E290&gt;0,'De la BASE'!E290,'De la BASE'!E290+0.001)</f>
        <v>2.851</v>
      </c>
      <c r="F294" s="9">
        <f>IF('De la BASE'!F290&gt;0,'De la BASE'!F290,'De la BASE'!F290+0.001)</f>
        <v>2.851</v>
      </c>
      <c r="G294" s="15">
        <v>23651</v>
      </c>
    </row>
    <row r="295" spans="1:7" ht="12.75">
      <c r="A295" s="30" t="str">
        <f>'De la BASE'!A291</f>
        <v>100</v>
      </c>
      <c r="B295" s="30">
        <f>'De la BASE'!B291</f>
        <v>1</v>
      </c>
      <c r="C295" s="4">
        <f>'De la BASE'!C291</f>
        <v>1964</v>
      </c>
      <c r="D295" s="4">
        <f>'De la BASE'!D291</f>
        <v>11</v>
      </c>
      <c r="E295" s="9">
        <f>IF('De la BASE'!E291&gt;0,'De la BASE'!E291,'De la BASE'!E291+0.001)</f>
        <v>1.661</v>
      </c>
      <c r="F295" s="9">
        <f>IF('De la BASE'!F291&gt;0,'De la BASE'!F291,'De la BASE'!F291+0.001)</f>
        <v>1.661</v>
      </c>
      <c r="G295" s="15">
        <v>23682</v>
      </c>
    </row>
    <row r="296" spans="1:7" ht="12.75">
      <c r="A296" s="30" t="str">
        <f>'De la BASE'!A292</f>
        <v>100</v>
      </c>
      <c r="B296" s="30">
        <f>'De la BASE'!B292</f>
        <v>1</v>
      </c>
      <c r="C296" s="4">
        <f>'De la BASE'!C292</f>
        <v>1964</v>
      </c>
      <c r="D296" s="4">
        <f>'De la BASE'!D292</f>
        <v>12</v>
      </c>
      <c r="E296" s="9">
        <f>IF('De la BASE'!E292&gt;0,'De la BASE'!E292,'De la BASE'!E292+0.001)</f>
        <v>1.563</v>
      </c>
      <c r="F296" s="9">
        <f>IF('De la BASE'!F292&gt;0,'De la BASE'!F292,'De la BASE'!F292+0.001)</f>
        <v>1.563</v>
      </c>
      <c r="G296" s="15">
        <v>23712</v>
      </c>
    </row>
    <row r="297" spans="1:7" ht="12.75">
      <c r="A297" s="30" t="str">
        <f>'De la BASE'!A293</f>
        <v>100</v>
      </c>
      <c r="B297" s="30">
        <f>'De la BASE'!B293</f>
        <v>1</v>
      </c>
      <c r="C297" s="4">
        <f>'De la BASE'!C293</f>
        <v>1965</v>
      </c>
      <c r="D297" s="4">
        <f>'De la BASE'!D293</f>
        <v>1</v>
      </c>
      <c r="E297" s="9">
        <f>IF('De la BASE'!E293&gt;0,'De la BASE'!E293,'De la BASE'!E293+0.001)</f>
        <v>10.472</v>
      </c>
      <c r="F297" s="9">
        <f>IF('De la BASE'!F293&gt;0,'De la BASE'!F293,'De la BASE'!F293+0.001)</f>
        <v>10.472</v>
      </c>
      <c r="G297" s="15">
        <v>23743</v>
      </c>
    </row>
    <row r="298" spans="1:7" ht="12.75">
      <c r="A298" s="30" t="str">
        <f>'De la BASE'!A294</f>
        <v>100</v>
      </c>
      <c r="B298" s="30">
        <f>'De la BASE'!B294</f>
        <v>1</v>
      </c>
      <c r="C298" s="4">
        <f>'De la BASE'!C294</f>
        <v>1965</v>
      </c>
      <c r="D298" s="4">
        <f>'De la BASE'!D294</f>
        <v>2</v>
      </c>
      <c r="E298" s="9">
        <f>IF('De la BASE'!E294&gt;0,'De la BASE'!E294,'De la BASE'!E294+0.001)</f>
        <v>3.419</v>
      </c>
      <c r="F298" s="9">
        <f>IF('De la BASE'!F294&gt;0,'De la BASE'!F294,'De la BASE'!F294+0.001)</f>
        <v>3.419</v>
      </c>
      <c r="G298" s="15">
        <v>23774</v>
      </c>
    </row>
    <row r="299" spans="1:7" ht="12.75">
      <c r="A299" s="30" t="str">
        <f>'De la BASE'!A295</f>
        <v>100</v>
      </c>
      <c r="B299" s="30">
        <f>'De la BASE'!B295</f>
        <v>1</v>
      </c>
      <c r="C299" s="4">
        <f>'De la BASE'!C295</f>
        <v>1965</v>
      </c>
      <c r="D299" s="4">
        <f>'De la BASE'!D295</f>
        <v>3</v>
      </c>
      <c r="E299" s="9">
        <f>IF('De la BASE'!E295&gt;0,'De la BASE'!E295,'De la BASE'!E295+0.001)</f>
        <v>12.273</v>
      </c>
      <c r="F299" s="9">
        <f>IF('De la BASE'!F295&gt;0,'De la BASE'!F295,'De la BASE'!F295+0.001)</f>
        <v>12.273</v>
      </c>
      <c r="G299" s="15">
        <v>23802</v>
      </c>
    </row>
    <row r="300" spans="1:7" ht="12.75">
      <c r="A300" s="30" t="str">
        <f>'De la BASE'!A296</f>
        <v>100</v>
      </c>
      <c r="B300" s="30">
        <f>'De la BASE'!B296</f>
        <v>1</v>
      </c>
      <c r="C300" s="4">
        <f>'De la BASE'!C296</f>
        <v>1965</v>
      </c>
      <c r="D300" s="4">
        <f>'De la BASE'!D296</f>
        <v>4</v>
      </c>
      <c r="E300" s="9">
        <f>IF('De la BASE'!E296&gt;0,'De la BASE'!E296,'De la BASE'!E296+0.001)</f>
        <v>2.669</v>
      </c>
      <c r="F300" s="9">
        <f>IF('De la BASE'!F296&gt;0,'De la BASE'!F296,'De la BASE'!F296+0.001)</f>
        <v>2.669</v>
      </c>
      <c r="G300" s="15">
        <v>23833</v>
      </c>
    </row>
    <row r="301" spans="1:7" ht="12.75">
      <c r="A301" s="30" t="str">
        <f>'De la BASE'!A297</f>
        <v>100</v>
      </c>
      <c r="B301" s="30">
        <f>'De la BASE'!B297</f>
        <v>1</v>
      </c>
      <c r="C301" s="4">
        <f>'De la BASE'!C297</f>
        <v>1965</v>
      </c>
      <c r="D301" s="4">
        <f>'De la BASE'!D297</f>
        <v>5</v>
      </c>
      <c r="E301" s="9">
        <f>IF('De la BASE'!E297&gt;0,'De la BASE'!E297,'De la BASE'!E297+0.001)</f>
        <v>1.928</v>
      </c>
      <c r="F301" s="9">
        <f>IF('De la BASE'!F297&gt;0,'De la BASE'!F297,'De la BASE'!F297+0.001)</f>
        <v>1.928</v>
      </c>
      <c r="G301" s="15">
        <v>23863</v>
      </c>
    </row>
    <row r="302" spans="1:7" ht="12.75">
      <c r="A302" s="30" t="str">
        <f>'De la BASE'!A298</f>
        <v>100</v>
      </c>
      <c r="B302" s="30">
        <f>'De la BASE'!B298</f>
        <v>1</v>
      </c>
      <c r="C302" s="4">
        <f>'De la BASE'!C298</f>
        <v>1965</v>
      </c>
      <c r="D302" s="4">
        <f>'De la BASE'!D298</f>
        <v>6</v>
      </c>
      <c r="E302" s="9">
        <f>IF('De la BASE'!E298&gt;0,'De la BASE'!E298,'De la BASE'!E298+0.001)</f>
        <v>1.592</v>
      </c>
      <c r="F302" s="9">
        <f>IF('De la BASE'!F298&gt;0,'De la BASE'!F298,'De la BASE'!F298+0.001)</f>
        <v>1.592</v>
      </c>
      <c r="G302" s="15">
        <v>23894</v>
      </c>
    </row>
    <row r="303" spans="1:7" ht="12.75">
      <c r="A303" s="30" t="str">
        <f>'De la BASE'!A299</f>
        <v>100</v>
      </c>
      <c r="B303" s="30">
        <f>'De la BASE'!B299</f>
        <v>1</v>
      </c>
      <c r="C303" s="4">
        <f>'De la BASE'!C299</f>
        <v>1965</v>
      </c>
      <c r="D303" s="4">
        <f>'De la BASE'!D299</f>
        <v>7</v>
      </c>
      <c r="E303" s="9">
        <f>IF('De la BASE'!E299&gt;0,'De la BASE'!E299,'De la BASE'!E299+0.001)</f>
        <v>1.282</v>
      </c>
      <c r="F303" s="9">
        <f>IF('De la BASE'!F299&gt;0,'De la BASE'!F299,'De la BASE'!F299+0.001)</f>
        <v>1.282</v>
      </c>
      <c r="G303" s="15">
        <v>23924</v>
      </c>
    </row>
    <row r="304" spans="1:7" ht="12.75">
      <c r="A304" s="30" t="str">
        <f>'De la BASE'!A300</f>
        <v>100</v>
      </c>
      <c r="B304" s="30">
        <f>'De la BASE'!B300</f>
        <v>1</v>
      </c>
      <c r="C304" s="4">
        <f>'De la BASE'!C300</f>
        <v>1965</v>
      </c>
      <c r="D304" s="4">
        <f>'De la BASE'!D300</f>
        <v>8</v>
      </c>
      <c r="E304" s="9">
        <f>IF('De la BASE'!E300&gt;0,'De la BASE'!E300,'De la BASE'!E300+0.001)</f>
        <v>1.035</v>
      </c>
      <c r="F304" s="9">
        <f>IF('De la BASE'!F300&gt;0,'De la BASE'!F300,'De la BASE'!F300+0.001)</f>
        <v>1.035</v>
      </c>
      <c r="G304" s="15">
        <v>23955</v>
      </c>
    </row>
    <row r="305" spans="1:7" ht="12.75">
      <c r="A305" s="30" t="str">
        <f>'De la BASE'!A301</f>
        <v>100</v>
      </c>
      <c r="B305" s="30">
        <f>'De la BASE'!B301</f>
        <v>1</v>
      </c>
      <c r="C305" s="4">
        <f>'De la BASE'!C301</f>
        <v>1965</v>
      </c>
      <c r="D305" s="4">
        <f>'De la BASE'!D301</f>
        <v>9</v>
      </c>
      <c r="E305" s="9">
        <f>IF('De la BASE'!E301&gt;0,'De la BASE'!E301,'De la BASE'!E301+0.001)</f>
        <v>1.387</v>
      </c>
      <c r="F305" s="9">
        <f>IF('De la BASE'!F301&gt;0,'De la BASE'!F301,'De la BASE'!F301+0.001)</f>
        <v>1.387</v>
      </c>
      <c r="G305" s="15">
        <v>23986</v>
      </c>
    </row>
    <row r="306" spans="1:7" ht="12.75">
      <c r="A306" s="30" t="str">
        <f>'De la BASE'!A302</f>
        <v>100</v>
      </c>
      <c r="B306" s="30">
        <f>'De la BASE'!B302</f>
        <v>1</v>
      </c>
      <c r="C306" s="4">
        <f>'De la BASE'!C302</f>
        <v>1965</v>
      </c>
      <c r="D306" s="4">
        <f>'De la BASE'!D302</f>
        <v>10</v>
      </c>
      <c r="E306" s="9">
        <f>IF('De la BASE'!E302&gt;0,'De la BASE'!E302,'De la BASE'!E302+0.001)</f>
        <v>3.777</v>
      </c>
      <c r="F306" s="9">
        <f>IF('De la BASE'!F302&gt;0,'De la BASE'!F302,'De la BASE'!F302+0.001)</f>
        <v>3.777</v>
      </c>
      <c r="G306" s="15">
        <v>24016</v>
      </c>
    </row>
    <row r="307" spans="1:7" ht="12.75">
      <c r="A307" s="30" t="str">
        <f>'De la BASE'!A303</f>
        <v>100</v>
      </c>
      <c r="B307" s="30">
        <f>'De la BASE'!B303</f>
        <v>1</v>
      </c>
      <c r="C307" s="4">
        <f>'De la BASE'!C303</f>
        <v>1965</v>
      </c>
      <c r="D307" s="4">
        <f>'De la BASE'!D303</f>
        <v>11</v>
      </c>
      <c r="E307" s="9">
        <f>IF('De la BASE'!E303&gt;0,'De la BASE'!E303,'De la BASE'!E303+0.001)</f>
        <v>13.302</v>
      </c>
      <c r="F307" s="9">
        <f>IF('De la BASE'!F303&gt;0,'De la BASE'!F303,'De la BASE'!F303+0.001)</f>
        <v>13.302</v>
      </c>
      <c r="G307" s="15">
        <v>24047</v>
      </c>
    </row>
    <row r="308" spans="1:7" ht="12.75">
      <c r="A308" s="30" t="str">
        <f>'De la BASE'!A304</f>
        <v>100</v>
      </c>
      <c r="B308" s="30">
        <f>'De la BASE'!B304</f>
        <v>1</v>
      </c>
      <c r="C308" s="4">
        <f>'De la BASE'!C304</f>
        <v>1965</v>
      </c>
      <c r="D308" s="4">
        <f>'De la BASE'!D304</f>
        <v>12</v>
      </c>
      <c r="E308" s="9">
        <f>IF('De la BASE'!E304&gt;0,'De la BASE'!E304,'De la BASE'!E304+0.001)</f>
        <v>24.334</v>
      </c>
      <c r="F308" s="9">
        <f>IF('De la BASE'!F304&gt;0,'De la BASE'!F304,'De la BASE'!F304+0.001)</f>
        <v>24.334</v>
      </c>
      <c r="G308" s="15">
        <v>24077</v>
      </c>
    </row>
    <row r="309" spans="1:7" ht="12.75">
      <c r="A309" s="30" t="str">
        <f>'De la BASE'!A305</f>
        <v>100</v>
      </c>
      <c r="B309" s="30">
        <f>'De la BASE'!B305</f>
        <v>1</v>
      </c>
      <c r="C309" s="4">
        <f>'De la BASE'!C305</f>
        <v>1966</v>
      </c>
      <c r="D309" s="4">
        <f>'De la BASE'!D305</f>
        <v>1</v>
      </c>
      <c r="E309" s="9">
        <f>IF('De la BASE'!E305&gt;0,'De la BASE'!E305,'De la BASE'!E305+0.001)</f>
        <v>28.569</v>
      </c>
      <c r="F309" s="9">
        <f>IF('De la BASE'!F305&gt;0,'De la BASE'!F305,'De la BASE'!F305+0.001)</f>
        <v>28.569</v>
      </c>
      <c r="G309" s="15">
        <v>24108</v>
      </c>
    </row>
    <row r="310" spans="1:7" ht="12.75">
      <c r="A310" s="30" t="str">
        <f>'De la BASE'!A306</f>
        <v>100</v>
      </c>
      <c r="B310" s="30">
        <f>'De la BASE'!B306</f>
        <v>1</v>
      </c>
      <c r="C310" s="4">
        <f>'De la BASE'!C306</f>
        <v>1966</v>
      </c>
      <c r="D310" s="4">
        <f>'De la BASE'!D306</f>
        <v>2</v>
      </c>
      <c r="E310" s="9">
        <f>IF('De la BASE'!E306&gt;0,'De la BASE'!E306,'De la BASE'!E306+0.001)</f>
        <v>41.724</v>
      </c>
      <c r="F310" s="9">
        <f>IF('De la BASE'!F306&gt;0,'De la BASE'!F306,'De la BASE'!F306+0.001)</f>
        <v>41.724</v>
      </c>
      <c r="G310" s="15">
        <v>24139</v>
      </c>
    </row>
    <row r="311" spans="1:7" ht="12.75">
      <c r="A311" s="30" t="str">
        <f>'De la BASE'!A307</f>
        <v>100</v>
      </c>
      <c r="B311" s="30">
        <f>'De la BASE'!B307</f>
        <v>1</v>
      </c>
      <c r="C311" s="4">
        <f>'De la BASE'!C307</f>
        <v>1966</v>
      </c>
      <c r="D311" s="4">
        <f>'De la BASE'!D307</f>
        <v>3</v>
      </c>
      <c r="E311" s="9">
        <f>IF('De la BASE'!E307&gt;0,'De la BASE'!E307,'De la BASE'!E307+0.001)</f>
        <v>4.597</v>
      </c>
      <c r="F311" s="9">
        <f>IF('De la BASE'!F307&gt;0,'De la BASE'!F307,'De la BASE'!F307+0.001)</f>
        <v>4.597</v>
      </c>
      <c r="G311" s="15">
        <v>24167</v>
      </c>
    </row>
    <row r="312" spans="1:7" ht="12.75">
      <c r="A312" s="30" t="str">
        <f>'De la BASE'!A308</f>
        <v>100</v>
      </c>
      <c r="B312" s="30">
        <f>'De la BASE'!B308</f>
        <v>1</v>
      </c>
      <c r="C312" s="4">
        <f>'De la BASE'!C308</f>
        <v>1966</v>
      </c>
      <c r="D312" s="4">
        <f>'De la BASE'!D308</f>
        <v>4</v>
      </c>
      <c r="E312" s="9">
        <f>IF('De la BASE'!E308&gt;0,'De la BASE'!E308,'De la BASE'!E308+0.001)</f>
        <v>15.577</v>
      </c>
      <c r="F312" s="9">
        <f>IF('De la BASE'!F308&gt;0,'De la BASE'!F308,'De la BASE'!F308+0.001)</f>
        <v>15.577</v>
      </c>
      <c r="G312" s="15">
        <v>24198</v>
      </c>
    </row>
    <row r="313" spans="1:7" ht="12.75">
      <c r="A313" s="30" t="str">
        <f>'De la BASE'!A309</f>
        <v>100</v>
      </c>
      <c r="B313" s="30">
        <f>'De la BASE'!B309</f>
        <v>1</v>
      </c>
      <c r="C313" s="4">
        <f>'De la BASE'!C309</f>
        <v>1966</v>
      </c>
      <c r="D313" s="4">
        <f>'De la BASE'!D309</f>
        <v>5</v>
      </c>
      <c r="E313" s="9">
        <f>IF('De la BASE'!E309&gt;0,'De la BASE'!E309,'De la BASE'!E309+0.001)</f>
        <v>4.275</v>
      </c>
      <c r="F313" s="9">
        <f>IF('De la BASE'!F309&gt;0,'De la BASE'!F309,'De la BASE'!F309+0.001)</f>
        <v>4.275</v>
      </c>
      <c r="G313" s="15">
        <v>24228</v>
      </c>
    </row>
    <row r="314" spans="1:7" ht="12.75">
      <c r="A314" s="30" t="str">
        <f>'De la BASE'!A310</f>
        <v>100</v>
      </c>
      <c r="B314" s="30">
        <f>'De la BASE'!B310</f>
        <v>1</v>
      </c>
      <c r="C314" s="4">
        <f>'De la BASE'!C310</f>
        <v>1966</v>
      </c>
      <c r="D314" s="4">
        <f>'De la BASE'!D310</f>
        <v>6</v>
      </c>
      <c r="E314" s="9">
        <f>IF('De la BASE'!E310&gt;0,'De la BASE'!E310,'De la BASE'!E310+0.001)</f>
        <v>3.88</v>
      </c>
      <c r="F314" s="9">
        <f>IF('De la BASE'!F310&gt;0,'De la BASE'!F310,'De la BASE'!F310+0.001)</f>
        <v>3.88</v>
      </c>
      <c r="G314" s="15">
        <v>24259</v>
      </c>
    </row>
    <row r="315" spans="1:7" ht="12.75">
      <c r="A315" s="30" t="str">
        <f>'De la BASE'!A311</f>
        <v>100</v>
      </c>
      <c r="B315" s="30">
        <f>'De la BASE'!B311</f>
        <v>1</v>
      </c>
      <c r="C315" s="4">
        <f>'De la BASE'!C311</f>
        <v>1966</v>
      </c>
      <c r="D315" s="4">
        <f>'De la BASE'!D311</f>
        <v>7</v>
      </c>
      <c r="E315" s="9">
        <f>IF('De la BASE'!E311&gt;0,'De la BASE'!E311,'De la BASE'!E311+0.001)</f>
        <v>2.93</v>
      </c>
      <c r="F315" s="9">
        <f>IF('De la BASE'!F311&gt;0,'De la BASE'!F311,'De la BASE'!F311+0.001)</f>
        <v>2.93</v>
      </c>
      <c r="G315" s="15">
        <v>24289</v>
      </c>
    </row>
    <row r="316" spans="1:7" ht="12.75">
      <c r="A316" s="30" t="str">
        <f>'De la BASE'!A312</f>
        <v>100</v>
      </c>
      <c r="B316" s="30">
        <f>'De la BASE'!B312</f>
        <v>1</v>
      </c>
      <c r="C316" s="4">
        <f>'De la BASE'!C312</f>
        <v>1966</v>
      </c>
      <c r="D316" s="4">
        <f>'De la BASE'!D312</f>
        <v>8</v>
      </c>
      <c r="E316" s="9">
        <f>IF('De la BASE'!E312&gt;0,'De la BASE'!E312,'De la BASE'!E312+0.001)</f>
        <v>2.321</v>
      </c>
      <c r="F316" s="9">
        <f>IF('De la BASE'!F312&gt;0,'De la BASE'!F312,'De la BASE'!F312+0.001)</f>
        <v>2.321</v>
      </c>
      <c r="G316" s="15">
        <v>24320</v>
      </c>
    </row>
    <row r="317" spans="1:7" ht="12.75">
      <c r="A317" s="30" t="str">
        <f>'De la BASE'!A313</f>
        <v>100</v>
      </c>
      <c r="B317" s="30">
        <f>'De la BASE'!B313</f>
        <v>1</v>
      </c>
      <c r="C317" s="4">
        <f>'De la BASE'!C313</f>
        <v>1966</v>
      </c>
      <c r="D317" s="4">
        <f>'De la BASE'!D313</f>
        <v>9</v>
      </c>
      <c r="E317" s="9">
        <f>IF('De la BASE'!E313&gt;0,'De la BASE'!E313,'De la BASE'!E313+0.001)</f>
        <v>1.864</v>
      </c>
      <c r="F317" s="9">
        <f>IF('De la BASE'!F313&gt;0,'De la BASE'!F313,'De la BASE'!F313+0.001)</f>
        <v>1.864</v>
      </c>
      <c r="G317" s="15">
        <v>24351</v>
      </c>
    </row>
    <row r="318" spans="1:7" ht="12.75">
      <c r="A318" s="30" t="str">
        <f>'De la BASE'!A314</f>
        <v>100</v>
      </c>
      <c r="B318" s="30">
        <f>'De la BASE'!B314</f>
        <v>1</v>
      </c>
      <c r="C318" s="4">
        <f>'De la BASE'!C314</f>
        <v>1966</v>
      </c>
      <c r="D318" s="4">
        <f>'De la BASE'!D314</f>
        <v>10</v>
      </c>
      <c r="E318" s="9">
        <f>IF('De la BASE'!E314&gt;0,'De la BASE'!E314,'De la BASE'!E314+0.001)</f>
        <v>7.719</v>
      </c>
      <c r="F318" s="9">
        <f>IF('De la BASE'!F314&gt;0,'De la BASE'!F314,'De la BASE'!F314+0.001)</f>
        <v>7.719</v>
      </c>
      <c r="G318" s="15">
        <v>24381</v>
      </c>
    </row>
    <row r="319" spans="1:7" ht="12.75">
      <c r="A319" s="30" t="str">
        <f>'De la BASE'!A315</f>
        <v>100</v>
      </c>
      <c r="B319" s="30">
        <f>'De la BASE'!B315</f>
        <v>1</v>
      </c>
      <c r="C319" s="4">
        <f>'De la BASE'!C315</f>
        <v>1966</v>
      </c>
      <c r="D319" s="4">
        <f>'De la BASE'!D315</f>
        <v>11</v>
      </c>
      <c r="E319" s="9">
        <f>IF('De la BASE'!E315&gt;0,'De la BASE'!E315,'De la BASE'!E315+0.001)</f>
        <v>10.332</v>
      </c>
      <c r="F319" s="9">
        <f>IF('De la BASE'!F315&gt;0,'De la BASE'!F315,'De la BASE'!F315+0.001)</f>
        <v>10.332</v>
      </c>
      <c r="G319" s="15">
        <v>24412</v>
      </c>
    </row>
    <row r="320" spans="1:7" ht="12.75">
      <c r="A320" s="30" t="str">
        <f>'De la BASE'!A316</f>
        <v>100</v>
      </c>
      <c r="B320" s="30">
        <f>'De la BASE'!B316</f>
        <v>1</v>
      </c>
      <c r="C320" s="4">
        <f>'De la BASE'!C316</f>
        <v>1966</v>
      </c>
      <c r="D320" s="4">
        <f>'De la BASE'!D316</f>
        <v>12</v>
      </c>
      <c r="E320" s="9">
        <f>IF('De la BASE'!E316&gt;0,'De la BASE'!E316,'De la BASE'!E316+0.001)</f>
        <v>3.103</v>
      </c>
      <c r="F320" s="9">
        <f>IF('De la BASE'!F316&gt;0,'De la BASE'!F316,'De la BASE'!F316+0.001)</f>
        <v>3.103</v>
      </c>
      <c r="G320" s="15">
        <v>24442</v>
      </c>
    </row>
    <row r="321" spans="1:7" ht="12.75">
      <c r="A321" s="30" t="str">
        <f>'De la BASE'!A317</f>
        <v>100</v>
      </c>
      <c r="B321" s="30">
        <f>'De la BASE'!B317</f>
        <v>1</v>
      </c>
      <c r="C321" s="4">
        <f>'De la BASE'!C317</f>
        <v>1967</v>
      </c>
      <c r="D321" s="4">
        <f>'De la BASE'!D317</f>
        <v>1</v>
      </c>
      <c r="E321" s="9">
        <f>IF('De la BASE'!E317&gt;0,'De la BASE'!E317,'De la BASE'!E317+0.001)</f>
        <v>5.416</v>
      </c>
      <c r="F321" s="9">
        <f>IF('De la BASE'!F317&gt;0,'De la BASE'!F317,'De la BASE'!F317+0.001)</f>
        <v>5.416</v>
      </c>
      <c r="G321" s="15">
        <v>24473</v>
      </c>
    </row>
    <row r="322" spans="1:7" ht="12.75">
      <c r="A322" s="30" t="str">
        <f>'De la BASE'!A318</f>
        <v>100</v>
      </c>
      <c r="B322" s="30">
        <f>'De la BASE'!B318</f>
        <v>1</v>
      </c>
      <c r="C322" s="4">
        <f>'De la BASE'!C318</f>
        <v>1967</v>
      </c>
      <c r="D322" s="4">
        <f>'De la BASE'!D318</f>
        <v>2</v>
      </c>
      <c r="E322" s="9">
        <f>IF('De la BASE'!E318&gt;0,'De la BASE'!E318,'De la BASE'!E318+0.001)</f>
        <v>8.54</v>
      </c>
      <c r="F322" s="9">
        <f>IF('De la BASE'!F318&gt;0,'De la BASE'!F318,'De la BASE'!F318+0.001)</f>
        <v>8.54</v>
      </c>
      <c r="G322" s="15">
        <v>24504</v>
      </c>
    </row>
    <row r="323" spans="1:7" ht="12.75">
      <c r="A323" s="30" t="str">
        <f>'De la BASE'!A319</f>
        <v>100</v>
      </c>
      <c r="B323" s="30">
        <f>'De la BASE'!B319</f>
        <v>1</v>
      </c>
      <c r="C323" s="4">
        <f>'De la BASE'!C319</f>
        <v>1967</v>
      </c>
      <c r="D323" s="4">
        <f>'De la BASE'!D319</f>
        <v>3</v>
      </c>
      <c r="E323" s="9">
        <f>IF('De la BASE'!E319&gt;0,'De la BASE'!E319,'De la BASE'!E319+0.001)</f>
        <v>4.9</v>
      </c>
      <c r="F323" s="9">
        <f>IF('De la BASE'!F319&gt;0,'De la BASE'!F319,'De la BASE'!F319+0.001)</f>
        <v>4.9</v>
      </c>
      <c r="G323" s="15">
        <v>24532</v>
      </c>
    </row>
    <row r="324" spans="1:7" ht="12.75">
      <c r="A324" s="30" t="str">
        <f>'De la BASE'!A320</f>
        <v>100</v>
      </c>
      <c r="B324" s="30">
        <f>'De la BASE'!B320</f>
        <v>1</v>
      </c>
      <c r="C324" s="4">
        <f>'De la BASE'!C320</f>
        <v>1967</v>
      </c>
      <c r="D324" s="4">
        <f>'De la BASE'!D320</f>
        <v>4</v>
      </c>
      <c r="E324" s="9">
        <f>IF('De la BASE'!E320&gt;0,'De la BASE'!E320,'De la BASE'!E320+0.001)</f>
        <v>2.752</v>
      </c>
      <c r="F324" s="9">
        <f>IF('De la BASE'!F320&gt;0,'De la BASE'!F320,'De la BASE'!F320+0.001)</f>
        <v>2.752</v>
      </c>
      <c r="G324" s="15">
        <v>24563</v>
      </c>
    </row>
    <row r="325" spans="1:7" ht="12.75">
      <c r="A325" s="30" t="str">
        <f>'De la BASE'!A321</f>
        <v>100</v>
      </c>
      <c r="B325" s="30">
        <f>'De la BASE'!B321</f>
        <v>1</v>
      </c>
      <c r="C325" s="4">
        <f>'De la BASE'!C321</f>
        <v>1967</v>
      </c>
      <c r="D325" s="4">
        <f>'De la BASE'!D321</f>
        <v>5</v>
      </c>
      <c r="E325" s="9">
        <f>IF('De la BASE'!E321&gt;0,'De la BASE'!E321,'De la BASE'!E321+0.001)</f>
        <v>5.618</v>
      </c>
      <c r="F325" s="9">
        <f>IF('De la BASE'!F321&gt;0,'De la BASE'!F321,'De la BASE'!F321+0.001)</f>
        <v>5.618</v>
      </c>
      <c r="G325" s="15">
        <v>24593</v>
      </c>
    </row>
    <row r="326" spans="1:7" ht="12.75">
      <c r="A326" s="30" t="str">
        <f>'De la BASE'!A322</f>
        <v>100</v>
      </c>
      <c r="B326" s="30">
        <f>'De la BASE'!B322</f>
        <v>1</v>
      </c>
      <c r="C326" s="4">
        <f>'De la BASE'!C322</f>
        <v>1967</v>
      </c>
      <c r="D326" s="4">
        <f>'De la BASE'!D322</f>
        <v>6</v>
      </c>
      <c r="E326" s="9">
        <f>IF('De la BASE'!E322&gt;0,'De la BASE'!E322,'De la BASE'!E322+0.001)</f>
        <v>2.354</v>
      </c>
      <c r="F326" s="9">
        <f>IF('De la BASE'!F322&gt;0,'De la BASE'!F322,'De la BASE'!F322+0.001)</f>
        <v>2.354</v>
      </c>
      <c r="G326" s="15">
        <v>24624</v>
      </c>
    </row>
    <row r="327" spans="1:7" ht="12.75">
      <c r="A327" s="30" t="str">
        <f>'De la BASE'!A323</f>
        <v>100</v>
      </c>
      <c r="B327" s="30">
        <f>'De la BASE'!B323</f>
        <v>1</v>
      </c>
      <c r="C327" s="4">
        <f>'De la BASE'!C323</f>
        <v>1967</v>
      </c>
      <c r="D327" s="4">
        <f>'De la BASE'!D323</f>
        <v>7</v>
      </c>
      <c r="E327" s="9">
        <f>IF('De la BASE'!E323&gt;0,'De la BASE'!E323,'De la BASE'!E323+0.001)</f>
        <v>1.889</v>
      </c>
      <c r="F327" s="9">
        <f>IF('De la BASE'!F323&gt;0,'De la BASE'!F323,'De la BASE'!F323+0.001)</f>
        <v>1.889</v>
      </c>
      <c r="G327" s="15">
        <v>24654</v>
      </c>
    </row>
    <row r="328" spans="1:7" ht="12.75">
      <c r="A328" s="30" t="str">
        <f>'De la BASE'!A324</f>
        <v>100</v>
      </c>
      <c r="B328" s="30">
        <f>'De la BASE'!B324</f>
        <v>1</v>
      </c>
      <c r="C328" s="4">
        <f>'De la BASE'!C324</f>
        <v>1967</v>
      </c>
      <c r="D328" s="4">
        <f>'De la BASE'!D324</f>
        <v>8</v>
      </c>
      <c r="E328" s="9">
        <f>IF('De la BASE'!E324&gt;0,'De la BASE'!E324,'De la BASE'!E324+0.001)</f>
        <v>1.513</v>
      </c>
      <c r="F328" s="9">
        <f>IF('De la BASE'!F324&gt;0,'De la BASE'!F324,'De la BASE'!F324+0.001)</f>
        <v>1.513</v>
      </c>
      <c r="G328" s="15">
        <v>24685</v>
      </c>
    </row>
    <row r="329" spans="1:7" ht="12.75">
      <c r="A329" s="30" t="str">
        <f>'De la BASE'!A325</f>
        <v>100</v>
      </c>
      <c r="B329" s="30">
        <f>'De la BASE'!B325</f>
        <v>1</v>
      </c>
      <c r="C329" s="4">
        <f>'De la BASE'!C325</f>
        <v>1967</v>
      </c>
      <c r="D329" s="4">
        <f>'De la BASE'!D325</f>
        <v>9</v>
      </c>
      <c r="E329" s="9">
        <f>IF('De la BASE'!E325&gt;0,'De la BASE'!E325,'De la BASE'!E325+0.001)</f>
        <v>1.267</v>
      </c>
      <c r="F329" s="9">
        <f>IF('De la BASE'!F325&gt;0,'De la BASE'!F325,'De la BASE'!F325+0.001)</f>
        <v>1.267</v>
      </c>
      <c r="G329" s="15">
        <v>24716</v>
      </c>
    </row>
    <row r="330" spans="1:7" ht="12.75">
      <c r="A330" s="30" t="str">
        <f>'De la BASE'!A326</f>
        <v>100</v>
      </c>
      <c r="B330" s="30">
        <f>'De la BASE'!B326</f>
        <v>1</v>
      </c>
      <c r="C330" s="4">
        <f>'De la BASE'!C326</f>
        <v>1967</v>
      </c>
      <c r="D330" s="4">
        <f>'De la BASE'!D326</f>
        <v>10</v>
      </c>
      <c r="E330" s="9">
        <f>IF('De la BASE'!E326&gt;0,'De la BASE'!E326,'De la BASE'!E326+0.001)</f>
        <v>1.214</v>
      </c>
      <c r="F330" s="9">
        <f>IF('De la BASE'!F326&gt;0,'De la BASE'!F326,'De la BASE'!F326+0.001)</f>
        <v>1.214</v>
      </c>
      <c r="G330" s="15">
        <v>24746</v>
      </c>
    </row>
    <row r="331" spans="1:7" ht="12.75">
      <c r="A331" s="30" t="str">
        <f>'De la BASE'!A327</f>
        <v>100</v>
      </c>
      <c r="B331" s="30">
        <f>'De la BASE'!B327</f>
        <v>1</v>
      </c>
      <c r="C331" s="4">
        <f>'De la BASE'!C327</f>
        <v>1967</v>
      </c>
      <c r="D331" s="4">
        <f>'De la BASE'!D327</f>
        <v>11</v>
      </c>
      <c r="E331" s="9">
        <f>IF('De la BASE'!E327&gt;0,'De la BASE'!E327,'De la BASE'!E327+0.001)</f>
        <v>3.381</v>
      </c>
      <c r="F331" s="9">
        <f>IF('De la BASE'!F327&gt;0,'De la BASE'!F327,'De la BASE'!F327+0.001)</f>
        <v>3.381</v>
      </c>
      <c r="G331" s="15">
        <v>24777</v>
      </c>
    </row>
    <row r="332" spans="1:7" ht="12.75">
      <c r="A332" s="30" t="str">
        <f>'De la BASE'!A328</f>
        <v>100</v>
      </c>
      <c r="B332" s="30">
        <f>'De la BASE'!B328</f>
        <v>1</v>
      </c>
      <c r="C332" s="4">
        <f>'De la BASE'!C328</f>
        <v>1967</v>
      </c>
      <c r="D332" s="4">
        <f>'De la BASE'!D328</f>
        <v>12</v>
      </c>
      <c r="E332" s="9">
        <f>IF('De la BASE'!E328&gt;0,'De la BASE'!E328,'De la BASE'!E328+0.001)</f>
        <v>2.317</v>
      </c>
      <c r="F332" s="9">
        <f>IF('De la BASE'!F328&gt;0,'De la BASE'!F328,'De la BASE'!F328+0.001)</f>
        <v>2.317</v>
      </c>
      <c r="G332" s="15">
        <v>24807</v>
      </c>
    </row>
    <row r="333" spans="1:7" ht="12.75">
      <c r="A333" s="30" t="str">
        <f>'De la BASE'!A329</f>
        <v>100</v>
      </c>
      <c r="B333" s="30">
        <f>'De la BASE'!B329</f>
        <v>1</v>
      </c>
      <c r="C333" s="4">
        <f>'De la BASE'!C329</f>
        <v>1968</v>
      </c>
      <c r="D333" s="4">
        <f>'De la BASE'!D329</f>
        <v>1</v>
      </c>
      <c r="E333" s="9">
        <f>IF('De la BASE'!E329&gt;0,'De la BASE'!E329,'De la BASE'!E329+0.001)</f>
        <v>1.728</v>
      </c>
      <c r="F333" s="9">
        <f>IF('De la BASE'!F329&gt;0,'De la BASE'!F329,'De la BASE'!F329+0.001)</f>
        <v>1.728</v>
      </c>
      <c r="G333" s="15">
        <v>24838</v>
      </c>
    </row>
    <row r="334" spans="1:7" ht="12.75">
      <c r="A334" s="30" t="str">
        <f>'De la BASE'!A330</f>
        <v>100</v>
      </c>
      <c r="B334" s="30">
        <f>'De la BASE'!B330</f>
        <v>1</v>
      </c>
      <c r="C334" s="4">
        <f>'De la BASE'!C330</f>
        <v>1968</v>
      </c>
      <c r="D334" s="4">
        <f>'De la BASE'!D330</f>
        <v>2</v>
      </c>
      <c r="E334" s="9">
        <f>IF('De la BASE'!E330&gt;0,'De la BASE'!E330,'De la BASE'!E330+0.001)</f>
        <v>11.169</v>
      </c>
      <c r="F334" s="9">
        <f>IF('De la BASE'!F330&gt;0,'De la BASE'!F330,'De la BASE'!F330+0.001)</f>
        <v>11.169</v>
      </c>
      <c r="G334" s="15">
        <v>24869</v>
      </c>
    </row>
    <row r="335" spans="1:7" ht="12.75">
      <c r="A335" s="30" t="str">
        <f>'De la BASE'!A331</f>
        <v>100</v>
      </c>
      <c r="B335" s="30">
        <f>'De la BASE'!B331</f>
        <v>1</v>
      </c>
      <c r="C335" s="4">
        <f>'De la BASE'!C331</f>
        <v>1968</v>
      </c>
      <c r="D335" s="4">
        <f>'De la BASE'!D331</f>
        <v>3</v>
      </c>
      <c r="E335" s="9">
        <f>IF('De la BASE'!E331&gt;0,'De la BASE'!E331,'De la BASE'!E331+0.001)</f>
        <v>3.044</v>
      </c>
      <c r="F335" s="9">
        <f>IF('De la BASE'!F331&gt;0,'De la BASE'!F331,'De la BASE'!F331+0.001)</f>
        <v>3.044</v>
      </c>
      <c r="G335" s="15">
        <v>24898</v>
      </c>
    </row>
    <row r="336" spans="1:7" ht="12.75">
      <c r="A336" s="30" t="str">
        <f>'De la BASE'!A332</f>
        <v>100</v>
      </c>
      <c r="B336" s="30">
        <f>'De la BASE'!B332</f>
        <v>1</v>
      </c>
      <c r="C336" s="4">
        <f>'De la BASE'!C332</f>
        <v>1968</v>
      </c>
      <c r="D336" s="4">
        <f>'De la BASE'!D332</f>
        <v>4</v>
      </c>
      <c r="E336" s="9">
        <f>IF('De la BASE'!E332&gt;0,'De la BASE'!E332,'De la BASE'!E332+0.001)</f>
        <v>6.53</v>
      </c>
      <c r="F336" s="9">
        <f>IF('De la BASE'!F332&gt;0,'De la BASE'!F332,'De la BASE'!F332+0.001)</f>
        <v>6.53</v>
      </c>
      <c r="G336" s="15">
        <v>24929</v>
      </c>
    </row>
    <row r="337" spans="1:7" ht="12.75">
      <c r="A337" s="30" t="str">
        <f>'De la BASE'!A333</f>
        <v>100</v>
      </c>
      <c r="B337" s="30">
        <f>'De la BASE'!B333</f>
        <v>1</v>
      </c>
      <c r="C337" s="4">
        <f>'De la BASE'!C333</f>
        <v>1968</v>
      </c>
      <c r="D337" s="4">
        <f>'De la BASE'!D333</f>
        <v>5</v>
      </c>
      <c r="E337" s="9">
        <f>IF('De la BASE'!E333&gt;0,'De la BASE'!E333,'De la BASE'!E333+0.001)</f>
        <v>4.202</v>
      </c>
      <c r="F337" s="9">
        <f>IF('De la BASE'!F333&gt;0,'De la BASE'!F333,'De la BASE'!F333+0.001)</f>
        <v>4.202</v>
      </c>
      <c r="G337" s="15">
        <v>24959</v>
      </c>
    </row>
    <row r="338" spans="1:7" ht="12.75">
      <c r="A338" s="30" t="str">
        <f>'De la BASE'!A334</f>
        <v>100</v>
      </c>
      <c r="B338" s="30">
        <f>'De la BASE'!B334</f>
        <v>1</v>
      </c>
      <c r="C338" s="4">
        <f>'De la BASE'!C334</f>
        <v>1968</v>
      </c>
      <c r="D338" s="4">
        <f>'De la BASE'!D334</f>
        <v>6</v>
      </c>
      <c r="E338" s="9">
        <f>IF('De la BASE'!E334&gt;0,'De la BASE'!E334,'De la BASE'!E334+0.001)</f>
        <v>2.491</v>
      </c>
      <c r="F338" s="9">
        <f>IF('De la BASE'!F334&gt;0,'De la BASE'!F334,'De la BASE'!F334+0.001)</f>
        <v>2.491</v>
      </c>
      <c r="G338" s="15">
        <v>24990</v>
      </c>
    </row>
    <row r="339" spans="1:7" ht="12.75">
      <c r="A339" s="30" t="str">
        <f>'De la BASE'!A335</f>
        <v>100</v>
      </c>
      <c r="B339" s="30">
        <f>'De la BASE'!B335</f>
        <v>1</v>
      </c>
      <c r="C339" s="4">
        <f>'De la BASE'!C335</f>
        <v>1968</v>
      </c>
      <c r="D339" s="4">
        <f>'De la BASE'!D335</f>
        <v>7</v>
      </c>
      <c r="E339" s="9">
        <f>IF('De la BASE'!E335&gt;0,'De la BASE'!E335,'De la BASE'!E335+0.001)</f>
        <v>1.977</v>
      </c>
      <c r="F339" s="9">
        <f>IF('De la BASE'!F335&gt;0,'De la BASE'!F335,'De la BASE'!F335+0.001)</f>
        <v>1.977</v>
      </c>
      <c r="G339" s="15">
        <v>25020</v>
      </c>
    </row>
    <row r="340" spans="1:7" ht="12.75">
      <c r="A340" s="30" t="str">
        <f>'De la BASE'!A336</f>
        <v>100</v>
      </c>
      <c r="B340" s="30">
        <f>'De la BASE'!B336</f>
        <v>1</v>
      </c>
      <c r="C340" s="4">
        <f>'De la BASE'!C336</f>
        <v>1968</v>
      </c>
      <c r="D340" s="4">
        <f>'De la BASE'!D336</f>
        <v>8</v>
      </c>
      <c r="E340" s="9">
        <f>IF('De la BASE'!E336&gt;0,'De la BASE'!E336,'De la BASE'!E336+0.001)</f>
        <v>1.62</v>
      </c>
      <c r="F340" s="9">
        <f>IF('De la BASE'!F336&gt;0,'De la BASE'!F336,'De la BASE'!F336+0.001)</f>
        <v>1.62</v>
      </c>
      <c r="G340" s="15">
        <v>25051</v>
      </c>
    </row>
    <row r="341" spans="1:7" ht="12.75">
      <c r="A341" s="30" t="str">
        <f>'De la BASE'!A337</f>
        <v>100</v>
      </c>
      <c r="B341" s="30">
        <f>'De la BASE'!B337</f>
        <v>1</v>
      </c>
      <c r="C341" s="4">
        <f>'De la BASE'!C337</f>
        <v>1968</v>
      </c>
      <c r="D341" s="4">
        <f>'De la BASE'!D337</f>
        <v>9</v>
      </c>
      <c r="E341" s="9">
        <f>IF('De la BASE'!E337&gt;0,'De la BASE'!E337,'De la BASE'!E337+0.001)</f>
        <v>2.218</v>
      </c>
      <c r="F341" s="9">
        <f>IF('De la BASE'!F337&gt;0,'De la BASE'!F337,'De la BASE'!F337+0.001)</f>
        <v>2.218</v>
      </c>
      <c r="G341" s="15">
        <v>25082</v>
      </c>
    </row>
    <row r="342" spans="1:7" ht="12.75">
      <c r="A342" s="30" t="str">
        <f>'De la BASE'!A338</f>
        <v>100</v>
      </c>
      <c r="B342" s="30">
        <f>'De la BASE'!B338</f>
        <v>1</v>
      </c>
      <c r="C342" s="4">
        <f>'De la BASE'!C338</f>
        <v>1968</v>
      </c>
      <c r="D342" s="4">
        <f>'De la BASE'!D338</f>
        <v>10</v>
      </c>
      <c r="E342" s="9">
        <f>IF('De la BASE'!E338&gt;0,'De la BASE'!E338,'De la BASE'!E338+0.001)</f>
        <v>2.096</v>
      </c>
      <c r="F342" s="9">
        <f>IF('De la BASE'!F338&gt;0,'De la BASE'!F338,'De la BASE'!F338+0.001)</f>
        <v>2.096</v>
      </c>
      <c r="G342" s="15">
        <v>25112</v>
      </c>
    </row>
    <row r="343" spans="1:7" ht="12.75">
      <c r="A343" s="30" t="str">
        <f>'De la BASE'!A339</f>
        <v>100</v>
      </c>
      <c r="B343" s="30">
        <f>'De la BASE'!B339</f>
        <v>1</v>
      </c>
      <c r="C343" s="4">
        <f>'De la BASE'!C339</f>
        <v>1968</v>
      </c>
      <c r="D343" s="4">
        <f>'De la BASE'!D339</f>
        <v>11</v>
      </c>
      <c r="E343" s="9">
        <f>IF('De la BASE'!E339&gt;0,'De la BASE'!E339,'De la BASE'!E339+0.001)</f>
        <v>3.65</v>
      </c>
      <c r="F343" s="9">
        <f>IF('De la BASE'!F339&gt;0,'De la BASE'!F339,'De la BASE'!F339+0.001)</f>
        <v>3.65</v>
      </c>
      <c r="G343" s="15">
        <v>25143</v>
      </c>
    </row>
    <row r="344" spans="1:7" ht="12.75">
      <c r="A344" s="30" t="str">
        <f>'De la BASE'!A340</f>
        <v>100</v>
      </c>
      <c r="B344" s="30">
        <f>'De la BASE'!B340</f>
        <v>1</v>
      </c>
      <c r="C344" s="4">
        <f>'De la BASE'!C340</f>
        <v>1968</v>
      </c>
      <c r="D344" s="4">
        <f>'De la BASE'!D340</f>
        <v>12</v>
      </c>
      <c r="E344" s="9">
        <f>IF('De la BASE'!E340&gt;0,'De la BASE'!E340,'De la BASE'!E340+0.001)</f>
        <v>18.049</v>
      </c>
      <c r="F344" s="9">
        <f>IF('De la BASE'!F340&gt;0,'De la BASE'!F340,'De la BASE'!F340+0.001)</f>
        <v>18.049</v>
      </c>
      <c r="G344" s="15">
        <v>25173</v>
      </c>
    </row>
    <row r="345" spans="1:7" ht="12.75">
      <c r="A345" s="30" t="str">
        <f>'De la BASE'!A341</f>
        <v>100</v>
      </c>
      <c r="B345" s="30">
        <f>'De la BASE'!B341</f>
        <v>1</v>
      </c>
      <c r="C345" s="4">
        <f>'De la BASE'!C341</f>
        <v>1969</v>
      </c>
      <c r="D345" s="4">
        <f>'De la BASE'!D341</f>
        <v>1</v>
      </c>
      <c r="E345" s="9">
        <f>IF('De la BASE'!E341&gt;0,'De la BASE'!E341,'De la BASE'!E341+0.001)</f>
        <v>17.203</v>
      </c>
      <c r="F345" s="9">
        <f>IF('De la BASE'!F341&gt;0,'De la BASE'!F341,'De la BASE'!F341+0.001)</f>
        <v>17.203</v>
      </c>
      <c r="G345" s="15">
        <v>25204</v>
      </c>
    </row>
    <row r="346" spans="1:7" ht="12.75">
      <c r="A346" s="30" t="str">
        <f>'De la BASE'!A342</f>
        <v>100</v>
      </c>
      <c r="B346" s="30">
        <f>'De la BASE'!B342</f>
        <v>1</v>
      </c>
      <c r="C346" s="4">
        <f>'De la BASE'!C342</f>
        <v>1969</v>
      </c>
      <c r="D346" s="4">
        <f>'De la BASE'!D342</f>
        <v>2</v>
      </c>
      <c r="E346" s="9">
        <f>IF('De la BASE'!E342&gt;0,'De la BASE'!E342,'De la BASE'!E342+0.001)</f>
        <v>11.548</v>
      </c>
      <c r="F346" s="9">
        <f>IF('De la BASE'!F342&gt;0,'De la BASE'!F342,'De la BASE'!F342+0.001)</f>
        <v>11.548</v>
      </c>
      <c r="G346" s="15">
        <v>25235</v>
      </c>
    </row>
    <row r="347" spans="1:7" ht="12.75">
      <c r="A347" s="30" t="str">
        <f>'De la BASE'!A343</f>
        <v>100</v>
      </c>
      <c r="B347" s="30">
        <f>'De la BASE'!B343</f>
        <v>1</v>
      </c>
      <c r="C347" s="4">
        <f>'De la BASE'!C343</f>
        <v>1969</v>
      </c>
      <c r="D347" s="4">
        <f>'De la BASE'!D343</f>
        <v>3</v>
      </c>
      <c r="E347" s="9">
        <f>IF('De la BASE'!E343&gt;0,'De la BASE'!E343,'De la BASE'!E343+0.001)</f>
        <v>20.98</v>
      </c>
      <c r="F347" s="9">
        <f>IF('De la BASE'!F343&gt;0,'De la BASE'!F343,'De la BASE'!F343+0.001)</f>
        <v>20.98</v>
      </c>
      <c r="G347" s="15">
        <v>25263</v>
      </c>
    </row>
    <row r="348" spans="1:7" ht="12.75">
      <c r="A348" s="30" t="str">
        <f>'De la BASE'!A344</f>
        <v>100</v>
      </c>
      <c r="B348" s="30">
        <f>'De la BASE'!B344</f>
        <v>1</v>
      </c>
      <c r="C348" s="4">
        <f>'De la BASE'!C344</f>
        <v>1969</v>
      </c>
      <c r="D348" s="4">
        <f>'De la BASE'!D344</f>
        <v>4</v>
      </c>
      <c r="E348" s="9">
        <f>IF('De la BASE'!E344&gt;0,'De la BASE'!E344,'De la BASE'!E344+0.001)</f>
        <v>7.595</v>
      </c>
      <c r="F348" s="9">
        <f>IF('De la BASE'!F344&gt;0,'De la BASE'!F344,'De la BASE'!F344+0.001)</f>
        <v>7.595</v>
      </c>
      <c r="G348" s="15">
        <v>25294</v>
      </c>
    </row>
    <row r="349" spans="1:7" ht="12.75">
      <c r="A349" s="30" t="str">
        <f>'De la BASE'!A345</f>
        <v>100</v>
      </c>
      <c r="B349" s="30">
        <f>'De la BASE'!B345</f>
        <v>1</v>
      </c>
      <c r="C349" s="4">
        <f>'De la BASE'!C345</f>
        <v>1969</v>
      </c>
      <c r="D349" s="4">
        <f>'De la BASE'!D345</f>
        <v>5</v>
      </c>
      <c r="E349" s="9">
        <f>IF('De la BASE'!E345&gt;0,'De la BASE'!E345,'De la BASE'!E345+0.001)</f>
        <v>10.443</v>
      </c>
      <c r="F349" s="9">
        <f>IF('De la BASE'!F345&gt;0,'De la BASE'!F345,'De la BASE'!F345+0.001)</f>
        <v>10.443</v>
      </c>
      <c r="G349" s="15">
        <v>25324</v>
      </c>
    </row>
    <row r="350" spans="1:7" ht="12.75">
      <c r="A350" s="30" t="str">
        <f>'De la BASE'!A346</f>
        <v>100</v>
      </c>
      <c r="B350" s="30">
        <f>'De la BASE'!B346</f>
        <v>1</v>
      </c>
      <c r="C350" s="4">
        <f>'De la BASE'!C346</f>
        <v>1969</v>
      </c>
      <c r="D350" s="4">
        <f>'De la BASE'!D346</f>
        <v>6</v>
      </c>
      <c r="E350" s="9">
        <f>IF('De la BASE'!E346&gt;0,'De la BASE'!E346,'De la BASE'!E346+0.001)</f>
        <v>5.52</v>
      </c>
      <c r="F350" s="9">
        <f>IF('De la BASE'!F346&gt;0,'De la BASE'!F346,'De la BASE'!F346+0.001)</f>
        <v>5.52</v>
      </c>
      <c r="G350" s="15">
        <v>25355</v>
      </c>
    </row>
    <row r="351" spans="1:7" ht="12.75">
      <c r="A351" s="30" t="str">
        <f>'De la BASE'!A347</f>
        <v>100</v>
      </c>
      <c r="B351" s="30">
        <f>'De la BASE'!B347</f>
        <v>1</v>
      </c>
      <c r="C351" s="4">
        <f>'De la BASE'!C347</f>
        <v>1969</v>
      </c>
      <c r="D351" s="4">
        <f>'De la BASE'!D347</f>
        <v>7</v>
      </c>
      <c r="E351" s="9">
        <f>IF('De la BASE'!E347&gt;0,'De la BASE'!E347,'De la BASE'!E347+0.001)</f>
        <v>3.35</v>
      </c>
      <c r="F351" s="9">
        <f>IF('De la BASE'!F347&gt;0,'De la BASE'!F347,'De la BASE'!F347+0.001)</f>
        <v>3.35</v>
      </c>
      <c r="G351" s="15">
        <v>25385</v>
      </c>
    </row>
    <row r="352" spans="1:7" ht="12.75">
      <c r="A352" s="30" t="str">
        <f>'De la BASE'!A348</f>
        <v>100</v>
      </c>
      <c r="B352" s="30">
        <f>'De la BASE'!B348</f>
        <v>1</v>
      </c>
      <c r="C352" s="4">
        <f>'De la BASE'!C348</f>
        <v>1969</v>
      </c>
      <c r="D352" s="4">
        <f>'De la BASE'!D348</f>
        <v>8</v>
      </c>
      <c r="E352" s="9">
        <f>IF('De la BASE'!E348&gt;0,'De la BASE'!E348,'De la BASE'!E348+0.001)</f>
        <v>2.651</v>
      </c>
      <c r="F352" s="9">
        <f>IF('De la BASE'!F348&gt;0,'De la BASE'!F348,'De la BASE'!F348+0.001)</f>
        <v>2.651</v>
      </c>
      <c r="G352" s="15">
        <v>25416</v>
      </c>
    </row>
    <row r="353" spans="1:7" ht="12.75">
      <c r="A353" s="30" t="str">
        <f>'De la BASE'!A349</f>
        <v>100</v>
      </c>
      <c r="B353" s="30">
        <f>'De la BASE'!B349</f>
        <v>1</v>
      </c>
      <c r="C353" s="4">
        <f>'De la BASE'!C349</f>
        <v>1969</v>
      </c>
      <c r="D353" s="4">
        <f>'De la BASE'!D349</f>
        <v>9</v>
      </c>
      <c r="E353" s="9">
        <f>IF('De la BASE'!E349&gt;0,'De la BASE'!E349,'De la BASE'!E349+0.001)</f>
        <v>2.714</v>
      </c>
      <c r="F353" s="9">
        <f>IF('De la BASE'!F349&gt;0,'De la BASE'!F349,'De la BASE'!F349+0.001)</f>
        <v>2.714</v>
      </c>
      <c r="G353" s="15">
        <v>25447</v>
      </c>
    </row>
    <row r="354" spans="1:7" ht="12.75">
      <c r="A354" s="30" t="str">
        <f>'De la BASE'!A350</f>
        <v>100</v>
      </c>
      <c r="B354" s="30">
        <f>'De la BASE'!B350</f>
        <v>1</v>
      </c>
      <c r="C354" s="4">
        <f>'De la BASE'!C350</f>
        <v>1969</v>
      </c>
      <c r="D354" s="4">
        <f>'De la BASE'!D350</f>
        <v>10</v>
      </c>
      <c r="E354" s="9">
        <f>IF('De la BASE'!E350&gt;0,'De la BASE'!E350,'De la BASE'!E350+0.001)</f>
        <v>2.26</v>
      </c>
      <c r="F354" s="9">
        <f>IF('De la BASE'!F350&gt;0,'De la BASE'!F350,'De la BASE'!F350+0.001)</f>
        <v>2.26</v>
      </c>
      <c r="G354" s="15">
        <v>25477</v>
      </c>
    </row>
    <row r="355" spans="1:7" ht="12.75">
      <c r="A355" s="30" t="str">
        <f>'De la BASE'!A351</f>
        <v>100</v>
      </c>
      <c r="B355" s="30">
        <f>'De la BASE'!B351</f>
        <v>1</v>
      </c>
      <c r="C355" s="4">
        <f>'De la BASE'!C351</f>
        <v>1969</v>
      </c>
      <c r="D355" s="4">
        <f>'De la BASE'!D351</f>
        <v>11</v>
      </c>
      <c r="E355" s="9">
        <f>IF('De la BASE'!E351&gt;0,'De la BASE'!E351,'De la BASE'!E351+0.001)</f>
        <v>2.899</v>
      </c>
      <c r="F355" s="9">
        <f>IF('De la BASE'!F351&gt;0,'De la BASE'!F351,'De la BASE'!F351+0.001)</f>
        <v>2.899</v>
      </c>
      <c r="G355" s="15">
        <v>25508</v>
      </c>
    </row>
    <row r="356" spans="1:7" ht="12.75">
      <c r="A356" s="30" t="str">
        <f>'De la BASE'!A352</f>
        <v>100</v>
      </c>
      <c r="B356" s="30">
        <f>'De la BASE'!B352</f>
        <v>1</v>
      </c>
      <c r="C356" s="4">
        <f>'De la BASE'!C352</f>
        <v>1969</v>
      </c>
      <c r="D356" s="4">
        <f>'De la BASE'!D352</f>
        <v>12</v>
      </c>
      <c r="E356" s="9">
        <f>IF('De la BASE'!E352&gt;0,'De la BASE'!E352,'De la BASE'!E352+0.001)</f>
        <v>2.763</v>
      </c>
      <c r="F356" s="9">
        <f>IF('De la BASE'!F352&gt;0,'De la BASE'!F352,'De la BASE'!F352+0.001)</f>
        <v>2.763</v>
      </c>
      <c r="G356" s="15">
        <v>25538</v>
      </c>
    </row>
    <row r="357" spans="1:7" ht="12.75">
      <c r="A357" s="30" t="str">
        <f>'De la BASE'!A353</f>
        <v>100</v>
      </c>
      <c r="B357" s="30">
        <f>'De la BASE'!B353</f>
        <v>1</v>
      </c>
      <c r="C357" s="4">
        <f>'De la BASE'!C353</f>
        <v>1970</v>
      </c>
      <c r="D357" s="4">
        <f>'De la BASE'!D353</f>
        <v>1</v>
      </c>
      <c r="E357" s="9">
        <f>IF('De la BASE'!E353&gt;0,'De la BASE'!E353,'De la BASE'!E353+0.001)</f>
        <v>15.778</v>
      </c>
      <c r="F357" s="9">
        <f>IF('De la BASE'!F353&gt;0,'De la BASE'!F353,'De la BASE'!F353+0.001)</f>
        <v>15.778</v>
      </c>
      <c r="G357" s="15">
        <v>25569</v>
      </c>
    </row>
    <row r="358" spans="1:7" ht="12.75">
      <c r="A358" s="30" t="str">
        <f>'De la BASE'!A354</f>
        <v>100</v>
      </c>
      <c r="B358" s="30">
        <f>'De la BASE'!B354</f>
        <v>1</v>
      </c>
      <c r="C358" s="4">
        <f>'De la BASE'!C354</f>
        <v>1970</v>
      </c>
      <c r="D358" s="4">
        <f>'De la BASE'!D354</f>
        <v>2</v>
      </c>
      <c r="E358" s="9">
        <f>IF('De la BASE'!E354&gt;0,'De la BASE'!E354,'De la BASE'!E354+0.001)</f>
        <v>6.939</v>
      </c>
      <c r="F358" s="9">
        <f>IF('De la BASE'!F354&gt;0,'De la BASE'!F354,'De la BASE'!F354+0.001)</f>
        <v>6.939</v>
      </c>
      <c r="G358" s="15">
        <v>25600</v>
      </c>
    </row>
    <row r="359" spans="1:7" ht="12.75">
      <c r="A359" s="30" t="str">
        <f>'De la BASE'!A355</f>
        <v>100</v>
      </c>
      <c r="B359" s="30">
        <f>'De la BASE'!B355</f>
        <v>1</v>
      </c>
      <c r="C359" s="4">
        <f>'De la BASE'!C355</f>
        <v>1970</v>
      </c>
      <c r="D359" s="4">
        <f>'De la BASE'!D355</f>
        <v>3</v>
      </c>
      <c r="E359" s="9">
        <f>IF('De la BASE'!E355&gt;0,'De la BASE'!E355,'De la BASE'!E355+0.001)</f>
        <v>2.897</v>
      </c>
      <c r="F359" s="9">
        <f>IF('De la BASE'!F355&gt;0,'De la BASE'!F355,'De la BASE'!F355+0.001)</f>
        <v>2.897</v>
      </c>
      <c r="G359" s="15">
        <v>25628</v>
      </c>
    </row>
    <row r="360" spans="1:7" ht="12.75">
      <c r="A360" s="30" t="str">
        <f>'De la BASE'!A356</f>
        <v>100</v>
      </c>
      <c r="B360" s="30">
        <f>'De la BASE'!B356</f>
        <v>1</v>
      </c>
      <c r="C360" s="4">
        <f>'De la BASE'!C356</f>
        <v>1970</v>
      </c>
      <c r="D360" s="4">
        <f>'De la BASE'!D356</f>
        <v>4</v>
      </c>
      <c r="E360" s="9">
        <f>IF('De la BASE'!E356&gt;0,'De la BASE'!E356,'De la BASE'!E356+0.001)</f>
        <v>2.473</v>
      </c>
      <c r="F360" s="9">
        <f>IF('De la BASE'!F356&gt;0,'De la BASE'!F356,'De la BASE'!F356+0.001)</f>
        <v>2.473</v>
      </c>
      <c r="G360" s="15">
        <v>25659</v>
      </c>
    </row>
    <row r="361" spans="1:7" ht="12.75">
      <c r="A361" s="30" t="str">
        <f>'De la BASE'!A357</f>
        <v>100</v>
      </c>
      <c r="B361" s="30">
        <f>'De la BASE'!B357</f>
        <v>1</v>
      </c>
      <c r="C361" s="4">
        <f>'De la BASE'!C357</f>
        <v>1970</v>
      </c>
      <c r="D361" s="4">
        <f>'De la BASE'!D357</f>
        <v>5</v>
      </c>
      <c r="E361" s="9">
        <f>IF('De la BASE'!E357&gt;0,'De la BASE'!E357,'De la BASE'!E357+0.001)</f>
        <v>3.387</v>
      </c>
      <c r="F361" s="9">
        <f>IF('De la BASE'!F357&gt;0,'De la BASE'!F357,'De la BASE'!F357+0.001)</f>
        <v>3.387</v>
      </c>
      <c r="G361" s="15">
        <v>25689</v>
      </c>
    </row>
    <row r="362" spans="1:7" ht="12.75">
      <c r="A362" s="30" t="str">
        <f>'De la BASE'!A358</f>
        <v>100</v>
      </c>
      <c r="B362" s="30">
        <f>'De la BASE'!B358</f>
        <v>1</v>
      </c>
      <c r="C362" s="4">
        <f>'De la BASE'!C358</f>
        <v>1970</v>
      </c>
      <c r="D362" s="4">
        <f>'De la BASE'!D358</f>
        <v>6</v>
      </c>
      <c r="E362" s="9">
        <f>IF('De la BASE'!E358&gt;0,'De la BASE'!E358,'De la BASE'!E358+0.001)</f>
        <v>2.36</v>
      </c>
      <c r="F362" s="9">
        <f>IF('De la BASE'!F358&gt;0,'De la BASE'!F358,'De la BASE'!F358+0.001)</f>
        <v>2.36</v>
      </c>
      <c r="G362" s="15">
        <v>25720</v>
      </c>
    </row>
    <row r="363" spans="1:7" ht="12.75">
      <c r="A363" s="30" t="str">
        <f>'De la BASE'!A359</f>
        <v>100</v>
      </c>
      <c r="B363" s="30">
        <f>'De la BASE'!B359</f>
        <v>1</v>
      </c>
      <c r="C363" s="4">
        <f>'De la BASE'!C359</f>
        <v>1970</v>
      </c>
      <c r="D363" s="4">
        <f>'De la BASE'!D359</f>
        <v>7</v>
      </c>
      <c r="E363" s="9">
        <f>IF('De la BASE'!E359&gt;0,'De la BASE'!E359,'De la BASE'!E359+0.001)</f>
        <v>1.902</v>
      </c>
      <c r="F363" s="9">
        <f>IF('De la BASE'!F359&gt;0,'De la BASE'!F359,'De la BASE'!F359+0.001)</f>
        <v>1.902</v>
      </c>
      <c r="G363" s="15">
        <v>25750</v>
      </c>
    </row>
    <row r="364" spans="1:7" ht="12.75">
      <c r="A364" s="30" t="str">
        <f>'De la BASE'!A360</f>
        <v>100</v>
      </c>
      <c r="B364" s="30">
        <f>'De la BASE'!B360</f>
        <v>1</v>
      </c>
      <c r="C364" s="4">
        <f>'De la BASE'!C360</f>
        <v>1970</v>
      </c>
      <c r="D364" s="4">
        <f>'De la BASE'!D360</f>
        <v>8</v>
      </c>
      <c r="E364" s="9">
        <f>IF('De la BASE'!E360&gt;0,'De la BASE'!E360,'De la BASE'!E360+0.001)</f>
        <v>1.544</v>
      </c>
      <c r="F364" s="9">
        <f>IF('De la BASE'!F360&gt;0,'De la BASE'!F360,'De la BASE'!F360+0.001)</f>
        <v>1.544</v>
      </c>
      <c r="G364" s="15">
        <v>25781</v>
      </c>
    </row>
    <row r="365" spans="1:7" ht="12.75">
      <c r="A365" s="30" t="str">
        <f>'De la BASE'!A361</f>
        <v>100</v>
      </c>
      <c r="B365" s="30">
        <f>'De la BASE'!B361</f>
        <v>1</v>
      </c>
      <c r="C365" s="4">
        <f>'De la BASE'!C361</f>
        <v>1970</v>
      </c>
      <c r="D365" s="4">
        <f>'De la BASE'!D361</f>
        <v>9</v>
      </c>
      <c r="E365" s="9">
        <f>IF('De la BASE'!E361&gt;0,'De la BASE'!E361,'De la BASE'!E361+0.001)</f>
        <v>1.25</v>
      </c>
      <c r="F365" s="9">
        <f>IF('De la BASE'!F361&gt;0,'De la BASE'!F361,'De la BASE'!F361+0.001)</f>
        <v>1.25</v>
      </c>
      <c r="G365" s="15">
        <v>25812</v>
      </c>
    </row>
    <row r="366" spans="1:7" ht="12.75">
      <c r="A366" s="30" t="str">
        <f>'De la BASE'!A362</f>
        <v>100</v>
      </c>
      <c r="B366" s="30">
        <f>'De la BASE'!B362</f>
        <v>1</v>
      </c>
      <c r="C366" s="4">
        <f>'De la BASE'!C362</f>
        <v>1970</v>
      </c>
      <c r="D366" s="4">
        <f>'De la BASE'!D362</f>
        <v>10</v>
      </c>
      <c r="E366" s="9">
        <f>IF('De la BASE'!E362&gt;0,'De la BASE'!E362,'De la BASE'!E362+0.001)</f>
        <v>1.009</v>
      </c>
      <c r="F366" s="9">
        <f>IF('De la BASE'!F362&gt;0,'De la BASE'!F362,'De la BASE'!F362+0.001)</f>
        <v>1.009</v>
      </c>
      <c r="G366" s="15">
        <v>25842</v>
      </c>
    </row>
    <row r="367" spans="1:7" ht="12.75">
      <c r="A367" s="30" t="str">
        <f>'De la BASE'!A363</f>
        <v>100</v>
      </c>
      <c r="B367" s="30">
        <f>'De la BASE'!B363</f>
        <v>1</v>
      </c>
      <c r="C367" s="4">
        <f>'De la BASE'!C363</f>
        <v>1970</v>
      </c>
      <c r="D367" s="4">
        <f>'De la BASE'!D363</f>
        <v>11</v>
      </c>
      <c r="E367" s="9">
        <f>IF('De la BASE'!E363&gt;0,'De la BASE'!E363,'De la BASE'!E363+0.001)</f>
        <v>2.314</v>
      </c>
      <c r="F367" s="9">
        <f>IF('De la BASE'!F363&gt;0,'De la BASE'!F363,'De la BASE'!F363+0.001)</f>
        <v>2.314</v>
      </c>
      <c r="G367" s="15">
        <v>25873</v>
      </c>
    </row>
    <row r="368" spans="1:7" ht="12.75">
      <c r="A368" s="30" t="str">
        <f>'De la BASE'!A364</f>
        <v>100</v>
      </c>
      <c r="B368" s="30">
        <f>'De la BASE'!B364</f>
        <v>1</v>
      </c>
      <c r="C368" s="4">
        <f>'De la BASE'!C364</f>
        <v>1970</v>
      </c>
      <c r="D368" s="4">
        <f>'De la BASE'!D364</f>
        <v>12</v>
      </c>
      <c r="E368" s="9">
        <f>IF('De la BASE'!E364&gt;0,'De la BASE'!E364,'De la BASE'!E364+0.001)</f>
        <v>1.658</v>
      </c>
      <c r="F368" s="9">
        <f>IF('De la BASE'!F364&gt;0,'De la BASE'!F364,'De la BASE'!F364+0.001)</f>
        <v>1.658</v>
      </c>
      <c r="G368" s="15">
        <v>25903</v>
      </c>
    </row>
    <row r="369" spans="1:7" ht="12.75">
      <c r="A369" s="30" t="str">
        <f>'De la BASE'!A365</f>
        <v>100</v>
      </c>
      <c r="B369" s="30">
        <f>'De la BASE'!B365</f>
        <v>1</v>
      </c>
      <c r="C369" s="4">
        <f>'De la BASE'!C365</f>
        <v>1971</v>
      </c>
      <c r="D369" s="4">
        <f>'De la BASE'!D365</f>
        <v>1</v>
      </c>
      <c r="E369" s="9">
        <f>IF('De la BASE'!E365&gt;0,'De la BASE'!E365,'De la BASE'!E365+0.001)</f>
        <v>4.698</v>
      </c>
      <c r="F369" s="9">
        <f>IF('De la BASE'!F365&gt;0,'De la BASE'!F365,'De la BASE'!F365+0.001)</f>
        <v>4.698</v>
      </c>
      <c r="G369" s="15">
        <v>25934</v>
      </c>
    </row>
    <row r="370" spans="1:7" ht="12.75">
      <c r="A370" s="30" t="str">
        <f>'De la BASE'!A366</f>
        <v>100</v>
      </c>
      <c r="B370" s="30">
        <f>'De la BASE'!B366</f>
        <v>1</v>
      </c>
      <c r="C370" s="4">
        <f>'De la BASE'!C366</f>
        <v>1971</v>
      </c>
      <c r="D370" s="4">
        <f>'De la BASE'!D366</f>
        <v>2</v>
      </c>
      <c r="E370" s="9">
        <f>IF('De la BASE'!E366&gt;0,'De la BASE'!E366,'De la BASE'!E366+0.001)</f>
        <v>4.918</v>
      </c>
      <c r="F370" s="9">
        <f>IF('De la BASE'!F366&gt;0,'De la BASE'!F366,'De la BASE'!F366+0.001)</f>
        <v>4.918</v>
      </c>
      <c r="G370" s="15">
        <v>25965</v>
      </c>
    </row>
    <row r="371" spans="1:7" ht="12.75">
      <c r="A371" s="30" t="str">
        <f>'De la BASE'!A367</f>
        <v>100</v>
      </c>
      <c r="B371" s="30">
        <f>'De la BASE'!B367</f>
        <v>1</v>
      </c>
      <c r="C371" s="4">
        <f>'De la BASE'!C367</f>
        <v>1971</v>
      </c>
      <c r="D371" s="4">
        <f>'De la BASE'!D367</f>
        <v>3</v>
      </c>
      <c r="E371" s="9">
        <f>IF('De la BASE'!E367&gt;0,'De la BASE'!E367,'De la BASE'!E367+0.001)</f>
        <v>8.296</v>
      </c>
      <c r="F371" s="9">
        <f>IF('De la BASE'!F367&gt;0,'De la BASE'!F367,'De la BASE'!F367+0.001)</f>
        <v>8.296</v>
      </c>
      <c r="G371" s="15">
        <v>25993</v>
      </c>
    </row>
    <row r="372" spans="1:7" ht="12.75">
      <c r="A372" s="30" t="str">
        <f>'De la BASE'!A368</f>
        <v>100</v>
      </c>
      <c r="B372" s="30">
        <f>'De la BASE'!B368</f>
        <v>1</v>
      </c>
      <c r="C372" s="4">
        <f>'De la BASE'!C368</f>
        <v>1971</v>
      </c>
      <c r="D372" s="4">
        <f>'De la BASE'!D368</f>
        <v>4</v>
      </c>
      <c r="E372" s="9">
        <f>IF('De la BASE'!E368&gt;0,'De la BASE'!E368,'De la BASE'!E368+0.001)</f>
        <v>13.344</v>
      </c>
      <c r="F372" s="9">
        <f>IF('De la BASE'!F368&gt;0,'De la BASE'!F368,'De la BASE'!F368+0.001)</f>
        <v>13.344</v>
      </c>
      <c r="G372" s="15">
        <v>26024</v>
      </c>
    </row>
    <row r="373" spans="1:7" ht="12.75">
      <c r="A373" s="30" t="str">
        <f>'De la BASE'!A369</f>
        <v>100</v>
      </c>
      <c r="B373" s="30">
        <f>'De la BASE'!B369</f>
        <v>1</v>
      </c>
      <c r="C373" s="4">
        <f>'De la BASE'!C369</f>
        <v>1971</v>
      </c>
      <c r="D373" s="4">
        <f>'De la BASE'!D369</f>
        <v>5</v>
      </c>
      <c r="E373" s="9">
        <f>IF('De la BASE'!E369&gt;0,'De la BASE'!E369,'De la BASE'!E369+0.001)</f>
        <v>8.16</v>
      </c>
      <c r="F373" s="9">
        <f>IF('De la BASE'!F369&gt;0,'De la BASE'!F369,'De la BASE'!F369+0.001)</f>
        <v>8.16</v>
      </c>
      <c r="G373" s="15">
        <v>26054</v>
      </c>
    </row>
    <row r="374" spans="1:7" ht="12.75">
      <c r="A374" s="30" t="str">
        <f>'De la BASE'!A370</f>
        <v>100</v>
      </c>
      <c r="B374" s="30">
        <f>'De la BASE'!B370</f>
        <v>1</v>
      </c>
      <c r="C374" s="4">
        <f>'De la BASE'!C370</f>
        <v>1971</v>
      </c>
      <c r="D374" s="4">
        <f>'De la BASE'!D370</f>
        <v>6</v>
      </c>
      <c r="E374" s="9">
        <f>IF('De la BASE'!E370&gt;0,'De la BASE'!E370,'De la BASE'!E370+0.001)</f>
        <v>4.87</v>
      </c>
      <c r="F374" s="9">
        <f>IF('De la BASE'!F370&gt;0,'De la BASE'!F370,'De la BASE'!F370+0.001)</f>
        <v>4.87</v>
      </c>
      <c r="G374" s="15">
        <v>26085</v>
      </c>
    </row>
    <row r="375" spans="1:7" ht="12.75">
      <c r="A375" s="30" t="str">
        <f>'De la BASE'!A371</f>
        <v>100</v>
      </c>
      <c r="B375" s="30">
        <f>'De la BASE'!B371</f>
        <v>1</v>
      </c>
      <c r="C375" s="4">
        <f>'De la BASE'!C371</f>
        <v>1971</v>
      </c>
      <c r="D375" s="4">
        <f>'De la BASE'!D371</f>
        <v>7</v>
      </c>
      <c r="E375" s="9">
        <f>IF('De la BASE'!E371&gt;0,'De la BASE'!E371,'De la BASE'!E371+0.001)</f>
        <v>5.929</v>
      </c>
      <c r="F375" s="9">
        <f>IF('De la BASE'!F371&gt;0,'De la BASE'!F371,'De la BASE'!F371+0.001)</f>
        <v>5.929</v>
      </c>
      <c r="G375" s="15">
        <v>26115</v>
      </c>
    </row>
    <row r="376" spans="1:7" ht="12.75">
      <c r="A376" s="30" t="str">
        <f>'De la BASE'!A372</f>
        <v>100</v>
      </c>
      <c r="B376" s="30">
        <f>'De la BASE'!B372</f>
        <v>1</v>
      </c>
      <c r="C376" s="4">
        <f>'De la BASE'!C372</f>
        <v>1971</v>
      </c>
      <c r="D376" s="4">
        <f>'De la BASE'!D372</f>
        <v>8</v>
      </c>
      <c r="E376" s="9">
        <f>IF('De la BASE'!E372&gt;0,'De la BASE'!E372,'De la BASE'!E372+0.001)</f>
        <v>3.074</v>
      </c>
      <c r="F376" s="9">
        <f>IF('De la BASE'!F372&gt;0,'De la BASE'!F372,'De la BASE'!F372+0.001)</f>
        <v>3.074</v>
      </c>
      <c r="G376" s="15">
        <v>26146</v>
      </c>
    </row>
    <row r="377" spans="1:7" ht="12.75">
      <c r="A377" s="30" t="str">
        <f>'De la BASE'!A373</f>
        <v>100</v>
      </c>
      <c r="B377" s="30">
        <f>'De la BASE'!B373</f>
        <v>1</v>
      </c>
      <c r="C377" s="4">
        <f>'De la BASE'!C373</f>
        <v>1971</v>
      </c>
      <c r="D377" s="4">
        <f>'De la BASE'!D373</f>
        <v>9</v>
      </c>
      <c r="E377" s="9">
        <f>IF('De la BASE'!E373&gt;0,'De la BASE'!E373,'De la BASE'!E373+0.001)</f>
        <v>2.467</v>
      </c>
      <c r="F377" s="9">
        <f>IF('De la BASE'!F373&gt;0,'De la BASE'!F373,'De la BASE'!F373+0.001)</f>
        <v>2.467</v>
      </c>
      <c r="G377" s="15">
        <v>26177</v>
      </c>
    </row>
    <row r="378" spans="1:7" ht="12.75">
      <c r="A378" s="30" t="str">
        <f>'De la BASE'!A374</f>
        <v>100</v>
      </c>
      <c r="B378" s="30">
        <f>'De la BASE'!B374</f>
        <v>1</v>
      </c>
      <c r="C378" s="4">
        <f>'De la BASE'!C374</f>
        <v>1971</v>
      </c>
      <c r="D378" s="4">
        <f>'De la BASE'!D374</f>
        <v>10</v>
      </c>
      <c r="E378" s="9">
        <f>IF('De la BASE'!E374&gt;0,'De la BASE'!E374,'De la BASE'!E374+0.001)</f>
        <v>2.088</v>
      </c>
      <c r="F378" s="9">
        <f>IF('De la BASE'!F374&gt;0,'De la BASE'!F374,'De la BASE'!F374+0.001)</f>
        <v>2.088</v>
      </c>
      <c r="G378" s="15">
        <v>26207</v>
      </c>
    </row>
    <row r="379" spans="1:7" ht="12.75">
      <c r="A379" s="30" t="str">
        <f>'De la BASE'!A375</f>
        <v>100</v>
      </c>
      <c r="B379" s="30">
        <f>'De la BASE'!B375</f>
        <v>1</v>
      </c>
      <c r="C379" s="4">
        <f>'De la BASE'!C375</f>
        <v>1971</v>
      </c>
      <c r="D379" s="4">
        <f>'De la BASE'!D375</f>
        <v>11</v>
      </c>
      <c r="E379" s="9">
        <f>IF('De la BASE'!E375&gt;0,'De la BASE'!E375,'De la BASE'!E375+0.001)</f>
        <v>2.23</v>
      </c>
      <c r="F379" s="9">
        <f>IF('De la BASE'!F375&gt;0,'De la BASE'!F375,'De la BASE'!F375+0.001)</f>
        <v>2.23</v>
      </c>
      <c r="G379" s="15">
        <v>26238</v>
      </c>
    </row>
    <row r="380" spans="1:7" ht="12.75">
      <c r="A380" s="30" t="str">
        <f>'De la BASE'!A376</f>
        <v>100</v>
      </c>
      <c r="B380" s="30">
        <f>'De la BASE'!B376</f>
        <v>1</v>
      </c>
      <c r="C380" s="4">
        <f>'De la BASE'!C376</f>
        <v>1971</v>
      </c>
      <c r="D380" s="4">
        <f>'De la BASE'!D376</f>
        <v>12</v>
      </c>
      <c r="E380" s="9">
        <f>IF('De la BASE'!E376&gt;0,'De la BASE'!E376,'De la BASE'!E376+0.001)</f>
        <v>1.777</v>
      </c>
      <c r="F380" s="9">
        <f>IF('De la BASE'!F376&gt;0,'De la BASE'!F376,'De la BASE'!F376+0.001)</f>
        <v>1.777</v>
      </c>
      <c r="G380" s="15">
        <v>26268</v>
      </c>
    </row>
    <row r="381" spans="1:7" ht="12.75">
      <c r="A381" s="30" t="str">
        <f>'De la BASE'!A377</f>
        <v>100</v>
      </c>
      <c r="B381" s="30">
        <f>'De la BASE'!B377</f>
        <v>1</v>
      </c>
      <c r="C381" s="4">
        <f>'De la BASE'!C377</f>
        <v>1972</v>
      </c>
      <c r="D381" s="4">
        <f>'De la BASE'!D377</f>
        <v>1</v>
      </c>
      <c r="E381" s="9">
        <f>IF('De la BASE'!E377&gt;0,'De la BASE'!E377,'De la BASE'!E377+0.001)</f>
        <v>2.102</v>
      </c>
      <c r="F381" s="9">
        <f>IF('De la BASE'!F377&gt;0,'De la BASE'!F377,'De la BASE'!F377+0.001)</f>
        <v>2.102</v>
      </c>
      <c r="G381" s="15">
        <v>26299</v>
      </c>
    </row>
    <row r="382" spans="1:7" ht="12.75">
      <c r="A382" s="30" t="str">
        <f>'De la BASE'!A378</f>
        <v>100</v>
      </c>
      <c r="B382" s="30">
        <f>'De la BASE'!B378</f>
        <v>1</v>
      </c>
      <c r="C382" s="4">
        <f>'De la BASE'!C378</f>
        <v>1972</v>
      </c>
      <c r="D382" s="4">
        <f>'De la BASE'!D378</f>
        <v>2</v>
      </c>
      <c r="E382" s="9">
        <f>IF('De la BASE'!E378&gt;0,'De la BASE'!E378,'De la BASE'!E378+0.001)</f>
        <v>12.635</v>
      </c>
      <c r="F382" s="9">
        <f>IF('De la BASE'!F378&gt;0,'De la BASE'!F378,'De la BASE'!F378+0.001)</f>
        <v>12.635</v>
      </c>
      <c r="G382" s="15">
        <v>26330</v>
      </c>
    </row>
    <row r="383" spans="1:7" ht="12.75">
      <c r="A383" s="30" t="str">
        <f>'De la BASE'!A379</f>
        <v>100</v>
      </c>
      <c r="B383" s="30">
        <f>'De la BASE'!B379</f>
        <v>1</v>
      </c>
      <c r="C383" s="4">
        <f>'De la BASE'!C379</f>
        <v>1972</v>
      </c>
      <c r="D383" s="4">
        <f>'De la BASE'!D379</f>
        <v>3</v>
      </c>
      <c r="E383" s="9">
        <f>IF('De la BASE'!E379&gt;0,'De la BASE'!E379,'De la BASE'!E379+0.001)</f>
        <v>8.363</v>
      </c>
      <c r="F383" s="9">
        <f>IF('De la BASE'!F379&gt;0,'De la BASE'!F379,'De la BASE'!F379+0.001)</f>
        <v>8.363</v>
      </c>
      <c r="G383" s="15">
        <v>26359</v>
      </c>
    </row>
    <row r="384" spans="1:7" ht="12.75">
      <c r="A384" s="30" t="str">
        <f>'De la BASE'!A380</f>
        <v>100</v>
      </c>
      <c r="B384" s="30">
        <f>'De la BASE'!B380</f>
        <v>1</v>
      </c>
      <c r="C384" s="4">
        <f>'De la BASE'!C380</f>
        <v>1972</v>
      </c>
      <c r="D384" s="4">
        <f>'De la BASE'!D380</f>
        <v>4</v>
      </c>
      <c r="E384" s="9">
        <f>IF('De la BASE'!E380&gt;0,'De la BASE'!E380,'De la BASE'!E380+0.001)</f>
        <v>3.475</v>
      </c>
      <c r="F384" s="9">
        <f>IF('De la BASE'!F380&gt;0,'De la BASE'!F380,'De la BASE'!F380+0.001)</f>
        <v>3.475</v>
      </c>
      <c r="G384" s="15">
        <v>26390</v>
      </c>
    </row>
    <row r="385" spans="1:7" ht="12.75">
      <c r="A385" s="30" t="str">
        <f>'De la BASE'!A381</f>
        <v>100</v>
      </c>
      <c r="B385" s="30">
        <f>'De la BASE'!B381</f>
        <v>1</v>
      </c>
      <c r="C385" s="4">
        <f>'De la BASE'!C381</f>
        <v>1972</v>
      </c>
      <c r="D385" s="4">
        <f>'De la BASE'!D381</f>
        <v>5</v>
      </c>
      <c r="E385" s="9">
        <f>IF('De la BASE'!E381&gt;0,'De la BASE'!E381,'De la BASE'!E381+0.001)</f>
        <v>2.674</v>
      </c>
      <c r="F385" s="9">
        <f>IF('De la BASE'!F381&gt;0,'De la BASE'!F381,'De la BASE'!F381+0.001)</f>
        <v>2.674</v>
      </c>
      <c r="G385" s="15">
        <v>26420</v>
      </c>
    </row>
    <row r="386" spans="1:7" ht="12.75">
      <c r="A386" s="30" t="str">
        <f>'De la BASE'!A382</f>
        <v>100</v>
      </c>
      <c r="B386" s="30">
        <f>'De la BASE'!B382</f>
        <v>1</v>
      </c>
      <c r="C386" s="4">
        <f>'De la BASE'!C382</f>
        <v>1972</v>
      </c>
      <c r="D386" s="4">
        <f>'De la BASE'!D382</f>
        <v>6</v>
      </c>
      <c r="E386" s="9">
        <f>IF('De la BASE'!E382&gt;0,'De la BASE'!E382,'De la BASE'!E382+0.001)</f>
        <v>2.062</v>
      </c>
      <c r="F386" s="9">
        <f>IF('De la BASE'!F382&gt;0,'De la BASE'!F382,'De la BASE'!F382+0.001)</f>
        <v>2.062</v>
      </c>
      <c r="G386" s="15">
        <v>26451</v>
      </c>
    </row>
    <row r="387" spans="1:7" ht="12.75">
      <c r="A387" s="30" t="str">
        <f>'De la BASE'!A383</f>
        <v>100</v>
      </c>
      <c r="B387" s="30">
        <f>'De la BASE'!B383</f>
        <v>1</v>
      </c>
      <c r="C387" s="4">
        <f>'De la BASE'!C383</f>
        <v>1972</v>
      </c>
      <c r="D387" s="4">
        <f>'De la BASE'!D383</f>
        <v>7</v>
      </c>
      <c r="E387" s="9">
        <f>IF('De la BASE'!E383&gt;0,'De la BASE'!E383,'De la BASE'!E383+0.001)</f>
        <v>1.72</v>
      </c>
      <c r="F387" s="9">
        <f>IF('De la BASE'!F383&gt;0,'De la BASE'!F383,'De la BASE'!F383+0.001)</f>
        <v>1.72</v>
      </c>
      <c r="G387" s="15">
        <v>26481</v>
      </c>
    </row>
    <row r="388" spans="1:7" ht="12.75">
      <c r="A388" s="30" t="str">
        <f>'De la BASE'!A384</f>
        <v>100</v>
      </c>
      <c r="B388" s="30">
        <f>'De la BASE'!B384</f>
        <v>1</v>
      </c>
      <c r="C388" s="4">
        <f>'De la BASE'!C384</f>
        <v>1972</v>
      </c>
      <c r="D388" s="4">
        <f>'De la BASE'!D384</f>
        <v>8</v>
      </c>
      <c r="E388" s="9">
        <f>IF('De la BASE'!E384&gt;0,'De la BASE'!E384,'De la BASE'!E384+0.001)</f>
        <v>1.424</v>
      </c>
      <c r="F388" s="9">
        <f>IF('De la BASE'!F384&gt;0,'De la BASE'!F384,'De la BASE'!F384+0.001)</f>
        <v>1.424</v>
      </c>
      <c r="G388" s="15">
        <v>26512</v>
      </c>
    </row>
    <row r="389" spans="1:7" ht="12.75">
      <c r="A389" s="30" t="str">
        <f>'De la BASE'!A385</f>
        <v>100</v>
      </c>
      <c r="B389" s="30">
        <f>'De la BASE'!B385</f>
        <v>1</v>
      </c>
      <c r="C389" s="4">
        <f>'De la BASE'!C385</f>
        <v>1972</v>
      </c>
      <c r="D389" s="4">
        <f>'De la BASE'!D385</f>
        <v>9</v>
      </c>
      <c r="E389" s="9">
        <f>IF('De la BASE'!E385&gt;0,'De la BASE'!E385,'De la BASE'!E385+0.001)</f>
        <v>1.482</v>
      </c>
      <c r="F389" s="9">
        <f>IF('De la BASE'!F385&gt;0,'De la BASE'!F385,'De la BASE'!F385+0.001)</f>
        <v>1.482</v>
      </c>
      <c r="G389" s="15">
        <v>26543</v>
      </c>
    </row>
    <row r="390" spans="1:7" ht="12.75">
      <c r="A390" s="30" t="str">
        <f>'De la BASE'!A386</f>
        <v>100</v>
      </c>
      <c r="B390" s="30">
        <f>'De la BASE'!B386</f>
        <v>1</v>
      </c>
      <c r="C390" s="4">
        <f>'De la BASE'!C386</f>
        <v>1972</v>
      </c>
      <c r="D390" s="4">
        <f>'De la BASE'!D386</f>
        <v>10</v>
      </c>
      <c r="E390" s="9">
        <f>IF('De la BASE'!E386&gt;0,'De la BASE'!E386,'De la BASE'!E386+0.001)</f>
        <v>5.014</v>
      </c>
      <c r="F390" s="9">
        <f>IF('De la BASE'!F386&gt;0,'De la BASE'!F386,'De la BASE'!F386+0.001)</f>
        <v>5.014</v>
      </c>
      <c r="G390" s="15">
        <v>26573</v>
      </c>
    </row>
    <row r="391" spans="1:7" ht="12.75">
      <c r="A391" s="30" t="str">
        <f>'De la BASE'!A387</f>
        <v>100</v>
      </c>
      <c r="B391" s="30">
        <f>'De la BASE'!B387</f>
        <v>1</v>
      </c>
      <c r="C391" s="4">
        <f>'De la BASE'!C387</f>
        <v>1972</v>
      </c>
      <c r="D391" s="4">
        <f>'De la BASE'!D387</f>
        <v>11</v>
      </c>
      <c r="E391" s="9">
        <f>IF('De la BASE'!E387&gt;0,'De la BASE'!E387,'De la BASE'!E387+0.001)</f>
        <v>3.919</v>
      </c>
      <c r="F391" s="9">
        <f>IF('De la BASE'!F387&gt;0,'De la BASE'!F387,'De la BASE'!F387+0.001)</f>
        <v>3.919</v>
      </c>
      <c r="G391" s="15">
        <v>26604</v>
      </c>
    </row>
    <row r="392" spans="1:7" ht="12.75">
      <c r="A392" s="30" t="str">
        <f>'De la BASE'!A388</f>
        <v>100</v>
      </c>
      <c r="B392" s="30">
        <f>'De la BASE'!B388</f>
        <v>1</v>
      </c>
      <c r="C392" s="4">
        <f>'De la BASE'!C388</f>
        <v>1972</v>
      </c>
      <c r="D392" s="4">
        <f>'De la BASE'!D388</f>
        <v>12</v>
      </c>
      <c r="E392" s="9">
        <f>IF('De la BASE'!E388&gt;0,'De la BASE'!E388,'De la BASE'!E388+0.001)</f>
        <v>9.2</v>
      </c>
      <c r="F392" s="9">
        <f>IF('De la BASE'!F388&gt;0,'De la BASE'!F388,'De la BASE'!F388+0.001)</f>
        <v>9.2</v>
      </c>
      <c r="G392" s="15">
        <v>26634</v>
      </c>
    </row>
    <row r="393" spans="1:7" ht="12.75">
      <c r="A393" s="30" t="str">
        <f>'De la BASE'!A389</f>
        <v>100</v>
      </c>
      <c r="B393" s="30">
        <f>'De la BASE'!B389</f>
        <v>1</v>
      </c>
      <c r="C393" s="4">
        <f>'De la BASE'!C389</f>
        <v>1973</v>
      </c>
      <c r="D393" s="4">
        <f>'De la BASE'!D389</f>
        <v>1</v>
      </c>
      <c r="E393" s="9">
        <f>IF('De la BASE'!E389&gt;0,'De la BASE'!E389,'De la BASE'!E389+0.001)</f>
        <v>6.572</v>
      </c>
      <c r="F393" s="9">
        <f>IF('De la BASE'!F389&gt;0,'De la BASE'!F389,'De la BASE'!F389+0.001)</f>
        <v>6.572</v>
      </c>
      <c r="G393" s="15">
        <v>26665</v>
      </c>
    </row>
    <row r="394" spans="1:7" ht="12.75">
      <c r="A394" s="30" t="str">
        <f>'De la BASE'!A390</f>
        <v>100</v>
      </c>
      <c r="B394" s="30">
        <f>'De la BASE'!B390</f>
        <v>1</v>
      </c>
      <c r="C394" s="4">
        <f>'De la BASE'!C390</f>
        <v>1973</v>
      </c>
      <c r="D394" s="4">
        <f>'De la BASE'!D390</f>
        <v>2</v>
      </c>
      <c r="E394" s="9">
        <f>IF('De la BASE'!E390&gt;0,'De la BASE'!E390,'De la BASE'!E390+0.001)</f>
        <v>3.27</v>
      </c>
      <c r="F394" s="9">
        <f>IF('De la BASE'!F390&gt;0,'De la BASE'!F390,'De la BASE'!F390+0.001)</f>
        <v>3.27</v>
      </c>
      <c r="G394" s="15">
        <v>26696</v>
      </c>
    </row>
    <row r="395" spans="1:7" ht="12.75">
      <c r="A395" s="30" t="str">
        <f>'De la BASE'!A391</f>
        <v>100</v>
      </c>
      <c r="B395" s="30">
        <f>'De la BASE'!B391</f>
        <v>1</v>
      </c>
      <c r="C395" s="4">
        <f>'De la BASE'!C391</f>
        <v>1973</v>
      </c>
      <c r="D395" s="4">
        <f>'De la BASE'!D391</f>
        <v>3</v>
      </c>
      <c r="E395" s="9">
        <f>IF('De la BASE'!E391&gt;0,'De la BASE'!E391,'De la BASE'!E391+0.001)</f>
        <v>2.602</v>
      </c>
      <c r="F395" s="9">
        <f>IF('De la BASE'!F391&gt;0,'De la BASE'!F391,'De la BASE'!F391+0.001)</f>
        <v>2.602</v>
      </c>
      <c r="G395" s="15">
        <v>26724</v>
      </c>
    </row>
    <row r="396" spans="1:7" ht="12.75">
      <c r="A396" s="30" t="str">
        <f>'De la BASE'!A392</f>
        <v>100</v>
      </c>
      <c r="B396" s="30">
        <f>'De la BASE'!B392</f>
        <v>1</v>
      </c>
      <c r="C396" s="4">
        <f>'De la BASE'!C392</f>
        <v>1973</v>
      </c>
      <c r="D396" s="4">
        <f>'De la BASE'!D392</f>
        <v>4</v>
      </c>
      <c r="E396" s="9">
        <f>IF('De la BASE'!E392&gt;0,'De la BASE'!E392,'De la BASE'!E392+0.001)</f>
        <v>2.612</v>
      </c>
      <c r="F396" s="9">
        <f>IF('De la BASE'!F392&gt;0,'De la BASE'!F392,'De la BASE'!F392+0.001)</f>
        <v>2.612</v>
      </c>
      <c r="G396" s="15">
        <v>26755</v>
      </c>
    </row>
    <row r="397" spans="1:7" ht="12.75">
      <c r="A397" s="30" t="str">
        <f>'De la BASE'!A393</f>
        <v>100</v>
      </c>
      <c r="B397" s="30">
        <f>'De la BASE'!B393</f>
        <v>1</v>
      </c>
      <c r="C397" s="4">
        <f>'De la BASE'!C393</f>
        <v>1973</v>
      </c>
      <c r="D397" s="4">
        <f>'De la BASE'!D393</f>
        <v>5</v>
      </c>
      <c r="E397" s="9">
        <f>IF('De la BASE'!E393&gt;0,'De la BASE'!E393,'De la BASE'!E393+0.001)</f>
        <v>6.042</v>
      </c>
      <c r="F397" s="9">
        <f>IF('De la BASE'!F393&gt;0,'De la BASE'!F393,'De la BASE'!F393+0.001)</f>
        <v>6.042</v>
      </c>
      <c r="G397" s="15">
        <v>26785</v>
      </c>
    </row>
    <row r="398" spans="1:7" ht="12.75">
      <c r="A398" s="30" t="str">
        <f>'De la BASE'!A394</f>
        <v>100</v>
      </c>
      <c r="B398" s="30">
        <f>'De la BASE'!B394</f>
        <v>1</v>
      </c>
      <c r="C398" s="4">
        <f>'De la BASE'!C394</f>
        <v>1973</v>
      </c>
      <c r="D398" s="4">
        <f>'De la BASE'!D394</f>
        <v>6</v>
      </c>
      <c r="E398" s="9">
        <f>IF('De la BASE'!E394&gt;0,'De la BASE'!E394,'De la BASE'!E394+0.001)</f>
        <v>2.787</v>
      </c>
      <c r="F398" s="9">
        <f>IF('De la BASE'!F394&gt;0,'De la BASE'!F394,'De la BASE'!F394+0.001)</f>
        <v>2.787</v>
      </c>
      <c r="G398" s="15">
        <v>26816</v>
      </c>
    </row>
    <row r="399" spans="1:7" ht="12.75">
      <c r="A399" s="30" t="str">
        <f>'De la BASE'!A395</f>
        <v>100</v>
      </c>
      <c r="B399" s="30">
        <f>'De la BASE'!B395</f>
        <v>1</v>
      </c>
      <c r="C399" s="4">
        <f>'De la BASE'!C395</f>
        <v>1973</v>
      </c>
      <c r="D399" s="4">
        <f>'De la BASE'!D395</f>
        <v>7</v>
      </c>
      <c r="E399" s="9">
        <f>IF('De la BASE'!E395&gt;0,'De la BASE'!E395,'De la BASE'!E395+0.001)</f>
        <v>2.496</v>
      </c>
      <c r="F399" s="9">
        <f>IF('De la BASE'!F395&gt;0,'De la BASE'!F395,'De la BASE'!F395+0.001)</f>
        <v>2.496</v>
      </c>
      <c r="G399" s="15">
        <v>26846</v>
      </c>
    </row>
    <row r="400" spans="1:7" ht="12.75">
      <c r="A400" s="30" t="str">
        <f>'De la BASE'!A396</f>
        <v>100</v>
      </c>
      <c r="B400" s="30">
        <f>'De la BASE'!B396</f>
        <v>1</v>
      </c>
      <c r="C400" s="4">
        <f>'De la BASE'!C396</f>
        <v>1973</v>
      </c>
      <c r="D400" s="4">
        <f>'De la BASE'!D396</f>
        <v>8</v>
      </c>
      <c r="E400" s="9">
        <f>IF('De la BASE'!E396&gt;0,'De la BASE'!E396,'De la BASE'!E396+0.001)</f>
        <v>1.936</v>
      </c>
      <c r="F400" s="9">
        <f>IF('De la BASE'!F396&gt;0,'De la BASE'!F396,'De la BASE'!F396+0.001)</f>
        <v>1.936</v>
      </c>
      <c r="G400" s="15">
        <v>26877</v>
      </c>
    </row>
    <row r="401" spans="1:7" ht="12.75">
      <c r="A401" s="30" t="str">
        <f>'De la BASE'!A397</f>
        <v>100</v>
      </c>
      <c r="B401" s="30">
        <f>'De la BASE'!B397</f>
        <v>1</v>
      </c>
      <c r="C401" s="4">
        <f>'De la BASE'!C397</f>
        <v>1973</v>
      </c>
      <c r="D401" s="4">
        <f>'De la BASE'!D397</f>
        <v>9</v>
      </c>
      <c r="E401" s="9">
        <f>IF('De la BASE'!E397&gt;0,'De la BASE'!E397,'De la BASE'!E397+0.001)</f>
        <v>1.609</v>
      </c>
      <c r="F401" s="9">
        <f>IF('De la BASE'!F397&gt;0,'De la BASE'!F397,'De la BASE'!F397+0.001)</f>
        <v>1.609</v>
      </c>
      <c r="G401" s="15">
        <v>26908</v>
      </c>
    </row>
    <row r="402" spans="1:7" ht="12.75">
      <c r="A402" s="30" t="str">
        <f>'De la BASE'!A398</f>
        <v>100</v>
      </c>
      <c r="B402" s="30">
        <f>'De la BASE'!B398</f>
        <v>1</v>
      </c>
      <c r="C402" s="4">
        <f>'De la BASE'!C398</f>
        <v>1973</v>
      </c>
      <c r="D402" s="4">
        <f>'De la BASE'!D398</f>
        <v>10</v>
      </c>
      <c r="E402" s="9">
        <f>IF('De la BASE'!E398&gt;0,'De la BASE'!E398,'De la BASE'!E398+0.001)</f>
        <v>2.425</v>
      </c>
      <c r="F402" s="9">
        <f>IF('De la BASE'!F398&gt;0,'De la BASE'!F398,'De la BASE'!F398+0.001)</f>
        <v>2.425</v>
      </c>
      <c r="G402" s="15">
        <v>26938</v>
      </c>
    </row>
    <row r="403" spans="1:7" ht="12.75">
      <c r="A403" s="30" t="str">
        <f>'De la BASE'!A399</f>
        <v>100</v>
      </c>
      <c r="B403" s="30">
        <f>'De la BASE'!B399</f>
        <v>1</v>
      </c>
      <c r="C403" s="4">
        <f>'De la BASE'!C399</f>
        <v>1973</v>
      </c>
      <c r="D403" s="4">
        <f>'De la BASE'!D399</f>
        <v>11</v>
      </c>
      <c r="E403" s="9">
        <f>IF('De la BASE'!E399&gt;0,'De la BASE'!E399,'De la BASE'!E399+0.001)</f>
        <v>1.752</v>
      </c>
      <c r="F403" s="9">
        <f>IF('De la BASE'!F399&gt;0,'De la BASE'!F399,'De la BASE'!F399+0.001)</f>
        <v>1.752</v>
      </c>
      <c r="G403" s="15">
        <v>26969</v>
      </c>
    </row>
    <row r="404" spans="1:7" ht="12.75">
      <c r="A404" s="30" t="str">
        <f>'De la BASE'!A400</f>
        <v>100</v>
      </c>
      <c r="B404" s="30">
        <f>'De la BASE'!B400</f>
        <v>1</v>
      </c>
      <c r="C404" s="4">
        <f>'De la BASE'!C400</f>
        <v>1973</v>
      </c>
      <c r="D404" s="4">
        <f>'De la BASE'!D400</f>
        <v>12</v>
      </c>
      <c r="E404" s="9">
        <f>IF('De la BASE'!E400&gt;0,'De la BASE'!E400,'De la BASE'!E400+0.001)</f>
        <v>2.341</v>
      </c>
      <c r="F404" s="9">
        <f>IF('De la BASE'!F400&gt;0,'De la BASE'!F400,'De la BASE'!F400+0.001)</f>
        <v>2.341</v>
      </c>
      <c r="G404" s="15">
        <v>26999</v>
      </c>
    </row>
    <row r="405" spans="1:7" ht="12.75">
      <c r="A405" s="30" t="str">
        <f>'De la BASE'!A401</f>
        <v>100</v>
      </c>
      <c r="B405" s="30">
        <f>'De la BASE'!B401</f>
        <v>1</v>
      </c>
      <c r="C405" s="4">
        <f>'De la BASE'!C401</f>
        <v>1974</v>
      </c>
      <c r="D405" s="4">
        <f>'De la BASE'!D401</f>
        <v>1</v>
      </c>
      <c r="E405" s="9">
        <f>IF('De la BASE'!E401&gt;0,'De la BASE'!E401,'De la BASE'!E401+0.001)</f>
        <v>12.749</v>
      </c>
      <c r="F405" s="9">
        <f>IF('De la BASE'!F401&gt;0,'De la BASE'!F401,'De la BASE'!F401+0.001)</f>
        <v>12.749</v>
      </c>
      <c r="G405" s="15">
        <v>27030</v>
      </c>
    </row>
    <row r="406" spans="1:7" ht="12.75">
      <c r="A406" s="30" t="str">
        <f>'De la BASE'!A402</f>
        <v>100</v>
      </c>
      <c r="B406" s="30">
        <f>'De la BASE'!B402</f>
        <v>1</v>
      </c>
      <c r="C406" s="4">
        <f>'De la BASE'!C402</f>
        <v>1974</v>
      </c>
      <c r="D406" s="4">
        <f>'De la BASE'!D402</f>
        <v>2</v>
      </c>
      <c r="E406" s="9">
        <f>IF('De la BASE'!E402&gt;0,'De la BASE'!E402,'De la BASE'!E402+0.001)</f>
        <v>8.995</v>
      </c>
      <c r="F406" s="9">
        <f>IF('De la BASE'!F402&gt;0,'De la BASE'!F402,'De la BASE'!F402+0.001)</f>
        <v>8.995</v>
      </c>
      <c r="G406" s="15">
        <v>27061</v>
      </c>
    </row>
    <row r="407" spans="1:7" ht="12.75">
      <c r="A407" s="30" t="str">
        <f>'De la BASE'!A403</f>
        <v>100</v>
      </c>
      <c r="B407" s="30">
        <f>'De la BASE'!B403</f>
        <v>1</v>
      </c>
      <c r="C407" s="4">
        <f>'De la BASE'!C403</f>
        <v>1974</v>
      </c>
      <c r="D407" s="4">
        <f>'De la BASE'!D403</f>
        <v>3</v>
      </c>
      <c r="E407" s="9">
        <f>IF('De la BASE'!E403&gt;0,'De la BASE'!E403,'De la BASE'!E403+0.001)</f>
        <v>5.377</v>
      </c>
      <c r="F407" s="9">
        <f>IF('De la BASE'!F403&gt;0,'De la BASE'!F403,'De la BASE'!F403+0.001)</f>
        <v>5.377</v>
      </c>
      <c r="G407" s="15">
        <v>27089</v>
      </c>
    </row>
    <row r="408" spans="1:7" ht="12.75">
      <c r="A408" s="30" t="str">
        <f>'De la BASE'!A404</f>
        <v>100</v>
      </c>
      <c r="B408" s="30">
        <f>'De la BASE'!B404</f>
        <v>1</v>
      </c>
      <c r="C408" s="4">
        <f>'De la BASE'!C404</f>
        <v>1974</v>
      </c>
      <c r="D408" s="4">
        <f>'De la BASE'!D404</f>
        <v>4</v>
      </c>
      <c r="E408" s="9">
        <f>IF('De la BASE'!E404&gt;0,'De la BASE'!E404,'De la BASE'!E404+0.001)</f>
        <v>3.007</v>
      </c>
      <c r="F408" s="9">
        <f>IF('De la BASE'!F404&gt;0,'De la BASE'!F404,'De la BASE'!F404+0.001)</f>
        <v>3.007</v>
      </c>
      <c r="G408" s="15">
        <v>27120</v>
      </c>
    </row>
    <row r="409" spans="1:7" ht="12.75">
      <c r="A409" s="30" t="str">
        <f>'De la BASE'!A405</f>
        <v>100</v>
      </c>
      <c r="B409" s="30">
        <f>'De la BASE'!B405</f>
        <v>1</v>
      </c>
      <c r="C409" s="4">
        <f>'De la BASE'!C405</f>
        <v>1974</v>
      </c>
      <c r="D409" s="4">
        <f>'De la BASE'!D405</f>
        <v>5</v>
      </c>
      <c r="E409" s="9">
        <f>IF('De la BASE'!E405&gt;0,'De la BASE'!E405,'De la BASE'!E405+0.001)</f>
        <v>3.28</v>
      </c>
      <c r="F409" s="9">
        <f>IF('De la BASE'!F405&gt;0,'De la BASE'!F405,'De la BASE'!F405+0.001)</f>
        <v>3.28</v>
      </c>
      <c r="G409" s="15">
        <v>27150</v>
      </c>
    </row>
    <row r="410" spans="1:7" ht="12.75">
      <c r="A410" s="30" t="str">
        <f>'De la BASE'!A406</f>
        <v>100</v>
      </c>
      <c r="B410" s="30">
        <f>'De la BASE'!B406</f>
        <v>1</v>
      </c>
      <c r="C410" s="4">
        <f>'De la BASE'!C406</f>
        <v>1974</v>
      </c>
      <c r="D410" s="4">
        <f>'De la BASE'!D406</f>
        <v>6</v>
      </c>
      <c r="E410" s="9">
        <f>IF('De la BASE'!E406&gt;0,'De la BASE'!E406,'De la BASE'!E406+0.001)</f>
        <v>4.69</v>
      </c>
      <c r="F410" s="9">
        <f>IF('De la BASE'!F406&gt;0,'De la BASE'!F406,'De la BASE'!F406+0.001)</f>
        <v>4.69</v>
      </c>
      <c r="G410" s="15">
        <v>27181</v>
      </c>
    </row>
    <row r="411" spans="1:7" ht="12.75">
      <c r="A411" s="30" t="str">
        <f>'De la BASE'!A407</f>
        <v>100</v>
      </c>
      <c r="B411" s="30">
        <f>'De la BASE'!B407</f>
        <v>1</v>
      </c>
      <c r="C411" s="4">
        <f>'De la BASE'!C407</f>
        <v>1974</v>
      </c>
      <c r="D411" s="4">
        <f>'De la BASE'!D407</f>
        <v>7</v>
      </c>
      <c r="E411" s="9">
        <f>IF('De la BASE'!E407&gt;0,'De la BASE'!E407,'De la BASE'!E407+0.001)</f>
        <v>2.498</v>
      </c>
      <c r="F411" s="9">
        <f>IF('De la BASE'!F407&gt;0,'De la BASE'!F407,'De la BASE'!F407+0.001)</f>
        <v>2.498</v>
      </c>
      <c r="G411" s="15">
        <v>27211</v>
      </c>
    </row>
    <row r="412" spans="1:7" ht="12.75">
      <c r="A412" s="30" t="str">
        <f>'De la BASE'!A408</f>
        <v>100</v>
      </c>
      <c r="B412" s="30">
        <f>'De la BASE'!B408</f>
        <v>1</v>
      </c>
      <c r="C412" s="4">
        <f>'De la BASE'!C408</f>
        <v>1974</v>
      </c>
      <c r="D412" s="4">
        <f>'De la BASE'!D408</f>
        <v>8</v>
      </c>
      <c r="E412" s="9">
        <f>IF('De la BASE'!E408&gt;0,'De la BASE'!E408,'De la BASE'!E408+0.001)</f>
        <v>1.974</v>
      </c>
      <c r="F412" s="9">
        <f>IF('De la BASE'!F408&gt;0,'De la BASE'!F408,'De la BASE'!F408+0.001)</f>
        <v>1.974</v>
      </c>
      <c r="G412" s="15">
        <v>27242</v>
      </c>
    </row>
    <row r="413" spans="1:7" ht="12.75">
      <c r="A413" s="30" t="str">
        <f>'De la BASE'!A409</f>
        <v>100</v>
      </c>
      <c r="B413" s="30">
        <f>'De la BASE'!B409</f>
        <v>1</v>
      </c>
      <c r="C413" s="4">
        <f>'De la BASE'!C409</f>
        <v>1974</v>
      </c>
      <c r="D413" s="4">
        <f>'De la BASE'!D409</f>
        <v>9</v>
      </c>
      <c r="E413" s="9">
        <f>IF('De la BASE'!E409&gt;0,'De la BASE'!E409,'De la BASE'!E409+0.001)</f>
        <v>1.587</v>
      </c>
      <c r="F413" s="9">
        <f>IF('De la BASE'!F409&gt;0,'De la BASE'!F409,'De la BASE'!F409+0.001)</f>
        <v>1.587</v>
      </c>
      <c r="G413" s="15">
        <v>27273</v>
      </c>
    </row>
    <row r="414" spans="1:7" ht="12.75">
      <c r="A414" s="30" t="str">
        <f>'De la BASE'!A410</f>
        <v>100</v>
      </c>
      <c r="B414" s="30">
        <f>'De la BASE'!B410</f>
        <v>1</v>
      </c>
      <c r="C414" s="4">
        <f>'De la BASE'!C410</f>
        <v>1974</v>
      </c>
      <c r="D414" s="4">
        <f>'De la BASE'!D410</f>
        <v>10</v>
      </c>
      <c r="E414" s="9">
        <f>IF('De la BASE'!E410&gt;0,'De la BASE'!E410,'De la BASE'!E410+0.001)</f>
        <v>1.331</v>
      </c>
      <c r="F414" s="9">
        <f>IF('De la BASE'!F410&gt;0,'De la BASE'!F410,'De la BASE'!F410+0.001)</f>
        <v>1.331</v>
      </c>
      <c r="G414" s="15">
        <v>27303</v>
      </c>
    </row>
    <row r="415" spans="1:7" ht="12.75">
      <c r="A415" s="30" t="str">
        <f>'De la BASE'!A411</f>
        <v>100</v>
      </c>
      <c r="B415" s="30">
        <f>'De la BASE'!B411</f>
        <v>1</v>
      </c>
      <c r="C415" s="4">
        <f>'De la BASE'!C411</f>
        <v>1974</v>
      </c>
      <c r="D415" s="4">
        <f>'De la BASE'!D411</f>
        <v>11</v>
      </c>
      <c r="E415" s="9">
        <f>IF('De la BASE'!E411&gt;0,'De la BASE'!E411,'De la BASE'!E411+0.001)</f>
        <v>1.843</v>
      </c>
      <c r="F415" s="9">
        <f>IF('De la BASE'!F411&gt;0,'De la BASE'!F411,'De la BASE'!F411+0.001)</f>
        <v>1.843</v>
      </c>
      <c r="G415" s="15">
        <v>27334</v>
      </c>
    </row>
    <row r="416" spans="1:7" ht="12.75">
      <c r="A416" s="30" t="str">
        <f>'De la BASE'!A412</f>
        <v>100</v>
      </c>
      <c r="B416" s="30">
        <f>'De la BASE'!B412</f>
        <v>1</v>
      </c>
      <c r="C416" s="4">
        <f>'De la BASE'!C412</f>
        <v>1974</v>
      </c>
      <c r="D416" s="4">
        <f>'De la BASE'!D412</f>
        <v>12</v>
      </c>
      <c r="E416" s="9">
        <f>IF('De la BASE'!E412&gt;0,'De la BASE'!E412,'De la BASE'!E412+0.001)</f>
        <v>1.609</v>
      </c>
      <c r="F416" s="9">
        <f>IF('De la BASE'!F412&gt;0,'De la BASE'!F412,'De la BASE'!F412+0.001)</f>
        <v>1.609</v>
      </c>
      <c r="G416" s="15">
        <v>27364</v>
      </c>
    </row>
    <row r="417" spans="1:7" ht="12.75">
      <c r="A417" s="30" t="str">
        <f>'De la BASE'!A413</f>
        <v>100</v>
      </c>
      <c r="B417" s="30">
        <f>'De la BASE'!B413</f>
        <v>1</v>
      </c>
      <c r="C417" s="4">
        <f>'De la BASE'!C413</f>
        <v>1975</v>
      </c>
      <c r="D417" s="4">
        <f>'De la BASE'!D413</f>
        <v>1</v>
      </c>
      <c r="E417" s="9">
        <f>IF('De la BASE'!E413&gt;0,'De la BASE'!E413,'De la BASE'!E413+0.001)</f>
        <v>3.955</v>
      </c>
      <c r="F417" s="9">
        <f>IF('De la BASE'!F413&gt;0,'De la BASE'!F413,'De la BASE'!F413+0.001)</f>
        <v>3.955</v>
      </c>
      <c r="G417" s="15">
        <v>27395</v>
      </c>
    </row>
    <row r="418" spans="1:7" ht="12.75">
      <c r="A418" s="30" t="str">
        <f>'De la BASE'!A414</f>
        <v>100</v>
      </c>
      <c r="B418" s="30">
        <f>'De la BASE'!B414</f>
        <v>1</v>
      </c>
      <c r="C418" s="4">
        <f>'De la BASE'!C414</f>
        <v>1975</v>
      </c>
      <c r="D418" s="4">
        <f>'De la BASE'!D414</f>
        <v>2</v>
      </c>
      <c r="E418" s="9">
        <f>IF('De la BASE'!E414&gt;0,'De la BASE'!E414,'De la BASE'!E414+0.001)</f>
        <v>2.522</v>
      </c>
      <c r="F418" s="9">
        <f>IF('De la BASE'!F414&gt;0,'De la BASE'!F414,'De la BASE'!F414+0.001)</f>
        <v>2.522</v>
      </c>
      <c r="G418" s="15">
        <v>27426</v>
      </c>
    </row>
    <row r="419" spans="1:7" ht="12.75">
      <c r="A419" s="30" t="str">
        <f>'De la BASE'!A415</f>
        <v>100</v>
      </c>
      <c r="B419" s="30">
        <f>'De la BASE'!B415</f>
        <v>1</v>
      </c>
      <c r="C419" s="4">
        <f>'De la BASE'!C415</f>
        <v>1975</v>
      </c>
      <c r="D419" s="4">
        <f>'De la BASE'!D415</f>
        <v>3</v>
      </c>
      <c r="E419" s="9">
        <f>IF('De la BASE'!E415&gt;0,'De la BASE'!E415,'De la BASE'!E415+0.001)</f>
        <v>3.909</v>
      </c>
      <c r="F419" s="9">
        <f>IF('De la BASE'!F415&gt;0,'De la BASE'!F415,'De la BASE'!F415+0.001)</f>
        <v>3.909</v>
      </c>
      <c r="G419" s="15">
        <v>27454</v>
      </c>
    </row>
    <row r="420" spans="1:7" ht="12.75">
      <c r="A420" s="30" t="str">
        <f>'De la BASE'!A416</f>
        <v>100</v>
      </c>
      <c r="B420" s="30">
        <f>'De la BASE'!B416</f>
        <v>1</v>
      </c>
      <c r="C420" s="4">
        <f>'De la BASE'!C416</f>
        <v>1975</v>
      </c>
      <c r="D420" s="4">
        <f>'De la BASE'!D416</f>
        <v>4</v>
      </c>
      <c r="E420" s="9">
        <f>IF('De la BASE'!E416&gt;0,'De la BASE'!E416,'De la BASE'!E416+0.001)</f>
        <v>2.378</v>
      </c>
      <c r="F420" s="9">
        <f>IF('De la BASE'!F416&gt;0,'De la BASE'!F416,'De la BASE'!F416+0.001)</f>
        <v>2.378</v>
      </c>
      <c r="G420" s="15">
        <v>27485</v>
      </c>
    </row>
    <row r="421" spans="1:7" ht="12.75">
      <c r="A421" s="30" t="str">
        <f>'De la BASE'!A417</f>
        <v>100</v>
      </c>
      <c r="B421" s="30">
        <f>'De la BASE'!B417</f>
        <v>1</v>
      </c>
      <c r="C421" s="4">
        <f>'De la BASE'!C417</f>
        <v>1975</v>
      </c>
      <c r="D421" s="4">
        <f>'De la BASE'!D417</f>
        <v>5</v>
      </c>
      <c r="E421" s="9">
        <f>IF('De la BASE'!E417&gt;0,'De la BASE'!E417,'De la BASE'!E417+0.001)</f>
        <v>2.352</v>
      </c>
      <c r="F421" s="9">
        <f>IF('De la BASE'!F417&gt;0,'De la BASE'!F417,'De la BASE'!F417+0.001)</f>
        <v>2.352</v>
      </c>
      <c r="G421" s="15">
        <v>27515</v>
      </c>
    </row>
    <row r="422" spans="1:7" ht="12.75">
      <c r="A422" s="30" t="str">
        <f>'De la BASE'!A418</f>
        <v>100</v>
      </c>
      <c r="B422" s="30">
        <f>'De la BASE'!B418</f>
        <v>1</v>
      </c>
      <c r="C422" s="4">
        <f>'De la BASE'!C418</f>
        <v>1975</v>
      </c>
      <c r="D422" s="4">
        <f>'De la BASE'!D418</f>
        <v>6</v>
      </c>
      <c r="E422" s="9">
        <f>IF('De la BASE'!E418&gt;0,'De la BASE'!E418,'De la BASE'!E418+0.001)</f>
        <v>2.09</v>
      </c>
      <c r="F422" s="9">
        <f>IF('De la BASE'!F418&gt;0,'De la BASE'!F418,'De la BASE'!F418+0.001)</f>
        <v>2.09</v>
      </c>
      <c r="G422" s="15">
        <v>27546</v>
      </c>
    </row>
    <row r="423" spans="1:7" ht="12.75">
      <c r="A423" s="30" t="str">
        <f>'De la BASE'!A419</f>
        <v>100</v>
      </c>
      <c r="B423" s="30">
        <f>'De la BASE'!B419</f>
        <v>1</v>
      </c>
      <c r="C423" s="4">
        <f>'De la BASE'!C419</f>
        <v>1975</v>
      </c>
      <c r="D423" s="4">
        <f>'De la BASE'!D419</f>
        <v>7</v>
      </c>
      <c r="E423" s="9">
        <f>IF('De la BASE'!E419&gt;0,'De la BASE'!E419,'De la BASE'!E419+0.001)</f>
        <v>1.734</v>
      </c>
      <c r="F423" s="9">
        <f>IF('De la BASE'!F419&gt;0,'De la BASE'!F419,'De la BASE'!F419+0.001)</f>
        <v>1.734</v>
      </c>
      <c r="G423" s="15">
        <v>27576</v>
      </c>
    </row>
    <row r="424" spans="1:7" ht="12.75">
      <c r="A424" s="30" t="str">
        <f>'De la BASE'!A420</f>
        <v>100</v>
      </c>
      <c r="B424" s="30">
        <f>'De la BASE'!B420</f>
        <v>1</v>
      </c>
      <c r="C424" s="4">
        <f>'De la BASE'!C420</f>
        <v>1975</v>
      </c>
      <c r="D424" s="4">
        <f>'De la BASE'!D420</f>
        <v>8</v>
      </c>
      <c r="E424" s="9">
        <f>IF('De la BASE'!E420&gt;0,'De la BASE'!E420,'De la BASE'!E420+0.001)</f>
        <v>1.425</v>
      </c>
      <c r="F424" s="9">
        <f>IF('De la BASE'!F420&gt;0,'De la BASE'!F420,'De la BASE'!F420+0.001)</f>
        <v>1.425</v>
      </c>
      <c r="G424" s="15">
        <v>27607</v>
      </c>
    </row>
    <row r="425" spans="1:7" ht="12.75">
      <c r="A425" s="30" t="str">
        <f>'De la BASE'!A421</f>
        <v>100</v>
      </c>
      <c r="B425" s="30">
        <f>'De la BASE'!B421</f>
        <v>1</v>
      </c>
      <c r="C425" s="4">
        <f>'De la BASE'!C421</f>
        <v>1975</v>
      </c>
      <c r="D425" s="4">
        <f>'De la BASE'!D421</f>
        <v>9</v>
      </c>
      <c r="E425" s="9">
        <f>IF('De la BASE'!E421&gt;0,'De la BASE'!E421,'De la BASE'!E421+0.001)</f>
        <v>2.177</v>
      </c>
      <c r="F425" s="9">
        <f>IF('De la BASE'!F421&gt;0,'De la BASE'!F421,'De la BASE'!F421+0.001)</f>
        <v>2.177</v>
      </c>
      <c r="G425" s="15">
        <v>27638</v>
      </c>
    </row>
    <row r="426" spans="1:7" ht="12.75">
      <c r="A426" s="30" t="str">
        <f>'De la BASE'!A422</f>
        <v>100</v>
      </c>
      <c r="B426" s="30">
        <f>'De la BASE'!B422</f>
        <v>1</v>
      </c>
      <c r="C426" s="4">
        <f>'De la BASE'!C422</f>
        <v>1975</v>
      </c>
      <c r="D426" s="4">
        <f>'De la BASE'!D422</f>
        <v>10</v>
      </c>
      <c r="E426" s="9">
        <f>IF('De la BASE'!E422&gt;0,'De la BASE'!E422,'De la BASE'!E422+0.001)</f>
        <v>1.902</v>
      </c>
      <c r="F426" s="9">
        <f>IF('De la BASE'!F422&gt;0,'De la BASE'!F422,'De la BASE'!F422+0.001)</f>
        <v>1.902</v>
      </c>
      <c r="G426" s="15">
        <v>27668</v>
      </c>
    </row>
    <row r="427" spans="1:7" ht="12.75">
      <c r="A427" s="30" t="str">
        <f>'De la BASE'!A423</f>
        <v>100</v>
      </c>
      <c r="B427" s="30">
        <f>'De la BASE'!B423</f>
        <v>1</v>
      </c>
      <c r="C427" s="4">
        <f>'De la BASE'!C423</f>
        <v>1975</v>
      </c>
      <c r="D427" s="4">
        <f>'De la BASE'!D423</f>
        <v>11</v>
      </c>
      <c r="E427" s="9">
        <f>IF('De la BASE'!E423&gt;0,'De la BASE'!E423,'De la BASE'!E423+0.001)</f>
        <v>2.144</v>
      </c>
      <c r="F427" s="9">
        <f>IF('De la BASE'!F423&gt;0,'De la BASE'!F423,'De la BASE'!F423+0.001)</f>
        <v>2.144</v>
      </c>
      <c r="G427" s="15">
        <v>27699</v>
      </c>
    </row>
    <row r="428" spans="1:7" ht="12.75">
      <c r="A428" s="30" t="str">
        <f>'De la BASE'!A424</f>
        <v>100</v>
      </c>
      <c r="B428" s="30">
        <f>'De la BASE'!B424</f>
        <v>1</v>
      </c>
      <c r="C428" s="4">
        <f>'De la BASE'!C424</f>
        <v>1975</v>
      </c>
      <c r="D428" s="4">
        <f>'De la BASE'!D424</f>
        <v>12</v>
      </c>
      <c r="E428" s="9">
        <f>IF('De la BASE'!E424&gt;0,'De la BASE'!E424,'De la BASE'!E424+0.001)</f>
        <v>1.721</v>
      </c>
      <c r="F428" s="9">
        <f>IF('De la BASE'!F424&gt;0,'De la BASE'!F424,'De la BASE'!F424+0.001)</f>
        <v>1.721</v>
      </c>
      <c r="G428" s="15">
        <v>27729</v>
      </c>
    </row>
    <row r="429" spans="1:7" ht="12.75">
      <c r="A429" s="30" t="str">
        <f>'De la BASE'!A425</f>
        <v>100</v>
      </c>
      <c r="B429" s="30">
        <f>'De la BASE'!B425</f>
        <v>1</v>
      </c>
      <c r="C429" s="4">
        <f>'De la BASE'!C425</f>
        <v>1976</v>
      </c>
      <c r="D429" s="4">
        <f>'De la BASE'!D425</f>
        <v>1</v>
      </c>
      <c r="E429" s="9">
        <f>IF('De la BASE'!E425&gt;0,'De la BASE'!E425,'De la BASE'!E425+0.001)</f>
        <v>1.698</v>
      </c>
      <c r="F429" s="9">
        <f>IF('De la BASE'!F425&gt;0,'De la BASE'!F425,'De la BASE'!F425+0.001)</f>
        <v>1.698</v>
      </c>
      <c r="G429" s="15">
        <v>27760</v>
      </c>
    </row>
    <row r="430" spans="1:7" ht="12.75">
      <c r="A430" s="30" t="str">
        <f>'De la BASE'!A426</f>
        <v>100</v>
      </c>
      <c r="B430" s="30">
        <f>'De la BASE'!B426</f>
        <v>1</v>
      </c>
      <c r="C430" s="4">
        <f>'De la BASE'!C426</f>
        <v>1976</v>
      </c>
      <c r="D430" s="4">
        <f>'De la BASE'!D426</f>
        <v>2</v>
      </c>
      <c r="E430" s="9">
        <f>IF('De la BASE'!E426&gt;0,'De la BASE'!E426,'De la BASE'!E426+0.001)</f>
        <v>1.833</v>
      </c>
      <c r="F430" s="9">
        <f>IF('De la BASE'!F426&gt;0,'De la BASE'!F426,'De la BASE'!F426+0.001)</f>
        <v>1.833</v>
      </c>
      <c r="G430" s="15">
        <v>27791</v>
      </c>
    </row>
    <row r="431" spans="1:7" ht="12.75">
      <c r="A431" s="30" t="str">
        <f>'De la BASE'!A427</f>
        <v>100</v>
      </c>
      <c r="B431" s="30">
        <f>'De la BASE'!B427</f>
        <v>1</v>
      </c>
      <c r="C431" s="4">
        <f>'De la BASE'!C427</f>
        <v>1976</v>
      </c>
      <c r="D431" s="4">
        <f>'De la BASE'!D427</f>
        <v>3</v>
      </c>
      <c r="E431" s="9">
        <f>IF('De la BASE'!E427&gt;0,'De la BASE'!E427,'De la BASE'!E427+0.001)</f>
        <v>1.718</v>
      </c>
      <c r="F431" s="9">
        <f>IF('De la BASE'!F427&gt;0,'De la BASE'!F427,'De la BASE'!F427+0.001)</f>
        <v>1.718</v>
      </c>
      <c r="G431" s="15">
        <v>27820</v>
      </c>
    </row>
    <row r="432" spans="1:7" ht="12.75">
      <c r="A432" s="30" t="str">
        <f>'De la BASE'!A428</f>
        <v>100</v>
      </c>
      <c r="B432" s="30">
        <f>'De la BASE'!B428</f>
        <v>1</v>
      </c>
      <c r="C432" s="4">
        <f>'De la BASE'!C428</f>
        <v>1976</v>
      </c>
      <c r="D432" s="4">
        <f>'De la BASE'!D428</f>
        <v>4</v>
      </c>
      <c r="E432" s="9">
        <f>IF('De la BASE'!E428&gt;0,'De la BASE'!E428,'De la BASE'!E428+0.001)</f>
        <v>2.092</v>
      </c>
      <c r="F432" s="9">
        <f>IF('De la BASE'!F428&gt;0,'De la BASE'!F428,'De la BASE'!F428+0.001)</f>
        <v>2.092</v>
      </c>
      <c r="G432" s="15">
        <v>27851</v>
      </c>
    </row>
    <row r="433" spans="1:7" ht="12.75">
      <c r="A433" s="30" t="str">
        <f>'De la BASE'!A429</f>
        <v>100</v>
      </c>
      <c r="B433" s="30">
        <f>'De la BASE'!B429</f>
        <v>1</v>
      </c>
      <c r="C433" s="4">
        <f>'De la BASE'!C429</f>
        <v>1976</v>
      </c>
      <c r="D433" s="4">
        <f>'De la BASE'!D429</f>
        <v>5</v>
      </c>
      <c r="E433" s="9">
        <f>IF('De la BASE'!E429&gt;0,'De la BASE'!E429,'De la BASE'!E429+0.001)</f>
        <v>1.774</v>
      </c>
      <c r="F433" s="9">
        <f>IF('De la BASE'!F429&gt;0,'De la BASE'!F429,'De la BASE'!F429+0.001)</f>
        <v>1.774</v>
      </c>
      <c r="G433" s="15">
        <v>27881</v>
      </c>
    </row>
    <row r="434" spans="1:7" ht="12.75">
      <c r="A434" s="30" t="str">
        <f>'De la BASE'!A430</f>
        <v>100</v>
      </c>
      <c r="B434" s="30">
        <f>'De la BASE'!B430</f>
        <v>1</v>
      </c>
      <c r="C434" s="4">
        <f>'De la BASE'!C430</f>
        <v>1976</v>
      </c>
      <c r="D434" s="4">
        <f>'De la BASE'!D430</f>
        <v>6</v>
      </c>
      <c r="E434" s="9">
        <f>IF('De la BASE'!E430&gt;0,'De la BASE'!E430,'De la BASE'!E430+0.001)</f>
        <v>1.614</v>
      </c>
      <c r="F434" s="9">
        <f>IF('De la BASE'!F430&gt;0,'De la BASE'!F430,'De la BASE'!F430+0.001)</f>
        <v>1.614</v>
      </c>
      <c r="G434" s="15">
        <v>27912</v>
      </c>
    </row>
    <row r="435" spans="1:7" ht="12.75">
      <c r="A435" s="30" t="str">
        <f>'De la BASE'!A431</f>
        <v>100</v>
      </c>
      <c r="B435" s="30">
        <f>'De la BASE'!B431</f>
        <v>1</v>
      </c>
      <c r="C435" s="4">
        <f>'De la BASE'!C431</f>
        <v>1976</v>
      </c>
      <c r="D435" s="4">
        <f>'De la BASE'!D431</f>
        <v>7</v>
      </c>
      <c r="E435" s="9">
        <f>IF('De la BASE'!E431&gt;0,'De la BASE'!E431,'De la BASE'!E431+0.001)</f>
        <v>1.401</v>
      </c>
      <c r="F435" s="9">
        <f>IF('De la BASE'!F431&gt;0,'De la BASE'!F431,'De la BASE'!F431+0.001)</f>
        <v>1.401</v>
      </c>
      <c r="G435" s="15">
        <v>27942</v>
      </c>
    </row>
    <row r="436" spans="1:7" ht="12.75">
      <c r="A436" s="30" t="str">
        <f>'De la BASE'!A432</f>
        <v>100</v>
      </c>
      <c r="B436" s="30">
        <f>'De la BASE'!B432</f>
        <v>1</v>
      </c>
      <c r="C436" s="4">
        <f>'De la BASE'!C432</f>
        <v>1976</v>
      </c>
      <c r="D436" s="4">
        <f>'De la BASE'!D432</f>
        <v>8</v>
      </c>
      <c r="E436" s="9">
        <f>IF('De la BASE'!E432&gt;0,'De la BASE'!E432,'De la BASE'!E432+0.001)</f>
        <v>1.34</v>
      </c>
      <c r="F436" s="9">
        <f>IF('De la BASE'!F432&gt;0,'De la BASE'!F432,'De la BASE'!F432+0.001)</f>
        <v>1.34</v>
      </c>
      <c r="G436" s="15">
        <v>27973</v>
      </c>
    </row>
    <row r="437" spans="1:7" ht="12.75">
      <c r="A437" s="30" t="str">
        <f>'De la BASE'!A433</f>
        <v>100</v>
      </c>
      <c r="B437" s="30">
        <f>'De la BASE'!B433</f>
        <v>1</v>
      </c>
      <c r="C437" s="4">
        <f>'De la BASE'!C433</f>
        <v>1976</v>
      </c>
      <c r="D437" s="4">
        <f>'De la BASE'!D433</f>
        <v>9</v>
      </c>
      <c r="E437" s="9">
        <f>IF('De la BASE'!E433&gt;0,'De la BASE'!E433,'De la BASE'!E433+0.001)</f>
        <v>1.31</v>
      </c>
      <c r="F437" s="9">
        <f>IF('De la BASE'!F433&gt;0,'De la BASE'!F433,'De la BASE'!F433+0.001)</f>
        <v>1.31</v>
      </c>
      <c r="G437" s="15">
        <v>28004</v>
      </c>
    </row>
    <row r="438" spans="1:7" ht="12.75">
      <c r="A438" s="30" t="str">
        <f>'De la BASE'!A434</f>
        <v>100</v>
      </c>
      <c r="B438" s="30">
        <f>'De la BASE'!B434</f>
        <v>1</v>
      </c>
      <c r="C438" s="4">
        <f>'De la BASE'!C434</f>
        <v>1976</v>
      </c>
      <c r="D438" s="4">
        <f>'De la BASE'!D434</f>
        <v>10</v>
      </c>
      <c r="E438" s="9">
        <f>IF('De la BASE'!E434&gt;0,'De la BASE'!E434,'De la BASE'!E434+0.001)</f>
        <v>3.304</v>
      </c>
      <c r="F438" s="9">
        <f>IF('De la BASE'!F434&gt;0,'De la BASE'!F434,'De la BASE'!F434+0.001)</f>
        <v>3.304</v>
      </c>
      <c r="G438" s="15">
        <v>28034</v>
      </c>
    </row>
    <row r="439" spans="1:7" ht="12.75">
      <c r="A439" s="30" t="str">
        <f>'De la BASE'!A435</f>
        <v>100</v>
      </c>
      <c r="B439" s="30">
        <f>'De la BASE'!B435</f>
        <v>1</v>
      </c>
      <c r="C439" s="4">
        <f>'De la BASE'!C435</f>
        <v>1976</v>
      </c>
      <c r="D439" s="4">
        <f>'De la BASE'!D435</f>
        <v>11</v>
      </c>
      <c r="E439" s="9">
        <f>IF('De la BASE'!E435&gt;0,'De la BASE'!E435,'De la BASE'!E435+0.001)</f>
        <v>4.44</v>
      </c>
      <c r="F439" s="9">
        <f>IF('De la BASE'!F435&gt;0,'De la BASE'!F435,'De la BASE'!F435+0.001)</f>
        <v>4.44</v>
      </c>
      <c r="G439" s="15">
        <v>28065</v>
      </c>
    </row>
    <row r="440" spans="1:7" ht="12.75">
      <c r="A440" s="30" t="str">
        <f>'De la BASE'!A436</f>
        <v>100</v>
      </c>
      <c r="B440" s="30">
        <f>'De la BASE'!B436</f>
        <v>1</v>
      </c>
      <c r="C440" s="4">
        <f>'De la BASE'!C436</f>
        <v>1976</v>
      </c>
      <c r="D440" s="4">
        <f>'De la BASE'!D436</f>
        <v>12</v>
      </c>
      <c r="E440" s="9">
        <f>IF('De la BASE'!E436&gt;0,'De la BASE'!E436,'De la BASE'!E436+0.001)</f>
        <v>15.471</v>
      </c>
      <c r="F440" s="9">
        <f>IF('De la BASE'!F436&gt;0,'De la BASE'!F436,'De la BASE'!F436+0.001)</f>
        <v>15.471</v>
      </c>
      <c r="G440" s="15">
        <v>28095</v>
      </c>
    </row>
    <row r="441" spans="1:7" ht="12.75">
      <c r="A441" s="30" t="str">
        <f>'De la BASE'!A437</f>
        <v>100</v>
      </c>
      <c r="B441" s="30">
        <f>'De la BASE'!B437</f>
        <v>1</v>
      </c>
      <c r="C441" s="4">
        <f>'De la BASE'!C437</f>
        <v>1977</v>
      </c>
      <c r="D441" s="4">
        <f>'De la BASE'!D437</f>
        <v>1</v>
      </c>
      <c r="E441" s="9">
        <f>IF('De la BASE'!E437&gt;0,'De la BASE'!E437,'De la BASE'!E437+0.001)</f>
        <v>11.761</v>
      </c>
      <c r="F441" s="9">
        <f>IF('De la BASE'!F437&gt;0,'De la BASE'!F437,'De la BASE'!F437+0.001)</f>
        <v>11.761</v>
      </c>
      <c r="G441" s="15">
        <v>28126</v>
      </c>
    </row>
    <row r="442" spans="1:7" ht="12.75">
      <c r="A442" s="30" t="str">
        <f>'De la BASE'!A438</f>
        <v>100</v>
      </c>
      <c r="B442" s="30">
        <f>'De la BASE'!B438</f>
        <v>1</v>
      </c>
      <c r="C442" s="4">
        <f>'De la BASE'!C438</f>
        <v>1977</v>
      </c>
      <c r="D442" s="4">
        <f>'De la BASE'!D438</f>
        <v>2</v>
      </c>
      <c r="E442" s="9">
        <f>IF('De la BASE'!E438&gt;0,'De la BASE'!E438,'De la BASE'!E438+0.001)</f>
        <v>17.351</v>
      </c>
      <c r="F442" s="9">
        <f>IF('De la BASE'!F438&gt;0,'De la BASE'!F438,'De la BASE'!F438+0.001)</f>
        <v>17.351</v>
      </c>
      <c r="G442" s="15">
        <v>28157</v>
      </c>
    </row>
    <row r="443" spans="1:7" ht="12.75">
      <c r="A443" s="30" t="str">
        <f>'De la BASE'!A439</f>
        <v>100</v>
      </c>
      <c r="B443" s="30">
        <f>'De la BASE'!B439</f>
        <v>1</v>
      </c>
      <c r="C443" s="4">
        <f>'De la BASE'!C439</f>
        <v>1977</v>
      </c>
      <c r="D443" s="4">
        <f>'De la BASE'!D439</f>
        <v>3</v>
      </c>
      <c r="E443" s="9">
        <f>IF('De la BASE'!E439&gt;0,'De la BASE'!E439,'De la BASE'!E439+0.001)</f>
        <v>5.219</v>
      </c>
      <c r="F443" s="9">
        <f>IF('De la BASE'!F439&gt;0,'De la BASE'!F439,'De la BASE'!F439+0.001)</f>
        <v>5.219</v>
      </c>
      <c r="G443" s="15">
        <v>28185</v>
      </c>
    </row>
    <row r="444" spans="1:7" ht="12.75">
      <c r="A444" s="30" t="str">
        <f>'De la BASE'!A440</f>
        <v>100</v>
      </c>
      <c r="B444" s="30">
        <f>'De la BASE'!B440</f>
        <v>1</v>
      </c>
      <c r="C444" s="4">
        <f>'De la BASE'!C440</f>
        <v>1977</v>
      </c>
      <c r="D444" s="4">
        <f>'De la BASE'!D440</f>
        <v>4</v>
      </c>
      <c r="E444" s="9">
        <f>IF('De la BASE'!E440&gt;0,'De la BASE'!E440,'De la BASE'!E440+0.001)</f>
        <v>3.3</v>
      </c>
      <c r="F444" s="9">
        <f>IF('De la BASE'!F440&gt;0,'De la BASE'!F440,'De la BASE'!F440+0.001)</f>
        <v>3.3</v>
      </c>
      <c r="G444" s="15">
        <v>28216</v>
      </c>
    </row>
    <row r="445" spans="1:7" ht="12.75">
      <c r="A445" s="30" t="str">
        <f>'De la BASE'!A441</f>
        <v>100</v>
      </c>
      <c r="B445" s="30">
        <f>'De la BASE'!B441</f>
        <v>1</v>
      </c>
      <c r="C445" s="4">
        <f>'De la BASE'!C441</f>
        <v>1977</v>
      </c>
      <c r="D445" s="4">
        <f>'De la BASE'!D441</f>
        <v>5</v>
      </c>
      <c r="E445" s="9">
        <f>IF('De la BASE'!E441&gt;0,'De la BASE'!E441,'De la BASE'!E441+0.001)</f>
        <v>4.766</v>
      </c>
      <c r="F445" s="9">
        <f>IF('De la BASE'!F441&gt;0,'De la BASE'!F441,'De la BASE'!F441+0.001)</f>
        <v>4.766</v>
      </c>
      <c r="G445" s="15">
        <v>28246</v>
      </c>
    </row>
    <row r="446" spans="1:7" ht="12.75">
      <c r="A446" s="30" t="str">
        <f>'De la BASE'!A442</f>
        <v>100</v>
      </c>
      <c r="B446" s="30">
        <f>'De la BASE'!B442</f>
        <v>1</v>
      </c>
      <c r="C446" s="4">
        <f>'De la BASE'!C442</f>
        <v>1977</v>
      </c>
      <c r="D446" s="4">
        <f>'De la BASE'!D442</f>
        <v>6</v>
      </c>
      <c r="E446" s="9">
        <f>IF('De la BASE'!E442&gt;0,'De la BASE'!E442,'De la BASE'!E442+0.001)</f>
        <v>3.288</v>
      </c>
      <c r="F446" s="9">
        <f>IF('De la BASE'!F442&gt;0,'De la BASE'!F442,'De la BASE'!F442+0.001)</f>
        <v>3.288</v>
      </c>
      <c r="G446" s="15">
        <v>28277</v>
      </c>
    </row>
    <row r="447" spans="1:7" ht="12.75">
      <c r="A447" s="30" t="str">
        <f>'De la BASE'!A443</f>
        <v>100</v>
      </c>
      <c r="B447" s="30">
        <f>'De la BASE'!B443</f>
        <v>1</v>
      </c>
      <c r="C447" s="4">
        <f>'De la BASE'!C443</f>
        <v>1977</v>
      </c>
      <c r="D447" s="4">
        <f>'De la BASE'!D443</f>
        <v>7</v>
      </c>
      <c r="E447" s="9">
        <f>IF('De la BASE'!E443&gt;0,'De la BASE'!E443,'De la BASE'!E443+0.001)</f>
        <v>2.599</v>
      </c>
      <c r="F447" s="9">
        <f>IF('De la BASE'!F443&gt;0,'De la BASE'!F443,'De la BASE'!F443+0.001)</f>
        <v>2.599</v>
      </c>
      <c r="G447" s="15">
        <v>28307</v>
      </c>
    </row>
    <row r="448" spans="1:7" ht="12.75">
      <c r="A448" s="30" t="str">
        <f>'De la BASE'!A444</f>
        <v>100</v>
      </c>
      <c r="B448" s="30">
        <f>'De la BASE'!B444</f>
        <v>1</v>
      </c>
      <c r="C448" s="4">
        <f>'De la BASE'!C444</f>
        <v>1977</v>
      </c>
      <c r="D448" s="4">
        <f>'De la BASE'!D444</f>
        <v>8</v>
      </c>
      <c r="E448" s="9">
        <f>IF('De la BASE'!E444&gt;0,'De la BASE'!E444,'De la BASE'!E444+0.001)</f>
        <v>2.219</v>
      </c>
      <c r="F448" s="9">
        <f>IF('De la BASE'!F444&gt;0,'De la BASE'!F444,'De la BASE'!F444+0.001)</f>
        <v>2.219</v>
      </c>
      <c r="G448" s="15">
        <v>28338</v>
      </c>
    </row>
    <row r="449" spans="1:7" ht="12.75">
      <c r="A449" s="30" t="str">
        <f>'De la BASE'!A445</f>
        <v>100</v>
      </c>
      <c r="B449" s="30">
        <f>'De la BASE'!B445</f>
        <v>1</v>
      </c>
      <c r="C449" s="4">
        <f>'De la BASE'!C445</f>
        <v>1977</v>
      </c>
      <c r="D449" s="4">
        <f>'De la BASE'!D445</f>
        <v>9</v>
      </c>
      <c r="E449" s="9">
        <f>IF('De la BASE'!E445&gt;0,'De la BASE'!E445,'De la BASE'!E445+0.001)</f>
        <v>1.783</v>
      </c>
      <c r="F449" s="9">
        <f>IF('De la BASE'!F445&gt;0,'De la BASE'!F445,'De la BASE'!F445+0.001)</f>
        <v>1.783</v>
      </c>
      <c r="G449" s="15">
        <v>28369</v>
      </c>
    </row>
    <row r="450" spans="1:7" ht="12.75">
      <c r="A450" s="30" t="str">
        <f>'De la BASE'!A446</f>
        <v>100</v>
      </c>
      <c r="B450" s="30">
        <f>'De la BASE'!B446</f>
        <v>1</v>
      </c>
      <c r="C450" s="4">
        <f>'De la BASE'!C446</f>
        <v>1977</v>
      </c>
      <c r="D450" s="4">
        <f>'De la BASE'!D446</f>
        <v>10</v>
      </c>
      <c r="E450" s="9">
        <f>IF('De la BASE'!E446&gt;0,'De la BASE'!E446,'De la BASE'!E446+0.001)</f>
        <v>2.565</v>
      </c>
      <c r="F450" s="9">
        <f>IF('De la BASE'!F446&gt;0,'De la BASE'!F446,'De la BASE'!F446+0.001)</f>
        <v>2.565</v>
      </c>
      <c r="G450" s="15">
        <v>28399</v>
      </c>
    </row>
    <row r="451" spans="1:7" ht="12.75">
      <c r="A451" s="30" t="str">
        <f>'De la BASE'!A447</f>
        <v>100</v>
      </c>
      <c r="B451" s="30">
        <f>'De la BASE'!B447</f>
        <v>1</v>
      </c>
      <c r="C451" s="4">
        <f>'De la BASE'!C447</f>
        <v>1977</v>
      </c>
      <c r="D451" s="4">
        <f>'De la BASE'!D447</f>
        <v>11</v>
      </c>
      <c r="E451" s="9">
        <f>IF('De la BASE'!E447&gt;0,'De la BASE'!E447,'De la BASE'!E447+0.001)</f>
        <v>1.77</v>
      </c>
      <c r="F451" s="9">
        <f>IF('De la BASE'!F447&gt;0,'De la BASE'!F447,'De la BASE'!F447+0.001)</f>
        <v>1.77</v>
      </c>
      <c r="G451" s="15">
        <v>28430</v>
      </c>
    </row>
    <row r="452" spans="1:7" ht="12.75">
      <c r="A452" s="30" t="str">
        <f>'De la BASE'!A448</f>
        <v>100</v>
      </c>
      <c r="B452" s="30">
        <f>'De la BASE'!B448</f>
        <v>1</v>
      </c>
      <c r="C452" s="4">
        <f>'De la BASE'!C448</f>
        <v>1977</v>
      </c>
      <c r="D452" s="4">
        <f>'De la BASE'!D448</f>
        <v>12</v>
      </c>
      <c r="E452" s="9">
        <f>IF('De la BASE'!E448&gt;0,'De la BASE'!E448,'De la BASE'!E448+0.001)</f>
        <v>8.469</v>
      </c>
      <c r="F452" s="9">
        <f>IF('De la BASE'!F448&gt;0,'De la BASE'!F448,'De la BASE'!F448+0.001)</f>
        <v>8.469</v>
      </c>
      <c r="G452" s="15">
        <v>28460</v>
      </c>
    </row>
    <row r="453" spans="1:7" ht="12.75">
      <c r="A453" s="30" t="str">
        <f>'De la BASE'!A449</f>
        <v>100</v>
      </c>
      <c r="B453" s="30">
        <f>'De la BASE'!B449</f>
        <v>1</v>
      </c>
      <c r="C453" s="4">
        <f>'De la BASE'!C449</f>
        <v>1978</v>
      </c>
      <c r="D453" s="4">
        <f>'De la BASE'!D449</f>
        <v>1</v>
      </c>
      <c r="E453" s="9">
        <f>IF('De la BASE'!E449&gt;0,'De la BASE'!E449,'De la BASE'!E449+0.001)</f>
        <v>9.616</v>
      </c>
      <c r="F453" s="9">
        <f>IF('De la BASE'!F449&gt;0,'De la BASE'!F449,'De la BASE'!F449+0.001)</f>
        <v>9.616</v>
      </c>
      <c r="G453" s="15">
        <v>28491</v>
      </c>
    </row>
    <row r="454" spans="1:7" ht="12.75">
      <c r="A454" s="30" t="str">
        <f>'De la BASE'!A450</f>
        <v>100</v>
      </c>
      <c r="B454" s="30">
        <f>'De la BASE'!B450</f>
        <v>1</v>
      </c>
      <c r="C454" s="4">
        <f>'De la BASE'!C450</f>
        <v>1978</v>
      </c>
      <c r="D454" s="4">
        <f>'De la BASE'!D450</f>
        <v>2</v>
      </c>
      <c r="E454" s="9">
        <f>IF('De la BASE'!E450&gt;0,'De la BASE'!E450,'De la BASE'!E450+0.001)</f>
        <v>20.331</v>
      </c>
      <c r="F454" s="9">
        <f>IF('De la BASE'!F450&gt;0,'De la BASE'!F450,'De la BASE'!F450+0.001)</f>
        <v>20.331</v>
      </c>
      <c r="G454" s="15">
        <v>28522</v>
      </c>
    </row>
    <row r="455" spans="1:7" ht="12.75">
      <c r="A455" s="30" t="str">
        <f>'De la BASE'!A451</f>
        <v>100</v>
      </c>
      <c r="B455" s="30">
        <f>'De la BASE'!B451</f>
        <v>1</v>
      </c>
      <c r="C455" s="4">
        <f>'De la BASE'!C451</f>
        <v>1978</v>
      </c>
      <c r="D455" s="4">
        <f>'De la BASE'!D451</f>
        <v>3</v>
      </c>
      <c r="E455" s="9">
        <f>IF('De la BASE'!E451&gt;0,'De la BASE'!E451,'De la BASE'!E451+0.001)</f>
        <v>5.731</v>
      </c>
      <c r="F455" s="9">
        <f>IF('De la BASE'!F451&gt;0,'De la BASE'!F451,'De la BASE'!F451+0.001)</f>
        <v>5.731</v>
      </c>
      <c r="G455" s="15">
        <v>28550</v>
      </c>
    </row>
    <row r="456" spans="1:7" ht="12.75">
      <c r="A456" s="30" t="str">
        <f>'De la BASE'!A452</f>
        <v>100</v>
      </c>
      <c r="B456" s="30">
        <f>'De la BASE'!B452</f>
        <v>1</v>
      </c>
      <c r="C456" s="4">
        <f>'De la BASE'!C452</f>
        <v>1978</v>
      </c>
      <c r="D456" s="4">
        <f>'De la BASE'!D452</f>
        <v>4</v>
      </c>
      <c r="E456" s="9">
        <f>IF('De la BASE'!E452&gt;0,'De la BASE'!E452,'De la BASE'!E452+0.001)</f>
        <v>5.603</v>
      </c>
      <c r="F456" s="9">
        <f>IF('De la BASE'!F452&gt;0,'De la BASE'!F452,'De la BASE'!F452+0.001)</f>
        <v>5.603</v>
      </c>
      <c r="G456" s="15">
        <v>28581</v>
      </c>
    </row>
    <row r="457" spans="1:7" ht="12.75">
      <c r="A457" s="30" t="str">
        <f>'De la BASE'!A453</f>
        <v>100</v>
      </c>
      <c r="B457" s="30">
        <f>'De la BASE'!B453</f>
        <v>1</v>
      </c>
      <c r="C457" s="4">
        <f>'De la BASE'!C453</f>
        <v>1978</v>
      </c>
      <c r="D457" s="4">
        <f>'De la BASE'!D453</f>
        <v>5</v>
      </c>
      <c r="E457" s="9">
        <f>IF('De la BASE'!E453&gt;0,'De la BASE'!E453,'De la BASE'!E453+0.001)</f>
        <v>4.261</v>
      </c>
      <c r="F457" s="9">
        <f>IF('De la BASE'!F453&gt;0,'De la BASE'!F453,'De la BASE'!F453+0.001)</f>
        <v>4.261</v>
      </c>
      <c r="G457" s="15">
        <v>28611</v>
      </c>
    </row>
    <row r="458" spans="1:7" ht="12.75">
      <c r="A458" s="30" t="str">
        <f>'De la BASE'!A454</f>
        <v>100</v>
      </c>
      <c r="B458" s="30">
        <f>'De la BASE'!B454</f>
        <v>1</v>
      </c>
      <c r="C458" s="4">
        <f>'De la BASE'!C454</f>
        <v>1978</v>
      </c>
      <c r="D458" s="4">
        <f>'De la BASE'!D454</f>
        <v>6</v>
      </c>
      <c r="E458" s="9">
        <f>IF('De la BASE'!E454&gt;0,'De la BASE'!E454,'De la BASE'!E454+0.001)</f>
        <v>4.634</v>
      </c>
      <c r="F458" s="9">
        <f>IF('De la BASE'!F454&gt;0,'De la BASE'!F454,'De la BASE'!F454+0.001)</f>
        <v>4.634</v>
      </c>
      <c r="G458" s="15">
        <v>28642</v>
      </c>
    </row>
    <row r="459" spans="1:7" ht="12.75">
      <c r="A459" s="30" t="str">
        <f>'De la BASE'!A455</f>
        <v>100</v>
      </c>
      <c r="B459" s="30">
        <f>'De la BASE'!B455</f>
        <v>1</v>
      </c>
      <c r="C459" s="4">
        <f>'De la BASE'!C455</f>
        <v>1978</v>
      </c>
      <c r="D459" s="4">
        <f>'De la BASE'!D455</f>
        <v>7</v>
      </c>
      <c r="E459" s="9">
        <f>IF('De la BASE'!E455&gt;0,'De la BASE'!E455,'De la BASE'!E455+0.001)</f>
        <v>3.002</v>
      </c>
      <c r="F459" s="9">
        <f>IF('De la BASE'!F455&gt;0,'De la BASE'!F455,'De la BASE'!F455+0.001)</f>
        <v>3.002</v>
      </c>
      <c r="G459" s="15">
        <v>28672</v>
      </c>
    </row>
    <row r="460" spans="1:7" ht="12.75">
      <c r="A460" s="30" t="str">
        <f>'De la BASE'!A456</f>
        <v>100</v>
      </c>
      <c r="B460" s="30">
        <f>'De la BASE'!B456</f>
        <v>1</v>
      </c>
      <c r="C460" s="4">
        <f>'De la BASE'!C456</f>
        <v>1978</v>
      </c>
      <c r="D460" s="4">
        <f>'De la BASE'!D456</f>
        <v>8</v>
      </c>
      <c r="E460" s="9">
        <f>IF('De la BASE'!E456&gt;0,'De la BASE'!E456,'De la BASE'!E456+0.001)</f>
        <v>2.375</v>
      </c>
      <c r="F460" s="9">
        <f>IF('De la BASE'!F456&gt;0,'De la BASE'!F456,'De la BASE'!F456+0.001)</f>
        <v>2.375</v>
      </c>
      <c r="G460" s="15">
        <v>28703</v>
      </c>
    </row>
    <row r="461" spans="1:7" ht="12.75">
      <c r="A461" s="30" t="str">
        <f>'De la BASE'!A457</f>
        <v>100</v>
      </c>
      <c r="B461" s="30">
        <f>'De la BASE'!B457</f>
        <v>1</v>
      </c>
      <c r="C461" s="4">
        <f>'De la BASE'!C457</f>
        <v>1978</v>
      </c>
      <c r="D461" s="4">
        <f>'De la BASE'!D457</f>
        <v>9</v>
      </c>
      <c r="E461" s="9">
        <f>IF('De la BASE'!E457&gt;0,'De la BASE'!E457,'De la BASE'!E457+0.001)</f>
        <v>1.88</v>
      </c>
      <c r="F461" s="9">
        <f>IF('De la BASE'!F457&gt;0,'De la BASE'!F457,'De la BASE'!F457+0.001)</f>
        <v>1.88</v>
      </c>
      <c r="G461" s="15">
        <v>28734</v>
      </c>
    </row>
    <row r="462" spans="1:7" ht="12.75">
      <c r="A462" s="30" t="str">
        <f>'De la BASE'!A458</f>
        <v>100</v>
      </c>
      <c r="B462" s="30">
        <f>'De la BASE'!B458</f>
        <v>1</v>
      </c>
      <c r="C462" s="4">
        <f>'De la BASE'!C458</f>
        <v>1978</v>
      </c>
      <c r="D462" s="4">
        <f>'De la BASE'!D458</f>
        <v>10</v>
      </c>
      <c r="E462" s="9">
        <f>IF('De la BASE'!E458&gt;0,'De la BASE'!E458,'De la BASE'!E458+0.001)</f>
        <v>1.7</v>
      </c>
      <c r="F462" s="9">
        <f>IF('De la BASE'!F458&gt;0,'De la BASE'!F458,'De la BASE'!F458+0.001)</f>
        <v>1.7</v>
      </c>
      <c r="G462" s="15">
        <v>28764</v>
      </c>
    </row>
    <row r="463" spans="1:7" ht="12.75">
      <c r="A463" s="30" t="str">
        <f>'De la BASE'!A459</f>
        <v>100</v>
      </c>
      <c r="B463" s="30">
        <f>'De la BASE'!B459</f>
        <v>1</v>
      </c>
      <c r="C463" s="4">
        <f>'De la BASE'!C459</f>
        <v>1978</v>
      </c>
      <c r="D463" s="4">
        <f>'De la BASE'!D459</f>
        <v>11</v>
      </c>
      <c r="E463" s="9">
        <f>IF('De la BASE'!E459&gt;0,'De la BASE'!E459,'De la BASE'!E459+0.001)</f>
        <v>1.772</v>
      </c>
      <c r="F463" s="9">
        <f>IF('De la BASE'!F459&gt;0,'De la BASE'!F459,'De la BASE'!F459+0.001)</f>
        <v>1.772</v>
      </c>
      <c r="G463" s="15">
        <v>28795</v>
      </c>
    </row>
    <row r="464" spans="1:7" ht="12.75">
      <c r="A464" s="30" t="str">
        <f>'De la BASE'!A460</f>
        <v>100</v>
      </c>
      <c r="B464" s="30">
        <f>'De la BASE'!B460</f>
        <v>1</v>
      </c>
      <c r="C464" s="4">
        <f>'De la BASE'!C460</f>
        <v>1978</v>
      </c>
      <c r="D464" s="4">
        <f>'De la BASE'!D460</f>
        <v>12</v>
      </c>
      <c r="E464" s="9">
        <f>IF('De la BASE'!E460&gt;0,'De la BASE'!E460,'De la BASE'!E460+0.001)</f>
        <v>25.919</v>
      </c>
      <c r="F464" s="9">
        <f>IF('De la BASE'!F460&gt;0,'De la BASE'!F460,'De la BASE'!F460+0.001)</f>
        <v>25.919</v>
      </c>
      <c r="G464" s="15">
        <v>28825</v>
      </c>
    </row>
    <row r="465" spans="1:7" ht="12.75">
      <c r="A465" s="30" t="str">
        <f>'De la BASE'!A461</f>
        <v>100</v>
      </c>
      <c r="B465" s="30">
        <f>'De la BASE'!B461</f>
        <v>1</v>
      </c>
      <c r="C465" s="4">
        <f>'De la BASE'!C461</f>
        <v>1979</v>
      </c>
      <c r="D465" s="4">
        <f>'De la BASE'!D461</f>
        <v>1</v>
      </c>
      <c r="E465" s="9">
        <f>IF('De la BASE'!E461&gt;0,'De la BASE'!E461,'De la BASE'!E461+0.001)</f>
        <v>16.411</v>
      </c>
      <c r="F465" s="9">
        <f>IF('De la BASE'!F461&gt;0,'De la BASE'!F461,'De la BASE'!F461+0.001)</f>
        <v>16.411</v>
      </c>
      <c r="G465" s="15">
        <v>28856</v>
      </c>
    </row>
    <row r="466" spans="1:7" ht="12.75">
      <c r="A466" s="30" t="str">
        <f>'De la BASE'!A462</f>
        <v>100</v>
      </c>
      <c r="B466" s="30">
        <f>'De la BASE'!B462</f>
        <v>1</v>
      </c>
      <c r="C466" s="4">
        <f>'De la BASE'!C462</f>
        <v>1979</v>
      </c>
      <c r="D466" s="4">
        <f>'De la BASE'!D462</f>
        <v>2</v>
      </c>
      <c r="E466" s="9">
        <f>IF('De la BASE'!E462&gt;0,'De la BASE'!E462,'De la BASE'!E462+0.001)</f>
        <v>25.824</v>
      </c>
      <c r="F466" s="9">
        <f>IF('De la BASE'!F462&gt;0,'De la BASE'!F462,'De la BASE'!F462+0.001)</f>
        <v>25.824</v>
      </c>
      <c r="G466" s="15">
        <v>28887</v>
      </c>
    </row>
    <row r="467" spans="1:7" ht="12.75">
      <c r="A467" s="30" t="str">
        <f>'De la BASE'!A463</f>
        <v>100</v>
      </c>
      <c r="B467" s="30">
        <f>'De la BASE'!B463</f>
        <v>1</v>
      </c>
      <c r="C467" s="4">
        <f>'De la BASE'!C463</f>
        <v>1979</v>
      </c>
      <c r="D467" s="4">
        <f>'De la BASE'!D463</f>
        <v>3</v>
      </c>
      <c r="E467" s="9">
        <f>IF('De la BASE'!E463&gt;0,'De la BASE'!E463,'De la BASE'!E463+0.001)</f>
        <v>13.265</v>
      </c>
      <c r="F467" s="9">
        <f>IF('De la BASE'!F463&gt;0,'De la BASE'!F463,'De la BASE'!F463+0.001)</f>
        <v>13.265</v>
      </c>
      <c r="G467" s="15">
        <v>28915</v>
      </c>
    </row>
    <row r="468" spans="1:7" ht="12.75">
      <c r="A468" s="30" t="str">
        <f>'De la BASE'!A464</f>
        <v>100</v>
      </c>
      <c r="B468" s="30">
        <f>'De la BASE'!B464</f>
        <v>1</v>
      </c>
      <c r="C468" s="4">
        <f>'De la BASE'!C464</f>
        <v>1979</v>
      </c>
      <c r="D468" s="4">
        <f>'De la BASE'!D464</f>
        <v>4</v>
      </c>
      <c r="E468" s="9">
        <f>IF('De la BASE'!E464&gt;0,'De la BASE'!E464,'De la BASE'!E464+0.001)</f>
        <v>7.386</v>
      </c>
      <c r="F468" s="9">
        <f>IF('De la BASE'!F464&gt;0,'De la BASE'!F464,'De la BASE'!F464+0.001)</f>
        <v>7.386</v>
      </c>
      <c r="G468" s="15">
        <v>28946</v>
      </c>
    </row>
    <row r="469" spans="1:7" ht="12.75">
      <c r="A469" s="30" t="str">
        <f>'De la BASE'!A465</f>
        <v>100</v>
      </c>
      <c r="B469" s="30">
        <f>'De la BASE'!B465</f>
        <v>1</v>
      </c>
      <c r="C469" s="4">
        <f>'De la BASE'!C465</f>
        <v>1979</v>
      </c>
      <c r="D469" s="4">
        <f>'De la BASE'!D465</f>
        <v>5</v>
      </c>
      <c r="E469" s="9">
        <f>IF('De la BASE'!E465&gt;0,'De la BASE'!E465,'De la BASE'!E465+0.001)</f>
        <v>5.272</v>
      </c>
      <c r="F469" s="9">
        <f>IF('De la BASE'!F465&gt;0,'De la BASE'!F465,'De la BASE'!F465+0.001)</f>
        <v>5.272</v>
      </c>
      <c r="G469" s="15">
        <v>28976</v>
      </c>
    </row>
    <row r="470" spans="1:7" ht="12.75">
      <c r="A470" s="30" t="str">
        <f>'De la BASE'!A466</f>
        <v>100</v>
      </c>
      <c r="B470" s="30">
        <f>'De la BASE'!B466</f>
        <v>1</v>
      </c>
      <c r="C470" s="4">
        <f>'De la BASE'!C466</f>
        <v>1979</v>
      </c>
      <c r="D470" s="4">
        <f>'De la BASE'!D466</f>
        <v>6</v>
      </c>
      <c r="E470" s="9">
        <f>IF('De la BASE'!E466&gt;0,'De la BASE'!E466,'De la BASE'!E466+0.001)</f>
        <v>3.925</v>
      </c>
      <c r="F470" s="9">
        <f>IF('De la BASE'!F466&gt;0,'De la BASE'!F466,'De la BASE'!F466+0.001)</f>
        <v>3.925</v>
      </c>
      <c r="G470" s="15">
        <v>29007</v>
      </c>
    </row>
    <row r="471" spans="1:7" ht="12.75">
      <c r="A471" s="30" t="str">
        <f>'De la BASE'!A467</f>
        <v>100</v>
      </c>
      <c r="B471" s="30">
        <f>'De la BASE'!B467</f>
        <v>1</v>
      </c>
      <c r="C471" s="4">
        <f>'De la BASE'!C467</f>
        <v>1979</v>
      </c>
      <c r="D471" s="4">
        <f>'De la BASE'!D467</f>
        <v>7</v>
      </c>
      <c r="E471" s="9">
        <f>IF('De la BASE'!E467&gt;0,'De la BASE'!E467,'De la BASE'!E467+0.001)</f>
        <v>3.33</v>
      </c>
      <c r="F471" s="9">
        <f>IF('De la BASE'!F467&gt;0,'De la BASE'!F467,'De la BASE'!F467+0.001)</f>
        <v>3.33</v>
      </c>
      <c r="G471" s="15">
        <v>29037</v>
      </c>
    </row>
    <row r="472" spans="1:7" ht="12.75">
      <c r="A472" s="30" t="str">
        <f>'De la BASE'!A468</f>
        <v>100</v>
      </c>
      <c r="B472" s="30">
        <f>'De la BASE'!B468</f>
        <v>1</v>
      </c>
      <c r="C472" s="4">
        <f>'De la BASE'!C468</f>
        <v>1979</v>
      </c>
      <c r="D472" s="4">
        <f>'De la BASE'!D468</f>
        <v>8</v>
      </c>
      <c r="E472" s="9">
        <f>IF('De la BASE'!E468&gt;0,'De la BASE'!E468,'De la BASE'!E468+0.001)</f>
        <v>2.752</v>
      </c>
      <c r="F472" s="9">
        <f>IF('De la BASE'!F468&gt;0,'De la BASE'!F468,'De la BASE'!F468+0.001)</f>
        <v>2.752</v>
      </c>
      <c r="G472" s="15">
        <v>29068</v>
      </c>
    </row>
    <row r="473" spans="1:7" ht="12.75">
      <c r="A473" s="30" t="str">
        <f>'De la BASE'!A469</f>
        <v>100</v>
      </c>
      <c r="B473" s="30">
        <f>'De la BASE'!B469</f>
        <v>1</v>
      </c>
      <c r="C473" s="4">
        <f>'De la BASE'!C469</f>
        <v>1979</v>
      </c>
      <c r="D473" s="4">
        <f>'De la BASE'!D469</f>
        <v>9</v>
      </c>
      <c r="E473" s="9">
        <f>IF('De la BASE'!E469&gt;0,'De la BASE'!E469,'De la BASE'!E469+0.001)</f>
        <v>2.203</v>
      </c>
      <c r="F473" s="9">
        <f>IF('De la BASE'!F469&gt;0,'De la BASE'!F469,'De la BASE'!F469+0.001)</f>
        <v>2.203</v>
      </c>
      <c r="G473" s="15">
        <v>29099</v>
      </c>
    </row>
    <row r="474" spans="1:7" ht="12.75">
      <c r="A474" s="30" t="str">
        <f>'De la BASE'!A470</f>
        <v>100</v>
      </c>
      <c r="B474" s="30">
        <f>'De la BASE'!B470</f>
        <v>1</v>
      </c>
      <c r="C474" s="4">
        <f>'De la BASE'!C470</f>
        <v>1979</v>
      </c>
      <c r="D474" s="4">
        <f>'De la BASE'!D470</f>
        <v>10</v>
      </c>
      <c r="E474" s="9">
        <f>IF('De la BASE'!E470&gt;0,'De la BASE'!E470,'De la BASE'!E470+0.001)</f>
        <v>2.902</v>
      </c>
      <c r="F474" s="9">
        <f>IF('De la BASE'!F470&gt;0,'De la BASE'!F470,'De la BASE'!F470+0.001)</f>
        <v>2.902</v>
      </c>
      <c r="G474" s="15">
        <v>29129</v>
      </c>
    </row>
    <row r="475" spans="1:7" ht="12.75">
      <c r="A475" s="30" t="str">
        <f>'De la BASE'!A471</f>
        <v>100</v>
      </c>
      <c r="B475" s="30">
        <f>'De la BASE'!B471</f>
        <v>1</v>
      </c>
      <c r="C475" s="4">
        <f>'De la BASE'!C471</f>
        <v>1979</v>
      </c>
      <c r="D475" s="4">
        <f>'De la BASE'!D471</f>
        <v>11</v>
      </c>
      <c r="E475" s="9">
        <f>IF('De la BASE'!E471&gt;0,'De la BASE'!E471,'De la BASE'!E471+0.001)</f>
        <v>3.741</v>
      </c>
      <c r="F475" s="9">
        <f>IF('De la BASE'!F471&gt;0,'De la BASE'!F471,'De la BASE'!F471+0.001)</f>
        <v>3.741</v>
      </c>
      <c r="G475" s="15">
        <v>29160</v>
      </c>
    </row>
    <row r="476" spans="1:7" ht="12.75">
      <c r="A476" s="30" t="str">
        <f>'De la BASE'!A472</f>
        <v>100</v>
      </c>
      <c r="B476" s="30">
        <f>'De la BASE'!B472</f>
        <v>1</v>
      </c>
      <c r="C476" s="4">
        <f>'De la BASE'!C472</f>
        <v>1979</v>
      </c>
      <c r="D476" s="4">
        <f>'De la BASE'!D472</f>
        <v>12</v>
      </c>
      <c r="E476" s="9">
        <f>IF('De la BASE'!E472&gt;0,'De la BASE'!E472,'De la BASE'!E472+0.001)</f>
        <v>5.731</v>
      </c>
      <c r="F476" s="9">
        <f>IF('De la BASE'!F472&gt;0,'De la BASE'!F472,'De la BASE'!F472+0.001)</f>
        <v>5.731</v>
      </c>
      <c r="G476" s="15">
        <v>29190</v>
      </c>
    </row>
    <row r="477" spans="1:7" ht="12.75">
      <c r="A477" s="30" t="str">
        <f>'De la BASE'!A473</f>
        <v>100</v>
      </c>
      <c r="B477" s="30">
        <f>'De la BASE'!B473</f>
        <v>1</v>
      </c>
      <c r="C477" s="4">
        <f>'De la BASE'!C473</f>
        <v>1980</v>
      </c>
      <c r="D477" s="4">
        <f>'De la BASE'!D473</f>
        <v>1</v>
      </c>
      <c r="E477" s="9">
        <f>IF('De la BASE'!E473&gt;0,'De la BASE'!E473,'De la BASE'!E473+0.001)</f>
        <v>9.757</v>
      </c>
      <c r="F477" s="9">
        <f>IF('De la BASE'!F473&gt;0,'De la BASE'!F473,'De la BASE'!F473+0.001)</f>
        <v>9.757</v>
      </c>
      <c r="G477" s="15">
        <v>29221</v>
      </c>
    </row>
    <row r="478" spans="1:7" ht="12.75">
      <c r="A478" s="30" t="str">
        <f>'De la BASE'!A474</f>
        <v>100</v>
      </c>
      <c r="B478" s="30">
        <f>'De la BASE'!B474</f>
        <v>1</v>
      </c>
      <c r="C478" s="4">
        <f>'De la BASE'!C474</f>
        <v>1980</v>
      </c>
      <c r="D478" s="4">
        <f>'De la BASE'!D474</f>
        <v>2</v>
      </c>
      <c r="E478" s="9">
        <f>IF('De la BASE'!E474&gt;0,'De la BASE'!E474,'De la BASE'!E474+0.001)</f>
        <v>4.603</v>
      </c>
      <c r="F478" s="9">
        <f>IF('De la BASE'!F474&gt;0,'De la BASE'!F474,'De la BASE'!F474+0.001)</f>
        <v>4.603</v>
      </c>
      <c r="G478" s="15">
        <v>29252</v>
      </c>
    </row>
    <row r="479" spans="1:7" ht="12.75">
      <c r="A479" s="30" t="str">
        <f>'De la BASE'!A475</f>
        <v>100</v>
      </c>
      <c r="B479" s="30">
        <f>'De la BASE'!B475</f>
        <v>1</v>
      </c>
      <c r="C479" s="4">
        <f>'De la BASE'!C475</f>
        <v>1980</v>
      </c>
      <c r="D479" s="4">
        <f>'De la BASE'!D475</f>
        <v>3</v>
      </c>
      <c r="E479" s="9">
        <f>IF('De la BASE'!E475&gt;0,'De la BASE'!E475,'De la BASE'!E475+0.001)</f>
        <v>4.81</v>
      </c>
      <c r="F479" s="9">
        <f>IF('De la BASE'!F475&gt;0,'De la BASE'!F475,'De la BASE'!F475+0.001)</f>
        <v>4.81</v>
      </c>
      <c r="G479" s="15">
        <v>29281</v>
      </c>
    </row>
    <row r="480" spans="1:7" ht="12.75">
      <c r="A480" s="30" t="str">
        <f>'De la BASE'!A476</f>
        <v>100</v>
      </c>
      <c r="B480" s="30">
        <f>'De la BASE'!B476</f>
        <v>1</v>
      </c>
      <c r="C480" s="4">
        <f>'De la BASE'!C476</f>
        <v>1980</v>
      </c>
      <c r="D480" s="4">
        <f>'De la BASE'!D476</f>
        <v>4</v>
      </c>
      <c r="E480" s="9">
        <f>IF('De la BASE'!E476&gt;0,'De la BASE'!E476,'De la BASE'!E476+0.001)</f>
        <v>4.195</v>
      </c>
      <c r="F480" s="9">
        <f>IF('De la BASE'!F476&gt;0,'De la BASE'!F476,'De la BASE'!F476+0.001)</f>
        <v>4.195</v>
      </c>
      <c r="G480" s="15">
        <v>29312</v>
      </c>
    </row>
    <row r="481" spans="1:7" ht="12.75">
      <c r="A481" s="30" t="str">
        <f>'De la BASE'!A477</f>
        <v>100</v>
      </c>
      <c r="B481" s="30">
        <f>'De la BASE'!B477</f>
        <v>1</v>
      </c>
      <c r="C481" s="4">
        <f>'De la BASE'!C477</f>
        <v>1980</v>
      </c>
      <c r="D481" s="4">
        <f>'De la BASE'!D477</f>
        <v>5</v>
      </c>
      <c r="E481" s="9">
        <f>IF('De la BASE'!E477&gt;0,'De la BASE'!E477,'De la BASE'!E477+0.001)</f>
        <v>6.156</v>
      </c>
      <c r="F481" s="9">
        <f>IF('De la BASE'!F477&gt;0,'De la BASE'!F477,'De la BASE'!F477+0.001)</f>
        <v>6.156</v>
      </c>
      <c r="G481" s="15">
        <v>29342</v>
      </c>
    </row>
    <row r="482" spans="1:7" ht="12.75">
      <c r="A482" s="30" t="str">
        <f>'De la BASE'!A478</f>
        <v>100</v>
      </c>
      <c r="B482" s="30">
        <f>'De la BASE'!B478</f>
        <v>1</v>
      </c>
      <c r="C482" s="4">
        <f>'De la BASE'!C478</f>
        <v>1980</v>
      </c>
      <c r="D482" s="4">
        <f>'De la BASE'!D478</f>
        <v>6</v>
      </c>
      <c r="E482" s="9">
        <f>IF('De la BASE'!E478&gt;0,'De la BASE'!E478,'De la BASE'!E478+0.001)</f>
        <v>3.552</v>
      </c>
      <c r="F482" s="9">
        <f>IF('De la BASE'!F478&gt;0,'De la BASE'!F478,'De la BASE'!F478+0.001)</f>
        <v>3.552</v>
      </c>
      <c r="G482" s="15">
        <v>29373</v>
      </c>
    </row>
    <row r="483" spans="1:7" ht="12.75">
      <c r="A483" s="30" t="str">
        <f>'De la BASE'!A479</f>
        <v>100</v>
      </c>
      <c r="B483" s="30">
        <f>'De la BASE'!B479</f>
        <v>1</v>
      </c>
      <c r="C483" s="4">
        <f>'De la BASE'!C479</f>
        <v>1980</v>
      </c>
      <c r="D483" s="4">
        <f>'De la BASE'!D479</f>
        <v>7</v>
      </c>
      <c r="E483" s="9">
        <f>IF('De la BASE'!E479&gt;0,'De la BASE'!E479,'De la BASE'!E479+0.001)</f>
        <v>2.592</v>
      </c>
      <c r="F483" s="9">
        <f>IF('De la BASE'!F479&gt;0,'De la BASE'!F479,'De la BASE'!F479+0.001)</f>
        <v>2.592</v>
      </c>
      <c r="G483" s="15">
        <v>29403</v>
      </c>
    </row>
    <row r="484" spans="1:7" ht="12.75">
      <c r="A484" s="30" t="str">
        <f>'De la BASE'!A480</f>
        <v>100</v>
      </c>
      <c r="B484" s="30">
        <f>'De la BASE'!B480</f>
        <v>1</v>
      </c>
      <c r="C484" s="4">
        <f>'De la BASE'!C480</f>
        <v>1980</v>
      </c>
      <c r="D484" s="4">
        <f>'De la BASE'!D480</f>
        <v>8</v>
      </c>
      <c r="E484" s="9">
        <f>IF('De la BASE'!E480&gt;0,'De la BASE'!E480,'De la BASE'!E480+0.001)</f>
        <v>2.085</v>
      </c>
      <c r="F484" s="9">
        <f>IF('De la BASE'!F480&gt;0,'De la BASE'!F480,'De la BASE'!F480+0.001)</f>
        <v>2.085</v>
      </c>
      <c r="G484" s="15">
        <v>29434</v>
      </c>
    </row>
    <row r="485" spans="1:7" ht="12.75">
      <c r="A485" s="30" t="str">
        <f>'De la BASE'!A481</f>
        <v>100</v>
      </c>
      <c r="B485" s="30">
        <f>'De la BASE'!B481</f>
        <v>1</v>
      </c>
      <c r="C485" s="4">
        <f>'De la BASE'!C481</f>
        <v>1980</v>
      </c>
      <c r="D485" s="4">
        <f>'De la BASE'!D481</f>
        <v>9</v>
      </c>
      <c r="E485" s="9">
        <f>IF('De la BASE'!E481&gt;0,'De la BASE'!E481,'De la BASE'!E481+0.001)</f>
        <v>1.706</v>
      </c>
      <c r="F485" s="9">
        <f>IF('De la BASE'!F481&gt;0,'De la BASE'!F481,'De la BASE'!F481+0.001)</f>
        <v>1.706</v>
      </c>
      <c r="G485" s="15">
        <v>29465</v>
      </c>
    </row>
    <row r="486" spans="1:7" ht="12.75">
      <c r="A486" s="30" t="str">
        <f>'De la BASE'!A482</f>
        <v>100</v>
      </c>
      <c r="B486" s="30">
        <f>'De la BASE'!B482</f>
        <v>1</v>
      </c>
      <c r="C486" s="4">
        <f>'De la BASE'!C482</f>
        <v>1980</v>
      </c>
      <c r="D486" s="4">
        <f>'De la BASE'!D482</f>
        <v>10</v>
      </c>
      <c r="E486" s="9">
        <f>IF('De la BASE'!E482&gt;0,'De la BASE'!E482,'De la BASE'!E482+0.001)</f>
        <v>1.723</v>
      </c>
      <c r="F486" s="9">
        <f>IF('De la BASE'!F482&gt;0,'De la BASE'!F482,'De la BASE'!F482+0.001)</f>
        <v>1.723</v>
      </c>
      <c r="G486" s="15">
        <v>29495</v>
      </c>
    </row>
    <row r="487" spans="1:7" ht="12.75">
      <c r="A487" s="30" t="str">
        <f>'De la BASE'!A483</f>
        <v>100</v>
      </c>
      <c r="B487" s="30">
        <f>'De la BASE'!B483</f>
        <v>1</v>
      </c>
      <c r="C487" s="4">
        <f>'De la BASE'!C483</f>
        <v>1980</v>
      </c>
      <c r="D487" s="4">
        <f>'De la BASE'!D483</f>
        <v>11</v>
      </c>
      <c r="E487" s="9">
        <f>IF('De la BASE'!E483&gt;0,'De la BASE'!E483,'De la BASE'!E483+0.001)</f>
        <v>1.78</v>
      </c>
      <c r="F487" s="9">
        <f>IF('De la BASE'!F483&gt;0,'De la BASE'!F483,'De la BASE'!F483+0.001)</f>
        <v>1.78</v>
      </c>
      <c r="G487" s="15">
        <v>29526</v>
      </c>
    </row>
    <row r="488" spans="1:7" ht="12.75">
      <c r="A488" s="30" t="str">
        <f>'De la BASE'!A484</f>
        <v>100</v>
      </c>
      <c r="B488" s="30">
        <f>'De la BASE'!B484</f>
        <v>1</v>
      </c>
      <c r="C488" s="4">
        <f>'De la BASE'!C484</f>
        <v>1980</v>
      </c>
      <c r="D488" s="4">
        <f>'De la BASE'!D484</f>
        <v>12</v>
      </c>
      <c r="E488" s="9">
        <f>IF('De la BASE'!E484&gt;0,'De la BASE'!E484,'De la BASE'!E484+0.001)</f>
        <v>1.978</v>
      </c>
      <c r="F488" s="9">
        <f>IF('De la BASE'!F484&gt;0,'De la BASE'!F484,'De la BASE'!F484+0.001)</f>
        <v>1.978</v>
      </c>
      <c r="G488" s="15">
        <v>29556</v>
      </c>
    </row>
    <row r="489" spans="1:7" ht="12.75">
      <c r="A489" s="30" t="str">
        <f>'De la BASE'!A485</f>
        <v>100</v>
      </c>
      <c r="B489" s="30">
        <f>'De la BASE'!B485</f>
        <v>1</v>
      </c>
      <c r="C489" s="4">
        <f>'De la BASE'!C485</f>
        <v>1981</v>
      </c>
      <c r="D489" s="4">
        <f>'De la BASE'!D485</f>
        <v>1</v>
      </c>
      <c r="E489" s="9">
        <f>IF('De la BASE'!E485&gt;0,'De la BASE'!E485,'De la BASE'!E485+0.001)</f>
        <v>1.494</v>
      </c>
      <c r="F489" s="9">
        <f>IF('De la BASE'!F485&gt;0,'De la BASE'!F485,'De la BASE'!F485+0.001)</f>
        <v>1.494</v>
      </c>
      <c r="G489" s="15">
        <v>29587</v>
      </c>
    </row>
    <row r="490" spans="1:7" ht="12.75">
      <c r="A490" s="30" t="str">
        <f>'De la BASE'!A486</f>
        <v>100</v>
      </c>
      <c r="B490" s="30">
        <f>'De la BASE'!B486</f>
        <v>1</v>
      </c>
      <c r="C490" s="4">
        <f>'De la BASE'!C486</f>
        <v>1981</v>
      </c>
      <c r="D490" s="4">
        <f>'De la BASE'!D486</f>
        <v>2</v>
      </c>
      <c r="E490" s="9">
        <f>IF('De la BASE'!E486&gt;0,'De la BASE'!E486,'De la BASE'!E486+0.001)</f>
        <v>1.457</v>
      </c>
      <c r="F490" s="9">
        <f>IF('De la BASE'!F486&gt;0,'De la BASE'!F486,'De la BASE'!F486+0.001)</f>
        <v>1.457</v>
      </c>
      <c r="G490" s="15">
        <v>29618</v>
      </c>
    </row>
    <row r="491" spans="1:7" ht="12.75">
      <c r="A491" s="30" t="str">
        <f>'De la BASE'!A487</f>
        <v>100</v>
      </c>
      <c r="B491" s="30">
        <f>'De la BASE'!B487</f>
        <v>1</v>
      </c>
      <c r="C491" s="4">
        <f>'De la BASE'!C487</f>
        <v>1981</v>
      </c>
      <c r="D491" s="4">
        <f>'De la BASE'!D487</f>
        <v>3</v>
      </c>
      <c r="E491" s="9">
        <f>IF('De la BASE'!E487&gt;0,'De la BASE'!E487,'De la BASE'!E487+0.001)</f>
        <v>3.193</v>
      </c>
      <c r="F491" s="9">
        <f>IF('De la BASE'!F487&gt;0,'De la BASE'!F487,'De la BASE'!F487+0.001)</f>
        <v>3.193</v>
      </c>
      <c r="G491" s="15">
        <v>29646</v>
      </c>
    </row>
    <row r="492" spans="1:7" ht="12.75">
      <c r="A492" s="30" t="str">
        <f>'De la BASE'!A488</f>
        <v>100</v>
      </c>
      <c r="B492" s="30">
        <f>'De la BASE'!B488</f>
        <v>1</v>
      </c>
      <c r="C492" s="4">
        <f>'De la BASE'!C488</f>
        <v>1981</v>
      </c>
      <c r="D492" s="4">
        <f>'De la BASE'!D488</f>
        <v>4</v>
      </c>
      <c r="E492" s="9">
        <f>IF('De la BASE'!E488&gt;0,'De la BASE'!E488,'De la BASE'!E488+0.001)</f>
        <v>2.227</v>
      </c>
      <c r="F492" s="9">
        <f>IF('De la BASE'!F488&gt;0,'De la BASE'!F488,'De la BASE'!F488+0.001)</f>
        <v>2.227</v>
      </c>
      <c r="G492" s="15">
        <v>29677</v>
      </c>
    </row>
    <row r="493" spans="1:7" ht="12.75">
      <c r="A493" s="30" t="str">
        <f>'De la BASE'!A489</f>
        <v>100</v>
      </c>
      <c r="B493" s="30">
        <f>'De la BASE'!B489</f>
        <v>1</v>
      </c>
      <c r="C493" s="4">
        <f>'De la BASE'!C489</f>
        <v>1981</v>
      </c>
      <c r="D493" s="4">
        <f>'De la BASE'!D489</f>
        <v>5</v>
      </c>
      <c r="E493" s="9">
        <f>IF('De la BASE'!E489&gt;0,'De la BASE'!E489,'De la BASE'!E489+0.001)</f>
        <v>2.813</v>
      </c>
      <c r="F493" s="9">
        <f>IF('De la BASE'!F489&gt;0,'De la BASE'!F489,'De la BASE'!F489+0.001)</f>
        <v>2.813</v>
      </c>
      <c r="G493" s="15">
        <v>29707</v>
      </c>
    </row>
    <row r="494" spans="1:7" ht="12.75">
      <c r="A494" s="30" t="str">
        <f>'De la BASE'!A490</f>
        <v>100</v>
      </c>
      <c r="B494" s="30">
        <f>'De la BASE'!B490</f>
        <v>1</v>
      </c>
      <c r="C494" s="4">
        <f>'De la BASE'!C490</f>
        <v>1981</v>
      </c>
      <c r="D494" s="4">
        <f>'De la BASE'!D490</f>
        <v>6</v>
      </c>
      <c r="E494" s="9">
        <f>IF('De la BASE'!E490&gt;0,'De la BASE'!E490,'De la BASE'!E490+0.001)</f>
        <v>2.089</v>
      </c>
      <c r="F494" s="9">
        <f>IF('De la BASE'!F490&gt;0,'De la BASE'!F490,'De la BASE'!F490+0.001)</f>
        <v>2.089</v>
      </c>
      <c r="G494" s="15">
        <v>29738</v>
      </c>
    </row>
    <row r="495" spans="1:7" ht="12.75">
      <c r="A495" s="30" t="str">
        <f>'De la BASE'!A491</f>
        <v>100</v>
      </c>
      <c r="B495" s="30">
        <f>'De la BASE'!B491</f>
        <v>1</v>
      </c>
      <c r="C495" s="4">
        <f>'De la BASE'!C491</f>
        <v>1981</v>
      </c>
      <c r="D495" s="4">
        <f>'De la BASE'!D491</f>
        <v>7</v>
      </c>
      <c r="E495" s="9">
        <f>IF('De la BASE'!E491&gt;0,'De la BASE'!E491,'De la BASE'!E491+0.001)</f>
        <v>1.699</v>
      </c>
      <c r="F495" s="9">
        <f>IF('De la BASE'!F491&gt;0,'De la BASE'!F491,'De la BASE'!F491+0.001)</f>
        <v>1.699</v>
      </c>
      <c r="G495" s="15">
        <v>29768</v>
      </c>
    </row>
    <row r="496" spans="1:7" ht="12.75">
      <c r="A496" s="30" t="str">
        <f>'De la BASE'!A492</f>
        <v>100</v>
      </c>
      <c r="B496" s="30">
        <f>'De la BASE'!B492</f>
        <v>1</v>
      </c>
      <c r="C496" s="4">
        <f>'De la BASE'!C492</f>
        <v>1981</v>
      </c>
      <c r="D496" s="4">
        <f>'De la BASE'!D492</f>
        <v>8</v>
      </c>
      <c r="E496" s="9">
        <f>IF('De la BASE'!E492&gt;0,'De la BASE'!E492,'De la BASE'!E492+0.001)</f>
        <v>1.387</v>
      </c>
      <c r="F496" s="9">
        <f>IF('De la BASE'!F492&gt;0,'De la BASE'!F492,'De la BASE'!F492+0.001)</f>
        <v>1.387</v>
      </c>
      <c r="G496" s="15">
        <v>29799</v>
      </c>
    </row>
    <row r="497" spans="1:7" ht="12.75">
      <c r="A497" s="30" t="str">
        <f>'De la BASE'!A493</f>
        <v>100</v>
      </c>
      <c r="B497" s="30">
        <f>'De la BASE'!B493</f>
        <v>1</v>
      </c>
      <c r="C497" s="4">
        <f>'De la BASE'!C493</f>
        <v>1981</v>
      </c>
      <c r="D497" s="4">
        <f>'De la BASE'!D493</f>
        <v>9</v>
      </c>
      <c r="E497" s="9">
        <f>IF('De la BASE'!E493&gt;0,'De la BASE'!E493,'De la BASE'!E493+0.001)</f>
        <v>1.479</v>
      </c>
      <c r="F497" s="9">
        <f>IF('De la BASE'!F493&gt;0,'De la BASE'!F493,'De la BASE'!F493+0.001)</f>
        <v>1.479</v>
      </c>
      <c r="G497" s="15">
        <v>29830</v>
      </c>
    </row>
    <row r="498" spans="1:7" ht="12.75">
      <c r="A498" s="30" t="str">
        <f>'De la BASE'!A494</f>
        <v>100</v>
      </c>
      <c r="B498" s="30">
        <f>'De la BASE'!B494</f>
        <v>1</v>
      </c>
      <c r="C498" s="4">
        <f>'De la BASE'!C494</f>
        <v>1981</v>
      </c>
      <c r="D498" s="4">
        <f>'De la BASE'!D494</f>
        <v>10</v>
      </c>
      <c r="E498" s="9">
        <f>IF('De la BASE'!E494&gt;0,'De la BASE'!E494,'De la BASE'!E494+0.001)</f>
        <v>1.882</v>
      </c>
      <c r="F498" s="9">
        <f>IF('De la BASE'!F494&gt;0,'De la BASE'!F494,'De la BASE'!F494+0.001)</f>
        <v>1.882</v>
      </c>
      <c r="G498" s="15">
        <v>29860</v>
      </c>
    </row>
    <row r="499" spans="1:7" ht="12.75">
      <c r="A499" s="30" t="str">
        <f>'De la BASE'!A495</f>
        <v>100</v>
      </c>
      <c r="B499" s="30">
        <f>'De la BASE'!B495</f>
        <v>1</v>
      </c>
      <c r="C499" s="4">
        <f>'De la BASE'!C495</f>
        <v>1981</v>
      </c>
      <c r="D499" s="4">
        <f>'De la BASE'!D495</f>
        <v>11</v>
      </c>
      <c r="E499" s="9">
        <f>IF('De la BASE'!E495&gt;0,'De la BASE'!E495,'De la BASE'!E495+0.001)</f>
        <v>1.55</v>
      </c>
      <c r="F499" s="9">
        <f>IF('De la BASE'!F495&gt;0,'De la BASE'!F495,'De la BASE'!F495+0.001)</f>
        <v>1.55</v>
      </c>
      <c r="G499" s="15">
        <v>29891</v>
      </c>
    </row>
    <row r="500" spans="1:7" ht="12.75">
      <c r="A500" s="30" t="str">
        <f>'De la BASE'!A496</f>
        <v>100</v>
      </c>
      <c r="B500" s="30">
        <f>'De la BASE'!B496</f>
        <v>1</v>
      </c>
      <c r="C500" s="4">
        <f>'De la BASE'!C496</f>
        <v>1981</v>
      </c>
      <c r="D500" s="4">
        <f>'De la BASE'!D496</f>
        <v>12</v>
      </c>
      <c r="E500" s="9">
        <f>IF('De la BASE'!E496&gt;0,'De la BASE'!E496,'De la BASE'!E496+0.001)</f>
        <v>28.086</v>
      </c>
      <c r="F500" s="9">
        <f>IF('De la BASE'!F496&gt;0,'De la BASE'!F496,'De la BASE'!F496+0.001)</f>
        <v>28.086</v>
      </c>
      <c r="G500" s="15">
        <v>29921</v>
      </c>
    </row>
    <row r="501" spans="1:7" ht="12.75">
      <c r="A501" s="30" t="str">
        <f>'De la BASE'!A497</f>
        <v>100</v>
      </c>
      <c r="B501" s="30">
        <f>'De la BASE'!B497</f>
        <v>1</v>
      </c>
      <c r="C501" s="4">
        <f>'De la BASE'!C497</f>
        <v>1982</v>
      </c>
      <c r="D501" s="4">
        <f>'De la BASE'!D497</f>
        <v>1</v>
      </c>
      <c r="E501" s="9">
        <f>IF('De la BASE'!E497&gt;0,'De la BASE'!E497,'De la BASE'!E497+0.001)</f>
        <v>3.266</v>
      </c>
      <c r="F501" s="9">
        <f>IF('De la BASE'!F497&gt;0,'De la BASE'!F497,'De la BASE'!F497+0.001)</f>
        <v>3.266</v>
      </c>
      <c r="G501" s="15">
        <v>29952</v>
      </c>
    </row>
    <row r="502" spans="1:7" ht="12.75">
      <c r="A502" s="30" t="str">
        <f>'De la BASE'!A498</f>
        <v>100</v>
      </c>
      <c r="B502" s="30">
        <f>'De la BASE'!B498</f>
        <v>1</v>
      </c>
      <c r="C502" s="4">
        <f>'De la BASE'!C498</f>
        <v>1982</v>
      </c>
      <c r="D502" s="4">
        <f>'De la BASE'!D498</f>
        <v>2</v>
      </c>
      <c r="E502" s="9">
        <f>IF('De la BASE'!E498&gt;0,'De la BASE'!E498,'De la BASE'!E498+0.001)</f>
        <v>3.589</v>
      </c>
      <c r="F502" s="9">
        <f>IF('De la BASE'!F498&gt;0,'De la BASE'!F498,'De la BASE'!F498+0.001)</f>
        <v>3.589</v>
      </c>
      <c r="G502" s="15">
        <v>29983</v>
      </c>
    </row>
    <row r="503" spans="1:7" ht="12.75">
      <c r="A503" s="30" t="str">
        <f>'De la BASE'!A499</f>
        <v>100</v>
      </c>
      <c r="B503" s="30">
        <f>'De la BASE'!B499</f>
        <v>1</v>
      </c>
      <c r="C503" s="4">
        <f>'De la BASE'!C499</f>
        <v>1982</v>
      </c>
      <c r="D503" s="4">
        <f>'De la BASE'!D499</f>
        <v>3</v>
      </c>
      <c r="E503" s="9">
        <f>IF('De la BASE'!E499&gt;0,'De la BASE'!E499,'De la BASE'!E499+0.001)</f>
        <v>2.392</v>
      </c>
      <c r="F503" s="9">
        <f>IF('De la BASE'!F499&gt;0,'De la BASE'!F499,'De la BASE'!F499+0.001)</f>
        <v>2.392</v>
      </c>
      <c r="G503" s="15">
        <v>30011</v>
      </c>
    </row>
    <row r="504" spans="1:7" ht="12.75">
      <c r="A504" s="30" t="str">
        <f>'De la BASE'!A500</f>
        <v>100</v>
      </c>
      <c r="B504" s="30">
        <f>'De la BASE'!B500</f>
        <v>1</v>
      </c>
      <c r="C504" s="4">
        <f>'De la BASE'!C500</f>
        <v>1982</v>
      </c>
      <c r="D504" s="4">
        <f>'De la BASE'!D500</f>
        <v>4</v>
      </c>
      <c r="E504" s="9">
        <f>IF('De la BASE'!E500&gt;0,'De la BASE'!E500,'De la BASE'!E500+0.001)</f>
        <v>2.077</v>
      </c>
      <c r="F504" s="9">
        <f>IF('De la BASE'!F500&gt;0,'De la BASE'!F500,'De la BASE'!F500+0.001)</f>
        <v>2.077</v>
      </c>
      <c r="G504" s="15">
        <v>30042</v>
      </c>
    </row>
    <row r="505" spans="1:7" ht="12.75">
      <c r="A505" s="30" t="str">
        <f>'De la BASE'!A501</f>
        <v>100</v>
      </c>
      <c r="B505" s="30">
        <f>'De la BASE'!B501</f>
        <v>1</v>
      </c>
      <c r="C505" s="4">
        <f>'De la BASE'!C501</f>
        <v>1982</v>
      </c>
      <c r="D505" s="4">
        <f>'De la BASE'!D501</f>
        <v>5</v>
      </c>
      <c r="E505" s="9">
        <f>IF('De la BASE'!E501&gt;0,'De la BASE'!E501,'De la BASE'!E501+0.001)</f>
        <v>2.29</v>
      </c>
      <c r="F505" s="9">
        <f>IF('De la BASE'!F501&gt;0,'De la BASE'!F501,'De la BASE'!F501+0.001)</f>
        <v>2.29</v>
      </c>
      <c r="G505" s="15">
        <v>30072</v>
      </c>
    </row>
    <row r="506" spans="1:7" ht="12.75">
      <c r="A506" s="30" t="str">
        <f>'De la BASE'!A502</f>
        <v>100</v>
      </c>
      <c r="B506" s="30">
        <f>'De la BASE'!B502</f>
        <v>1</v>
      </c>
      <c r="C506" s="4">
        <f>'De la BASE'!C502</f>
        <v>1982</v>
      </c>
      <c r="D506" s="4">
        <f>'De la BASE'!D502</f>
        <v>6</v>
      </c>
      <c r="E506" s="9">
        <f>IF('De la BASE'!E502&gt;0,'De la BASE'!E502,'De la BASE'!E502+0.001)</f>
        <v>2.057</v>
      </c>
      <c r="F506" s="9">
        <f>IF('De la BASE'!F502&gt;0,'De la BASE'!F502,'De la BASE'!F502+0.001)</f>
        <v>2.057</v>
      </c>
      <c r="G506" s="15">
        <v>30103</v>
      </c>
    </row>
    <row r="507" spans="1:7" ht="12.75">
      <c r="A507" s="30" t="str">
        <f>'De la BASE'!A503</f>
        <v>100</v>
      </c>
      <c r="B507" s="30">
        <f>'De la BASE'!B503</f>
        <v>1</v>
      </c>
      <c r="C507" s="4">
        <f>'De la BASE'!C503</f>
        <v>1982</v>
      </c>
      <c r="D507" s="4">
        <f>'De la BASE'!D503</f>
        <v>7</v>
      </c>
      <c r="E507" s="9">
        <f>IF('De la BASE'!E503&gt;0,'De la BASE'!E503,'De la BASE'!E503+0.001)</f>
        <v>1.691</v>
      </c>
      <c r="F507" s="9">
        <f>IF('De la BASE'!F503&gt;0,'De la BASE'!F503,'De la BASE'!F503+0.001)</f>
        <v>1.691</v>
      </c>
      <c r="G507" s="15">
        <v>30133</v>
      </c>
    </row>
    <row r="508" spans="1:7" ht="12.75">
      <c r="A508" s="30" t="str">
        <f>'De la BASE'!A504</f>
        <v>100</v>
      </c>
      <c r="B508" s="30">
        <f>'De la BASE'!B504</f>
        <v>1</v>
      </c>
      <c r="C508" s="4">
        <f>'De la BASE'!C504</f>
        <v>1982</v>
      </c>
      <c r="D508" s="4">
        <f>'De la BASE'!D504</f>
        <v>8</v>
      </c>
      <c r="E508" s="9">
        <f>IF('De la BASE'!E504&gt;0,'De la BASE'!E504,'De la BASE'!E504+0.001)</f>
        <v>1.383</v>
      </c>
      <c r="F508" s="9">
        <f>IF('De la BASE'!F504&gt;0,'De la BASE'!F504,'De la BASE'!F504+0.001)</f>
        <v>1.383</v>
      </c>
      <c r="G508" s="15">
        <v>30164</v>
      </c>
    </row>
    <row r="509" spans="1:7" ht="12.75">
      <c r="A509" s="30" t="str">
        <f>'De la BASE'!A505</f>
        <v>100</v>
      </c>
      <c r="B509" s="30">
        <f>'De la BASE'!B505</f>
        <v>1</v>
      </c>
      <c r="C509" s="4">
        <f>'De la BASE'!C505</f>
        <v>1982</v>
      </c>
      <c r="D509" s="4">
        <f>'De la BASE'!D505</f>
        <v>9</v>
      </c>
      <c r="E509" s="9">
        <f>IF('De la BASE'!E505&gt;0,'De la BASE'!E505,'De la BASE'!E505+0.001)</f>
        <v>1.606</v>
      </c>
      <c r="F509" s="9">
        <f>IF('De la BASE'!F505&gt;0,'De la BASE'!F505,'De la BASE'!F505+0.001)</f>
        <v>1.606</v>
      </c>
      <c r="G509" s="15">
        <v>30195</v>
      </c>
    </row>
    <row r="510" spans="1:7" ht="12.75">
      <c r="A510" s="30" t="str">
        <f>'De la BASE'!A506</f>
        <v>100</v>
      </c>
      <c r="B510" s="30">
        <f>'De la BASE'!B506</f>
        <v>1</v>
      </c>
      <c r="C510" s="4">
        <f>'De la BASE'!C506</f>
        <v>1982</v>
      </c>
      <c r="D510" s="4">
        <f>'De la BASE'!D506</f>
        <v>10</v>
      </c>
      <c r="E510" s="9">
        <f>IF('De la BASE'!E506&gt;0,'De la BASE'!E506,'De la BASE'!E506+0.001)</f>
        <v>2.517</v>
      </c>
      <c r="F510" s="9">
        <f>IF('De la BASE'!F506&gt;0,'De la BASE'!F506,'De la BASE'!F506+0.001)</f>
        <v>2.517</v>
      </c>
      <c r="G510" s="15">
        <v>30225</v>
      </c>
    </row>
    <row r="511" spans="1:7" ht="12.75">
      <c r="A511" s="30" t="str">
        <f>'De la BASE'!A507</f>
        <v>100</v>
      </c>
      <c r="B511" s="30">
        <f>'De la BASE'!B507</f>
        <v>1</v>
      </c>
      <c r="C511" s="4">
        <f>'De la BASE'!C507</f>
        <v>1982</v>
      </c>
      <c r="D511" s="4">
        <f>'De la BASE'!D507</f>
        <v>11</v>
      </c>
      <c r="E511" s="9">
        <f>IF('De la BASE'!E507&gt;0,'De la BASE'!E507,'De la BASE'!E507+0.001)</f>
        <v>5.058</v>
      </c>
      <c r="F511" s="9">
        <f>IF('De la BASE'!F507&gt;0,'De la BASE'!F507,'De la BASE'!F507+0.001)</f>
        <v>5.058</v>
      </c>
      <c r="G511" s="15">
        <v>30256</v>
      </c>
    </row>
    <row r="512" spans="1:7" ht="12.75">
      <c r="A512" s="30" t="str">
        <f>'De la BASE'!A508</f>
        <v>100</v>
      </c>
      <c r="B512" s="30">
        <f>'De la BASE'!B508</f>
        <v>1</v>
      </c>
      <c r="C512" s="4">
        <f>'De la BASE'!C508</f>
        <v>1982</v>
      </c>
      <c r="D512" s="4">
        <f>'De la BASE'!D508</f>
        <v>12</v>
      </c>
      <c r="E512" s="9">
        <f>IF('De la BASE'!E508&gt;0,'De la BASE'!E508,'De la BASE'!E508+0.001)</f>
        <v>12.962</v>
      </c>
      <c r="F512" s="9">
        <f>IF('De la BASE'!F508&gt;0,'De la BASE'!F508,'De la BASE'!F508+0.001)</f>
        <v>12.962</v>
      </c>
      <c r="G512" s="15">
        <v>30286</v>
      </c>
    </row>
    <row r="513" spans="1:7" ht="12.75">
      <c r="A513" s="30" t="str">
        <f>'De la BASE'!A509</f>
        <v>100</v>
      </c>
      <c r="B513" s="30">
        <f>'De la BASE'!B509</f>
        <v>1</v>
      </c>
      <c r="C513" s="4">
        <f>'De la BASE'!C509</f>
        <v>1983</v>
      </c>
      <c r="D513" s="4">
        <f>'De la BASE'!D509</f>
        <v>1</v>
      </c>
      <c r="E513" s="9">
        <f>IF('De la BASE'!E509&gt;0,'De la BASE'!E509,'De la BASE'!E509+0.001)</f>
        <v>2.287</v>
      </c>
      <c r="F513" s="9">
        <f>IF('De la BASE'!F509&gt;0,'De la BASE'!F509,'De la BASE'!F509+0.001)</f>
        <v>2.287</v>
      </c>
      <c r="G513" s="15">
        <v>30317</v>
      </c>
    </row>
    <row r="514" spans="1:7" ht="12.75">
      <c r="A514" s="30" t="str">
        <f>'De la BASE'!A510</f>
        <v>100</v>
      </c>
      <c r="B514" s="30">
        <f>'De la BASE'!B510</f>
        <v>1</v>
      </c>
      <c r="C514" s="4">
        <f>'De la BASE'!C510</f>
        <v>1983</v>
      </c>
      <c r="D514" s="4">
        <f>'De la BASE'!D510</f>
        <v>2</v>
      </c>
      <c r="E514" s="9">
        <f>IF('De la BASE'!E510&gt;0,'De la BASE'!E510,'De la BASE'!E510+0.001)</f>
        <v>2.96</v>
      </c>
      <c r="F514" s="9">
        <f>IF('De la BASE'!F510&gt;0,'De la BASE'!F510,'De la BASE'!F510+0.001)</f>
        <v>2.96</v>
      </c>
      <c r="G514" s="15">
        <v>30348</v>
      </c>
    </row>
    <row r="515" spans="1:7" ht="12.75">
      <c r="A515" s="30" t="str">
        <f>'De la BASE'!A511</f>
        <v>100</v>
      </c>
      <c r="B515" s="30">
        <f>'De la BASE'!B511</f>
        <v>1</v>
      </c>
      <c r="C515" s="4">
        <f>'De la BASE'!C511</f>
        <v>1983</v>
      </c>
      <c r="D515" s="4">
        <f>'De la BASE'!D511</f>
        <v>3</v>
      </c>
      <c r="E515" s="9">
        <f>IF('De la BASE'!E511&gt;0,'De la BASE'!E511,'De la BASE'!E511+0.001)</f>
        <v>2.311</v>
      </c>
      <c r="F515" s="9">
        <f>IF('De la BASE'!F511&gt;0,'De la BASE'!F511,'De la BASE'!F511+0.001)</f>
        <v>2.311</v>
      </c>
      <c r="G515" s="15">
        <v>30376</v>
      </c>
    </row>
    <row r="516" spans="1:7" ht="12.75">
      <c r="A516" s="30" t="str">
        <f>'De la BASE'!A512</f>
        <v>100</v>
      </c>
      <c r="B516" s="30">
        <f>'De la BASE'!B512</f>
        <v>1</v>
      </c>
      <c r="C516" s="4">
        <f>'De la BASE'!C512</f>
        <v>1983</v>
      </c>
      <c r="D516" s="4">
        <f>'De la BASE'!D512</f>
        <v>4</v>
      </c>
      <c r="E516" s="9">
        <f>IF('De la BASE'!E512&gt;0,'De la BASE'!E512,'De la BASE'!E512+0.001)</f>
        <v>7.478</v>
      </c>
      <c r="F516" s="9">
        <f>IF('De la BASE'!F512&gt;0,'De la BASE'!F512,'De la BASE'!F512+0.001)</f>
        <v>7.478</v>
      </c>
      <c r="G516" s="15">
        <v>30407</v>
      </c>
    </row>
    <row r="517" spans="1:7" ht="12.75">
      <c r="A517" s="30" t="str">
        <f>'De la BASE'!A513</f>
        <v>100</v>
      </c>
      <c r="B517" s="30">
        <f>'De la BASE'!B513</f>
        <v>1</v>
      </c>
      <c r="C517" s="4">
        <f>'De la BASE'!C513</f>
        <v>1983</v>
      </c>
      <c r="D517" s="4">
        <f>'De la BASE'!D513</f>
        <v>5</v>
      </c>
      <c r="E517" s="9">
        <f>IF('De la BASE'!E513&gt;0,'De la BASE'!E513,'De la BASE'!E513+0.001)</f>
        <v>5.416</v>
      </c>
      <c r="F517" s="9">
        <f>IF('De la BASE'!F513&gt;0,'De la BASE'!F513,'De la BASE'!F513+0.001)</f>
        <v>5.416</v>
      </c>
      <c r="G517" s="15">
        <v>30437</v>
      </c>
    </row>
    <row r="518" spans="1:7" ht="12.75">
      <c r="A518" s="30" t="str">
        <f>'De la BASE'!A514</f>
        <v>100</v>
      </c>
      <c r="B518" s="30">
        <f>'De la BASE'!B514</f>
        <v>1</v>
      </c>
      <c r="C518" s="4">
        <f>'De la BASE'!C514</f>
        <v>1983</v>
      </c>
      <c r="D518" s="4">
        <f>'De la BASE'!D514</f>
        <v>6</v>
      </c>
      <c r="E518" s="9">
        <f>IF('De la BASE'!E514&gt;0,'De la BASE'!E514,'De la BASE'!E514+0.001)</f>
        <v>2.89</v>
      </c>
      <c r="F518" s="9">
        <f>IF('De la BASE'!F514&gt;0,'De la BASE'!F514,'De la BASE'!F514+0.001)</f>
        <v>2.89</v>
      </c>
      <c r="G518" s="15">
        <v>30468</v>
      </c>
    </row>
    <row r="519" spans="1:7" ht="12.75">
      <c r="A519" s="30" t="str">
        <f>'De la BASE'!A515</f>
        <v>100</v>
      </c>
      <c r="B519" s="30">
        <f>'De la BASE'!B515</f>
        <v>1</v>
      </c>
      <c r="C519" s="4">
        <f>'De la BASE'!C515</f>
        <v>1983</v>
      </c>
      <c r="D519" s="4">
        <f>'De la BASE'!D515</f>
        <v>7</v>
      </c>
      <c r="E519" s="9">
        <f>IF('De la BASE'!E515&gt;0,'De la BASE'!E515,'De la BASE'!E515+0.001)</f>
        <v>2.41</v>
      </c>
      <c r="F519" s="9">
        <f>IF('De la BASE'!F515&gt;0,'De la BASE'!F515,'De la BASE'!F515+0.001)</f>
        <v>2.41</v>
      </c>
      <c r="G519" s="15">
        <v>30498</v>
      </c>
    </row>
    <row r="520" spans="1:7" ht="12.75">
      <c r="A520" s="30" t="str">
        <f>'De la BASE'!A516</f>
        <v>100</v>
      </c>
      <c r="B520" s="30">
        <f>'De la BASE'!B516</f>
        <v>1</v>
      </c>
      <c r="C520" s="4">
        <f>'De la BASE'!C516</f>
        <v>1983</v>
      </c>
      <c r="D520" s="4">
        <f>'De la BASE'!D516</f>
        <v>8</v>
      </c>
      <c r="E520" s="9">
        <f>IF('De la BASE'!E516&gt;0,'De la BASE'!E516,'De la BASE'!E516+0.001)</f>
        <v>2.157</v>
      </c>
      <c r="F520" s="9">
        <f>IF('De la BASE'!F516&gt;0,'De la BASE'!F516,'De la BASE'!F516+0.001)</f>
        <v>2.157</v>
      </c>
      <c r="G520" s="15">
        <v>30529</v>
      </c>
    </row>
    <row r="521" spans="1:7" ht="12.75">
      <c r="A521" s="30" t="str">
        <f>'De la BASE'!A517</f>
        <v>100</v>
      </c>
      <c r="B521" s="30">
        <f>'De la BASE'!B517</f>
        <v>1</v>
      </c>
      <c r="C521" s="4">
        <f>'De la BASE'!C517</f>
        <v>1983</v>
      </c>
      <c r="D521" s="4">
        <f>'De la BASE'!D517</f>
        <v>9</v>
      </c>
      <c r="E521" s="9">
        <f>IF('De la BASE'!E517&gt;0,'De la BASE'!E517,'De la BASE'!E517+0.001)</f>
        <v>1.795</v>
      </c>
      <c r="F521" s="9">
        <f>IF('De la BASE'!F517&gt;0,'De la BASE'!F517,'De la BASE'!F517+0.001)</f>
        <v>1.795</v>
      </c>
      <c r="G521" s="15">
        <v>30560</v>
      </c>
    </row>
    <row r="522" spans="1:7" ht="12.75">
      <c r="A522" s="30" t="str">
        <f>'De la BASE'!A518</f>
        <v>100</v>
      </c>
      <c r="B522" s="30">
        <f>'De la BASE'!B518</f>
        <v>1</v>
      </c>
      <c r="C522" s="4">
        <f>'De la BASE'!C518</f>
        <v>1983</v>
      </c>
      <c r="D522" s="4">
        <f>'De la BASE'!D518</f>
        <v>10</v>
      </c>
      <c r="E522" s="9">
        <f>IF('De la BASE'!E518&gt;0,'De la BASE'!E518,'De la BASE'!E518+0.001)</f>
        <v>1.447</v>
      </c>
      <c r="F522" s="9">
        <f>IF('De la BASE'!F518&gt;0,'De la BASE'!F518,'De la BASE'!F518+0.001)</f>
        <v>1.447</v>
      </c>
      <c r="G522" s="15">
        <v>30590</v>
      </c>
    </row>
    <row r="523" spans="1:7" ht="12.75">
      <c r="A523" s="30" t="str">
        <f>'De la BASE'!A519</f>
        <v>100</v>
      </c>
      <c r="B523" s="30">
        <f>'De la BASE'!B519</f>
        <v>1</v>
      </c>
      <c r="C523" s="4">
        <f>'De la BASE'!C519</f>
        <v>1983</v>
      </c>
      <c r="D523" s="4">
        <f>'De la BASE'!D519</f>
        <v>11</v>
      </c>
      <c r="E523" s="9">
        <f>IF('De la BASE'!E519&gt;0,'De la BASE'!E519,'De la BASE'!E519+0.001)</f>
        <v>2.463</v>
      </c>
      <c r="F523" s="9">
        <f>IF('De la BASE'!F519&gt;0,'De la BASE'!F519,'De la BASE'!F519+0.001)</f>
        <v>2.463</v>
      </c>
      <c r="G523" s="15">
        <v>30621</v>
      </c>
    </row>
    <row r="524" spans="1:7" ht="12.75">
      <c r="A524" s="30" t="str">
        <f>'De la BASE'!A520</f>
        <v>100</v>
      </c>
      <c r="B524" s="30">
        <f>'De la BASE'!B520</f>
        <v>1</v>
      </c>
      <c r="C524" s="4">
        <f>'De la BASE'!C520</f>
        <v>1983</v>
      </c>
      <c r="D524" s="4">
        <f>'De la BASE'!D520</f>
        <v>12</v>
      </c>
      <c r="E524" s="9">
        <f>IF('De la BASE'!E520&gt;0,'De la BASE'!E520,'De la BASE'!E520+0.001)</f>
        <v>5.219</v>
      </c>
      <c r="F524" s="9">
        <f>IF('De la BASE'!F520&gt;0,'De la BASE'!F520,'De la BASE'!F520+0.001)</f>
        <v>5.219</v>
      </c>
      <c r="G524" s="15">
        <v>30651</v>
      </c>
    </row>
    <row r="525" spans="1:7" ht="12.75">
      <c r="A525" s="30" t="str">
        <f>'De la BASE'!A521</f>
        <v>100</v>
      </c>
      <c r="B525" s="30">
        <f>'De la BASE'!B521</f>
        <v>1</v>
      </c>
      <c r="C525" s="4">
        <f>'De la BASE'!C521</f>
        <v>1984</v>
      </c>
      <c r="D525" s="4">
        <f>'De la BASE'!D521</f>
        <v>1</v>
      </c>
      <c r="E525" s="9">
        <f>IF('De la BASE'!E521&gt;0,'De la BASE'!E521,'De la BASE'!E521+0.001)</f>
        <v>7.718</v>
      </c>
      <c r="F525" s="9">
        <f>IF('De la BASE'!F521&gt;0,'De la BASE'!F521,'De la BASE'!F521+0.001)</f>
        <v>7.718</v>
      </c>
      <c r="G525" s="15">
        <v>30682</v>
      </c>
    </row>
    <row r="526" spans="1:7" ht="12.75">
      <c r="A526" s="30" t="str">
        <f>'De la BASE'!A522</f>
        <v>100</v>
      </c>
      <c r="B526" s="30">
        <f>'De la BASE'!B522</f>
        <v>1</v>
      </c>
      <c r="C526" s="4">
        <f>'De la BASE'!C522</f>
        <v>1984</v>
      </c>
      <c r="D526" s="4">
        <f>'De la BASE'!D522</f>
        <v>2</v>
      </c>
      <c r="E526" s="9">
        <f>IF('De la BASE'!E522&gt;0,'De la BASE'!E522,'De la BASE'!E522+0.001)</f>
        <v>3.429</v>
      </c>
      <c r="F526" s="9">
        <f>IF('De la BASE'!F522&gt;0,'De la BASE'!F522,'De la BASE'!F522+0.001)</f>
        <v>3.429</v>
      </c>
      <c r="G526" s="15">
        <v>30713</v>
      </c>
    </row>
    <row r="527" spans="1:7" ht="12.75">
      <c r="A527" s="30" t="str">
        <f>'De la BASE'!A523</f>
        <v>100</v>
      </c>
      <c r="B527" s="30">
        <f>'De la BASE'!B523</f>
        <v>1</v>
      </c>
      <c r="C527" s="4">
        <f>'De la BASE'!C523</f>
        <v>1984</v>
      </c>
      <c r="D527" s="4">
        <f>'De la BASE'!D523</f>
        <v>3</v>
      </c>
      <c r="E527" s="9">
        <f>IF('De la BASE'!E523&gt;0,'De la BASE'!E523,'De la BASE'!E523+0.001)</f>
        <v>9.33</v>
      </c>
      <c r="F527" s="9">
        <f>IF('De la BASE'!F523&gt;0,'De la BASE'!F523,'De la BASE'!F523+0.001)</f>
        <v>9.33</v>
      </c>
      <c r="G527" s="15">
        <v>30742</v>
      </c>
    </row>
    <row r="528" spans="1:7" ht="12.75">
      <c r="A528" s="30" t="str">
        <f>'De la BASE'!A524</f>
        <v>100</v>
      </c>
      <c r="B528" s="30">
        <f>'De la BASE'!B524</f>
        <v>1</v>
      </c>
      <c r="C528" s="4">
        <f>'De la BASE'!C524</f>
        <v>1984</v>
      </c>
      <c r="D528" s="4">
        <f>'De la BASE'!D524</f>
        <v>4</v>
      </c>
      <c r="E528" s="9">
        <f>IF('De la BASE'!E524&gt;0,'De la BASE'!E524,'De la BASE'!E524+0.001)</f>
        <v>3.304</v>
      </c>
      <c r="F528" s="9">
        <f>IF('De la BASE'!F524&gt;0,'De la BASE'!F524,'De la BASE'!F524+0.001)</f>
        <v>3.304</v>
      </c>
      <c r="G528" s="15">
        <v>30773</v>
      </c>
    </row>
    <row r="529" spans="1:7" ht="12.75">
      <c r="A529" s="30" t="str">
        <f>'De la BASE'!A525</f>
        <v>100</v>
      </c>
      <c r="B529" s="30">
        <f>'De la BASE'!B525</f>
        <v>1</v>
      </c>
      <c r="C529" s="4">
        <f>'De la BASE'!C525</f>
        <v>1984</v>
      </c>
      <c r="D529" s="4">
        <f>'De la BASE'!D525</f>
        <v>5</v>
      </c>
      <c r="E529" s="9">
        <f>IF('De la BASE'!E525&gt;0,'De la BASE'!E525,'De la BASE'!E525+0.001)</f>
        <v>4.855</v>
      </c>
      <c r="F529" s="9">
        <f>IF('De la BASE'!F525&gt;0,'De la BASE'!F525,'De la BASE'!F525+0.001)</f>
        <v>4.855</v>
      </c>
      <c r="G529" s="15">
        <v>30803</v>
      </c>
    </row>
    <row r="530" spans="1:7" ht="12.75">
      <c r="A530" s="30" t="str">
        <f>'De la BASE'!A526</f>
        <v>100</v>
      </c>
      <c r="B530" s="30">
        <f>'De la BASE'!B526</f>
        <v>1</v>
      </c>
      <c r="C530" s="4">
        <f>'De la BASE'!C526</f>
        <v>1984</v>
      </c>
      <c r="D530" s="4">
        <f>'De la BASE'!D526</f>
        <v>6</v>
      </c>
      <c r="E530" s="9">
        <f>IF('De la BASE'!E526&gt;0,'De la BASE'!E526,'De la BASE'!E526+0.001)</f>
        <v>4.586</v>
      </c>
      <c r="F530" s="9">
        <f>IF('De la BASE'!F526&gt;0,'De la BASE'!F526,'De la BASE'!F526+0.001)</f>
        <v>4.586</v>
      </c>
      <c r="G530" s="15">
        <v>30834</v>
      </c>
    </row>
    <row r="531" spans="1:7" ht="12.75">
      <c r="A531" s="30" t="str">
        <f>'De la BASE'!A527</f>
        <v>100</v>
      </c>
      <c r="B531" s="30">
        <f>'De la BASE'!B527</f>
        <v>1</v>
      </c>
      <c r="C531" s="4">
        <f>'De la BASE'!C527</f>
        <v>1984</v>
      </c>
      <c r="D531" s="4">
        <f>'De la BASE'!D527</f>
        <v>7</v>
      </c>
      <c r="E531" s="9">
        <f>IF('De la BASE'!E527&gt;0,'De la BASE'!E527,'De la BASE'!E527+0.001)</f>
        <v>2.48</v>
      </c>
      <c r="F531" s="9">
        <f>IF('De la BASE'!F527&gt;0,'De la BASE'!F527,'De la BASE'!F527+0.001)</f>
        <v>2.48</v>
      </c>
      <c r="G531" s="15">
        <v>30864</v>
      </c>
    </row>
    <row r="532" spans="1:7" ht="12.75">
      <c r="A532" s="30" t="str">
        <f>'De la BASE'!A528</f>
        <v>100</v>
      </c>
      <c r="B532" s="30">
        <f>'De la BASE'!B528</f>
        <v>1</v>
      </c>
      <c r="C532" s="4">
        <f>'De la BASE'!C528</f>
        <v>1984</v>
      </c>
      <c r="D532" s="4">
        <f>'De la BASE'!D528</f>
        <v>8</v>
      </c>
      <c r="E532" s="9">
        <f>IF('De la BASE'!E528&gt;0,'De la BASE'!E528,'De la BASE'!E528+0.001)</f>
        <v>2.011</v>
      </c>
      <c r="F532" s="9">
        <f>IF('De la BASE'!F528&gt;0,'De la BASE'!F528,'De la BASE'!F528+0.001)</f>
        <v>2.011</v>
      </c>
      <c r="G532" s="15">
        <v>30895</v>
      </c>
    </row>
    <row r="533" spans="1:7" ht="12.75">
      <c r="A533" s="30" t="str">
        <f>'De la BASE'!A529</f>
        <v>100</v>
      </c>
      <c r="B533" s="30">
        <f>'De la BASE'!B529</f>
        <v>1</v>
      </c>
      <c r="C533" s="4">
        <f>'De la BASE'!C529</f>
        <v>1984</v>
      </c>
      <c r="D533" s="4">
        <f>'De la BASE'!D529</f>
        <v>9</v>
      </c>
      <c r="E533" s="9">
        <f>IF('De la BASE'!E529&gt;0,'De la BASE'!E529,'De la BASE'!E529+0.001)</f>
        <v>1.643</v>
      </c>
      <c r="F533" s="9">
        <f>IF('De la BASE'!F529&gt;0,'De la BASE'!F529,'De la BASE'!F529+0.001)</f>
        <v>1.643</v>
      </c>
      <c r="G533" s="15">
        <v>30926</v>
      </c>
    </row>
    <row r="534" spans="1:7" ht="12.75">
      <c r="A534" s="30" t="str">
        <f>'De la BASE'!A530</f>
        <v>100</v>
      </c>
      <c r="B534" s="30">
        <f>'De la BASE'!B530</f>
        <v>1</v>
      </c>
      <c r="C534" s="4">
        <f>'De la BASE'!C530</f>
        <v>1984</v>
      </c>
      <c r="D534" s="4">
        <f>'De la BASE'!D530</f>
        <v>10</v>
      </c>
      <c r="E534" s="9">
        <f>IF('De la BASE'!E530&gt;0,'De la BASE'!E530,'De la BASE'!E530+0.001)</f>
        <v>2.874</v>
      </c>
      <c r="F534" s="9">
        <f>IF('De la BASE'!F530&gt;0,'De la BASE'!F530,'De la BASE'!F530+0.001)</f>
        <v>2.874</v>
      </c>
      <c r="G534" s="15">
        <v>30956</v>
      </c>
    </row>
    <row r="535" spans="1:7" ht="12.75">
      <c r="A535" s="30" t="str">
        <f>'De la BASE'!A531</f>
        <v>100</v>
      </c>
      <c r="B535" s="30">
        <f>'De la BASE'!B531</f>
        <v>1</v>
      </c>
      <c r="C535" s="4">
        <f>'De la BASE'!C531</f>
        <v>1984</v>
      </c>
      <c r="D535" s="4">
        <f>'De la BASE'!D531</f>
        <v>11</v>
      </c>
      <c r="E535" s="9">
        <f>IF('De la BASE'!E531&gt;0,'De la BASE'!E531,'De la BASE'!E531+0.001)</f>
        <v>11.235</v>
      </c>
      <c r="F535" s="9">
        <f>IF('De la BASE'!F531&gt;0,'De la BASE'!F531,'De la BASE'!F531+0.001)</f>
        <v>11.235</v>
      </c>
      <c r="G535" s="15">
        <v>30987</v>
      </c>
    </row>
    <row r="536" spans="1:7" ht="12.75">
      <c r="A536" s="30" t="str">
        <f>'De la BASE'!A532</f>
        <v>100</v>
      </c>
      <c r="B536" s="30">
        <f>'De la BASE'!B532</f>
        <v>1</v>
      </c>
      <c r="C536" s="4">
        <f>'De la BASE'!C532</f>
        <v>1984</v>
      </c>
      <c r="D536" s="4">
        <f>'De la BASE'!D532</f>
        <v>12</v>
      </c>
      <c r="E536" s="9">
        <f>IF('De la BASE'!E532&gt;0,'De la BASE'!E532,'De la BASE'!E532+0.001)</f>
        <v>3.897</v>
      </c>
      <c r="F536" s="9">
        <f>IF('De la BASE'!F532&gt;0,'De la BASE'!F532,'De la BASE'!F532+0.001)</f>
        <v>3.897</v>
      </c>
      <c r="G536" s="15">
        <v>31017</v>
      </c>
    </row>
    <row r="537" spans="1:7" ht="12.75">
      <c r="A537" s="30" t="str">
        <f>'De la BASE'!A533</f>
        <v>100</v>
      </c>
      <c r="B537" s="30">
        <f>'De la BASE'!B533</f>
        <v>1</v>
      </c>
      <c r="C537" s="4">
        <f>'De la BASE'!C533</f>
        <v>1985</v>
      </c>
      <c r="D537" s="4">
        <f>'De la BASE'!D533</f>
        <v>1</v>
      </c>
      <c r="E537" s="9">
        <f>IF('De la BASE'!E533&gt;0,'De la BASE'!E533,'De la BASE'!E533+0.001)</f>
        <v>4.712</v>
      </c>
      <c r="F537" s="9">
        <f>IF('De la BASE'!F533&gt;0,'De la BASE'!F533,'De la BASE'!F533+0.001)</f>
        <v>4.712</v>
      </c>
      <c r="G537" s="15">
        <v>31048</v>
      </c>
    </row>
    <row r="538" spans="1:7" ht="12.75">
      <c r="A538" s="30" t="str">
        <f>'De la BASE'!A534</f>
        <v>100</v>
      </c>
      <c r="B538" s="30">
        <f>'De la BASE'!B534</f>
        <v>1</v>
      </c>
      <c r="C538" s="4">
        <f>'De la BASE'!C534</f>
        <v>1985</v>
      </c>
      <c r="D538" s="4">
        <f>'De la BASE'!D534</f>
        <v>2</v>
      </c>
      <c r="E538" s="9">
        <f>IF('De la BASE'!E534&gt;0,'De la BASE'!E534,'De la BASE'!E534+0.001)</f>
        <v>24.297</v>
      </c>
      <c r="F538" s="9">
        <f>IF('De la BASE'!F534&gt;0,'De la BASE'!F534,'De la BASE'!F534+0.001)</f>
        <v>24.297</v>
      </c>
      <c r="G538" s="15">
        <v>31079</v>
      </c>
    </row>
    <row r="539" spans="1:7" ht="12.75">
      <c r="A539" s="30" t="str">
        <f>'De la BASE'!A535</f>
        <v>100</v>
      </c>
      <c r="B539" s="30">
        <f>'De la BASE'!B535</f>
        <v>1</v>
      </c>
      <c r="C539" s="4">
        <f>'De la BASE'!C535</f>
        <v>1985</v>
      </c>
      <c r="D539" s="4">
        <f>'De la BASE'!D535</f>
        <v>3</v>
      </c>
      <c r="E539" s="9">
        <f>IF('De la BASE'!E535&gt;0,'De la BASE'!E535,'De la BASE'!E535+0.001)</f>
        <v>14.446</v>
      </c>
      <c r="F539" s="9">
        <f>IF('De la BASE'!F535&gt;0,'De la BASE'!F535,'De la BASE'!F535+0.001)</f>
        <v>14.446</v>
      </c>
      <c r="G539" s="15">
        <v>31107</v>
      </c>
    </row>
    <row r="540" spans="1:7" ht="12.75">
      <c r="A540" s="30" t="str">
        <f>'De la BASE'!A536</f>
        <v>100</v>
      </c>
      <c r="B540" s="30">
        <f>'De la BASE'!B536</f>
        <v>1</v>
      </c>
      <c r="C540" s="4">
        <f>'De la BASE'!C536</f>
        <v>1985</v>
      </c>
      <c r="D540" s="4">
        <f>'De la BASE'!D536</f>
        <v>4</v>
      </c>
      <c r="E540" s="9">
        <f>IF('De la BASE'!E536&gt;0,'De la BASE'!E536,'De la BASE'!E536+0.001)</f>
        <v>8.901</v>
      </c>
      <c r="F540" s="9">
        <f>IF('De la BASE'!F536&gt;0,'De la BASE'!F536,'De la BASE'!F536+0.001)</f>
        <v>8.901</v>
      </c>
      <c r="G540" s="15">
        <v>31138</v>
      </c>
    </row>
    <row r="541" spans="1:7" ht="12.75">
      <c r="A541" s="30" t="str">
        <f>'De la BASE'!A537</f>
        <v>100</v>
      </c>
      <c r="B541" s="30">
        <f>'De la BASE'!B537</f>
        <v>1</v>
      </c>
      <c r="C541" s="4">
        <f>'De la BASE'!C537</f>
        <v>1985</v>
      </c>
      <c r="D541" s="4">
        <f>'De la BASE'!D537</f>
        <v>5</v>
      </c>
      <c r="E541" s="9">
        <f>IF('De la BASE'!E537&gt;0,'De la BASE'!E537,'De la BASE'!E537+0.001)</f>
        <v>6.442</v>
      </c>
      <c r="F541" s="9">
        <f>IF('De la BASE'!F537&gt;0,'De la BASE'!F537,'De la BASE'!F537+0.001)</f>
        <v>6.442</v>
      </c>
      <c r="G541" s="15">
        <v>31168</v>
      </c>
    </row>
    <row r="542" spans="1:7" ht="12.75">
      <c r="A542" s="30" t="str">
        <f>'De la BASE'!A538</f>
        <v>100</v>
      </c>
      <c r="B542" s="30">
        <f>'De la BASE'!B538</f>
        <v>1</v>
      </c>
      <c r="C542" s="4">
        <f>'De la BASE'!C538</f>
        <v>1985</v>
      </c>
      <c r="D542" s="4">
        <f>'De la BASE'!D538</f>
        <v>6</v>
      </c>
      <c r="E542" s="9">
        <f>IF('De la BASE'!E538&gt;0,'De la BASE'!E538,'De la BASE'!E538+0.001)</f>
        <v>3.851</v>
      </c>
      <c r="F542" s="9">
        <f>IF('De la BASE'!F538&gt;0,'De la BASE'!F538,'De la BASE'!F538+0.001)</f>
        <v>3.851</v>
      </c>
      <c r="G542" s="15">
        <v>31199</v>
      </c>
    </row>
    <row r="543" spans="1:7" ht="12.75">
      <c r="A543" s="30" t="str">
        <f>'De la BASE'!A539</f>
        <v>100</v>
      </c>
      <c r="B543" s="30">
        <f>'De la BASE'!B539</f>
        <v>1</v>
      </c>
      <c r="C543" s="4">
        <f>'De la BASE'!C539</f>
        <v>1985</v>
      </c>
      <c r="D543" s="4">
        <f>'De la BASE'!D539</f>
        <v>7</v>
      </c>
      <c r="E543" s="9">
        <f>IF('De la BASE'!E539&gt;0,'De la BASE'!E539,'De la BASE'!E539+0.001)</f>
        <v>3.119</v>
      </c>
      <c r="F543" s="9">
        <f>IF('De la BASE'!F539&gt;0,'De la BASE'!F539,'De la BASE'!F539+0.001)</f>
        <v>3.119</v>
      </c>
      <c r="G543" s="15">
        <v>31229</v>
      </c>
    </row>
    <row r="544" spans="1:7" ht="12.75">
      <c r="A544" s="30" t="str">
        <f>'De la BASE'!A540</f>
        <v>100</v>
      </c>
      <c r="B544" s="30">
        <f>'De la BASE'!B540</f>
        <v>1</v>
      </c>
      <c r="C544" s="4">
        <f>'De la BASE'!C540</f>
        <v>1985</v>
      </c>
      <c r="D544" s="4">
        <f>'De la BASE'!D540</f>
        <v>8</v>
      </c>
      <c r="E544" s="9">
        <f>IF('De la BASE'!E540&gt;0,'De la BASE'!E540,'De la BASE'!E540+0.001)</f>
        <v>2.486</v>
      </c>
      <c r="F544" s="9">
        <f>IF('De la BASE'!F540&gt;0,'De la BASE'!F540,'De la BASE'!F540+0.001)</f>
        <v>2.486</v>
      </c>
      <c r="G544" s="15">
        <v>31260</v>
      </c>
    </row>
    <row r="545" spans="1:7" ht="12.75">
      <c r="A545" s="30" t="str">
        <f>'De la BASE'!A541</f>
        <v>100</v>
      </c>
      <c r="B545" s="30">
        <f>'De la BASE'!B541</f>
        <v>1</v>
      </c>
      <c r="C545" s="4">
        <f>'De la BASE'!C541</f>
        <v>1985</v>
      </c>
      <c r="D545" s="4">
        <f>'De la BASE'!D541</f>
        <v>9</v>
      </c>
      <c r="E545" s="9">
        <f>IF('De la BASE'!E541&gt;0,'De la BASE'!E541,'De la BASE'!E541+0.001)</f>
        <v>1.972</v>
      </c>
      <c r="F545" s="9">
        <f>IF('De la BASE'!F541&gt;0,'De la BASE'!F541,'De la BASE'!F541+0.001)</f>
        <v>1.972</v>
      </c>
      <c r="G545" s="15">
        <v>31291</v>
      </c>
    </row>
    <row r="546" spans="1:7" ht="12.75">
      <c r="A546" s="30" t="str">
        <f>'De la BASE'!A542</f>
        <v>100</v>
      </c>
      <c r="B546" s="30">
        <f>'De la BASE'!B542</f>
        <v>1</v>
      </c>
      <c r="C546" s="4">
        <f>'De la BASE'!C542</f>
        <v>1985</v>
      </c>
      <c r="D546" s="4">
        <f>'De la BASE'!D542</f>
        <v>10</v>
      </c>
      <c r="E546" s="9">
        <f>IF('De la BASE'!E542&gt;0,'De la BASE'!E542,'De la BASE'!E542+0.001)</f>
        <v>1.557</v>
      </c>
      <c r="F546" s="9">
        <f>IF('De la BASE'!F542&gt;0,'De la BASE'!F542,'De la BASE'!F542+0.001)</f>
        <v>1.557</v>
      </c>
      <c r="G546" s="15">
        <v>31321</v>
      </c>
    </row>
    <row r="547" spans="1:7" ht="12.75">
      <c r="A547" s="30" t="str">
        <f>'De la BASE'!A543</f>
        <v>100</v>
      </c>
      <c r="B547" s="30">
        <f>'De la BASE'!B543</f>
        <v>1</v>
      </c>
      <c r="C547" s="4">
        <f>'De la BASE'!C543</f>
        <v>1985</v>
      </c>
      <c r="D547" s="4">
        <f>'De la BASE'!D543</f>
        <v>11</v>
      </c>
      <c r="E547" s="9">
        <f>IF('De la BASE'!E543&gt;0,'De la BASE'!E543,'De la BASE'!E543+0.001)</f>
        <v>2.653</v>
      </c>
      <c r="F547" s="9">
        <f>IF('De la BASE'!F543&gt;0,'De la BASE'!F543,'De la BASE'!F543+0.001)</f>
        <v>2.653</v>
      </c>
      <c r="G547" s="15">
        <v>31352</v>
      </c>
    </row>
    <row r="548" spans="1:7" ht="12.75">
      <c r="A548" s="30" t="str">
        <f>'De la BASE'!A544</f>
        <v>100</v>
      </c>
      <c r="B548" s="30">
        <f>'De la BASE'!B544</f>
        <v>1</v>
      </c>
      <c r="C548" s="4">
        <f>'De la BASE'!C544</f>
        <v>1985</v>
      </c>
      <c r="D548" s="4">
        <f>'De la BASE'!D544</f>
        <v>12</v>
      </c>
      <c r="E548" s="9">
        <f>IF('De la BASE'!E544&gt;0,'De la BASE'!E544,'De la BASE'!E544+0.001)</f>
        <v>8.723</v>
      </c>
      <c r="F548" s="9">
        <f>IF('De la BASE'!F544&gt;0,'De la BASE'!F544,'De la BASE'!F544+0.001)</f>
        <v>8.723</v>
      </c>
      <c r="G548" s="15">
        <v>31382</v>
      </c>
    </row>
    <row r="549" spans="1:7" ht="12.75">
      <c r="A549" s="30" t="str">
        <f>'De la BASE'!A545</f>
        <v>100</v>
      </c>
      <c r="B549" s="30">
        <f>'De la BASE'!B545</f>
        <v>1</v>
      </c>
      <c r="C549" s="4">
        <f>'De la BASE'!C545</f>
        <v>1986</v>
      </c>
      <c r="D549" s="4">
        <f>'De la BASE'!D545</f>
        <v>1</v>
      </c>
      <c r="E549" s="9">
        <f>IF('De la BASE'!E545&gt;0,'De la BASE'!E545,'De la BASE'!E545+0.001)</f>
        <v>10.507</v>
      </c>
      <c r="F549" s="9">
        <f>IF('De la BASE'!F545&gt;0,'De la BASE'!F545,'De la BASE'!F545+0.001)</f>
        <v>10.507</v>
      </c>
      <c r="G549" s="15">
        <v>31413</v>
      </c>
    </row>
    <row r="550" spans="1:7" ht="12.75">
      <c r="A550" s="30" t="str">
        <f>'De la BASE'!A546</f>
        <v>100</v>
      </c>
      <c r="B550" s="30">
        <f>'De la BASE'!B546</f>
        <v>1</v>
      </c>
      <c r="C550" s="4">
        <f>'De la BASE'!C546</f>
        <v>1986</v>
      </c>
      <c r="D550" s="4">
        <f>'De la BASE'!D546</f>
        <v>2</v>
      </c>
      <c r="E550" s="9">
        <f>IF('De la BASE'!E546&gt;0,'De la BASE'!E546,'De la BASE'!E546+0.001)</f>
        <v>7.78</v>
      </c>
      <c r="F550" s="9">
        <f>IF('De la BASE'!F546&gt;0,'De la BASE'!F546,'De la BASE'!F546+0.001)</f>
        <v>7.78</v>
      </c>
      <c r="G550" s="15">
        <v>31444</v>
      </c>
    </row>
    <row r="551" spans="1:7" ht="12.75">
      <c r="A551" s="30" t="str">
        <f>'De la BASE'!A547</f>
        <v>100</v>
      </c>
      <c r="B551" s="30">
        <f>'De la BASE'!B547</f>
        <v>1</v>
      </c>
      <c r="C551" s="4">
        <f>'De la BASE'!C547</f>
        <v>1986</v>
      </c>
      <c r="D551" s="4">
        <f>'De la BASE'!D547</f>
        <v>3</v>
      </c>
      <c r="E551" s="9">
        <f>IF('De la BASE'!E547&gt;0,'De la BASE'!E547,'De la BASE'!E547+0.001)</f>
        <v>3.788</v>
      </c>
      <c r="F551" s="9">
        <f>IF('De la BASE'!F547&gt;0,'De la BASE'!F547,'De la BASE'!F547+0.001)</f>
        <v>3.788</v>
      </c>
      <c r="G551" s="15">
        <v>31472</v>
      </c>
    </row>
    <row r="552" spans="1:7" ht="12.75">
      <c r="A552" s="30" t="str">
        <f>'De la BASE'!A548</f>
        <v>100</v>
      </c>
      <c r="B552" s="30">
        <f>'De la BASE'!B548</f>
        <v>1</v>
      </c>
      <c r="C552" s="4">
        <f>'De la BASE'!C548</f>
        <v>1986</v>
      </c>
      <c r="D552" s="4">
        <f>'De la BASE'!D548</f>
        <v>4</v>
      </c>
      <c r="E552" s="9">
        <f>IF('De la BASE'!E548&gt;0,'De la BASE'!E548,'De la BASE'!E548+0.001)</f>
        <v>4.499</v>
      </c>
      <c r="F552" s="9">
        <f>IF('De la BASE'!F548&gt;0,'De la BASE'!F548,'De la BASE'!F548+0.001)</f>
        <v>4.499</v>
      </c>
      <c r="G552" s="15">
        <v>31503</v>
      </c>
    </row>
    <row r="553" spans="1:7" ht="12.75">
      <c r="A553" s="30" t="str">
        <f>'De la BASE'!A549</f>
        <v>100</v>
      </c>
      <c r="B553" s="30">
        <f>'De la BASE'!B549</f>
        <v>1</v>
      </c>
      <c r="C553" s="4">
        <f>'De la BASE'!C549</f>
        <v>1986</v>
      </c>
      <c r="D553" s="4">
        <f>'De la BASE'!D549</f>
        <v>5</v>
      </c>
      <c r="E553" s="9">
        <f>IF('De la BASE'!E549&gt;0,'De la BASE'!E549,'De la BASE'!E549+0.001)</f>
        <v>2.277</v>
      </c>
      <c r="F553" s="9">
        <f>IF('De la BASE'!F549&gt;0,'De la BASE'!F549,'De la BASE'!F549+0.001)</f>
        <v>2.277</v>
      </c>
      <c r="G553" s="15">
        <v>31533</v>
      </c>
    </row>
    <row r="554" spans="1:7" ht="12.75">
      <c r="A554" s="30" t="str">
        <f>'De la BASE'!A550</f>
        <v>100</v>
      </c>
      <c r="B554" s="30">
        <f>'De la BASE'!B550</f>
        <v>1</v>
      </c>
      <c r="C554" s="4">
        <f>'De la BASE'!C550</f>
        <v>1986</v>
      </c>
      <c r="D554" s="4">
        <f>'De la BASE'!D550</f>
        <v>6</v>
      </c>
      <c r="E554" s="9">
        <f>IF('De la BASE'!E550&gt;0,'De la BASE'!E550,'De la BASE'!E550+0.001)</f>
        <v>1.956</v>
      </c>
      <c r="F554" s="9">
        <f>IF('De la BASE'!F550&gt;0,'De la BASE'!F550,'De la BASE'!F550+0.001)</f>
        <v>1.956</v>
      </c>
      <c r="G554" s="15">
        <v>31564</v>
      </c>
    </row>
    <row r="555" spans="1:7" ht="12.75">
      <c r="A555" s="30" t="str">
        <f>'De la BASE'!A551</f>
        <v>100</v>
      </c>
      <c r="B555" s="30">
        <f>'De la BASE'!B551</f>
        <v>1</v>
      </c>
      <c r="C555" s="4">
        <f>'De la BASE'!C551</f>
        <v>1986</v>
      </c>
      <c r="D555" s="4">
        <f>'De la BASE'!D551</f>
        <v>7</v>
      </c>
      <c r="E555" s="9">
        <f>IF('De la BASE'!E551&gt;0,'De la BASE'!E551,'De la BASE'!E551+0.001)</f>
        <v>1.62</v>
      </c>
      <c r="F555" s="9">
        <f>IF('De la BASE'!F551&gt;0,'De la BASE'!F551,'De la BASE'!F551+0.001)</f>
        <v>1.62</v>
      </c>
      <c r="G555" s="15">
        <v>31594</v>
      </c>
    </row>
    <row r="556" spans="1:7" ht="12.75">
      <c r="A556" s="30" t="str">
        <f>'De la BASE'!A552</f>
        <v>100</v>
      </c>
      <c r="B556" s="30">
        <f>'De la BASE'!B552</f>
        <v>1</v>
      </c>
      <c r="C556" s="4">
        <f>'De la BASE'!C552</f>
        <v>1986</v>
      </c>
      <c r="D556" s="4">
        <f>'De la BASE'!D552</f>
        <v>8</v>
      </c>
      <c r="E556" s="9">
        <f>IF('De la BASE'!E552&gt;0,'De la BASE'!E552,'De la BASE'!E552+0.001)</f>
        <v>1.322</v>
      </c>
      <c r="F556" s="9">
        <f>IF('De la BASE'!F552&gt;0,'De la BASE'!F552,'De la BASE'!F552+0.001)</f>
        <v>1.322</v>
      </c>
      <c r="G556" s="15">
        <v>31625</v>
      </c>
    </row>
    <row r="557" spans="1:7" ht="12.75">
      <c r="A557" s="30" t="str">
        <f>'De la BASE'!A553</f>
        <v>100</v>
      </c>
      <c r="B557" s="30">
        <f>'De la BASE'!B553</f>
        <v>1</v>
      </c>
      <c r="C557" s="4">
        <f>'De la BASE'!C553</f>
        <v>1986</v>
      </c>
      <c r="D557" s="4">
        <f>'De la BASE'!D553</f>
        <v>9</v>
      </c>
      <c r="E557" s="9">
        <f>IF('De la BASE'!E553&gt;0,'De la BASE'!E553,'De la BASE'!E553+0.001)</f>
        <v>2.429</v>
      </c>
      <c r="F557" s="9">
        <f>IF('De la BASE'!F553&gt;0,'De la BASE'!F553,'De la BASE'!F553+0.001)</f>
        <v>2.429</v>
      </c>
      <c r="G557" s="15">
        <v>31656</v>
      </c>
    </row>
    <row r="558" spans="1:7" ht="12.75">
      <c r="A558" s="30" t="str">
        <f>'De la BASE'!A554</f>
        <v>100</v>
      </c>
      <c r="B558" s="30">
        <f>'De la BASE'!B554</f>
        <v>1</v>
      </c>
      <c r="C558" s="4">
        <f>'De la BASE'!C554</f>
        <v>1986</v>
      </c>
      <c r="D558" s="4">
        <f>'De la BASE'!D554</f>
        <v>10</v>
      </c>
      <c r="E558" s="9">
        <f>IF('De la BASE'!E554&gt;0,'De la BASE'!E554,'De la BASE'!E554+0.001)</f>
        <v>1.687</v>
      </c>
      <c r="F558" s="9">
        <f>IF('De la BASE'!F554&gt;0,'De la BASE'!F554,'De la BASE'!F554+0.001)</f>
        <v>1.687</v>
      </c>
      <c r="G558" s="15">
        <v>31686</v>
      </c>
    </row>
    <row r="559" spans="1:7" ht="12.75">
      <c r="A559" s="30" t="str">
        <f>'De la BASE'!A555</f>
        <v>100</v>
      </c>
      <c r="B559" s="30">
        <f>'De la BASE'!B555</f>
        <v>1</v>
      </c>
      <c r="C559" s="4">
        <f>'De la BASE'!C555</f>
        <v>1986</v>
      </c>
      <c r="D559" s="4">
        <f>'De la BASE'!D555</f>
        <v>11</v>
      </c>
      <c r="E559" s="9">
        <f>IF('De la BASE'!E555&gt;0,'De la BASE'!E555,'De la BASE'!E555+0.001)</f>
        <v>1.761</v>
      </c>
      <c r="F559" s="9">
        <f>IF('De la BASE'!F555&gt;0,'De la BASE'!F555,'De la BASE'!F555+0.001)</f>
        <v>1.761</v>
      </c>
      <c r="G559" s="15">
        <v>31717</v>
      </c>
    </row>
    <row r="560" spans="1:7" ht="12.75">
      <c r="A560" s="30" t="str">
        <f>'De la BASE'!A556</f>
        <v>100</v>
      </c>
      <c r="B560" s="30">
        <f>'De la BASE'!B556</f>
        <v>1</v>
      </c>
      <c r="C560" s="4">
        <f>'De la BASE'!C556</f>
        <v>1986</v>
      </c>
      <c r="D560" s="4">
        <f>'De la BASE'!D556</f>
        <v>12</v>
      </c>
      <c r="E560" s="9">
        <f>IF('De la BASE'!E556&gt;0,'De la BASE'!E556,'De la BASE'!E556+0.001)</f>
        <v>2.382</v>
      </c>
      <c r="F560" s="9">
        <f>IF('De la BASE'!F556&gt;0,'De la BASE'!F556,'De la BASE'!F556+0.001)</f>
        <v>2.382</v>
      </c>
      <c r="G560" s="15">
        <v>31747</v>
      </c>
    </row>
    <row r="561" spans="1:7" ht="12.75">
      <c r="A561" s="30" t="str">
        <f>'De la BASE'!A557</f>
        <v>100</v>
      </c>
      <c r="B561" s="30">
        <f>'De la BASE'!B557</f>
        <v>1</v>
      </c>
      <c r="C561" s="4">
        <f>'De la BASE'!C557</f>
        <v>1987</v>
      </c>
      <c r="D561" s="4">
        <f>'De la BASE'!D557</f>
        <v>1</v>
      </c>
      <c r="E561" s="9">
        <f>IF('De la BASE'!E557&gt;0,'De la BASE'!E557,'De la BASE'!E557+0.001)</f>
        <v>2.147</v>
      </c>
      <c r="F561" s="9">
        <f>IF('De la BASE'!F557&gt;0,'De la BASE'!F557,'De la BASE'!F557+0.001)</f>
        <v>2.147</v>
      </c>
      <c r="G561" s="15">
        <v>31778</v>
      </c>
    </row>
    <row r="562" spans="1:7" ht="12.75">
      <c r="A562" s="30" t="str">
        <f>'De la BASE'!A558</f>
        <v>100</v>
      </c>
      <c r="B562" s="30">
        <f>'De la BASE'!B558</f>
        <v>1</v>
      </c>
      <c r="C562" s="4">
        <f>'De la BASE'!C558</f>
        <v>1987</v>
      </c>
      <c r="D562" s="4">
        <f>'De la BASE'!D558</f>
        <v>2</v>
      </c>
      <c r="E562" s="9">
        <f>IF('De la BASE'!E558&gt;0,'De la BASE'!E558,'De la BASE'!E558+0.001)</f>
        <v>4.83</v>
      </c>
      <c r="F562" s="9">
        <f>IF('De la BASE'!F558&gt;0,'De la BASE'!F558,'De la BASE'!F558+0.001)</f>
        <v>4.83</v>
      </c>
      <c r="G562" s="15">
        <v>31809</v>
      </c>
    </row>
    <row r="563" spans="1:7" ht="12.75">
      <c r="A563" s="30" t="str">
        <f>'De la BASE'!A559</f>
        <v>100</v>
      </c>
      <c r="B563" s="30">
        <f>'De la BASE'!B559</f>
        <v>1</v>
      </c>
      <c r="C563" s="4">
        <f>'De la BASE'!C559</f>
        <v>1987</v>
      </c>
      <c r="D563" s="4">
        <f>'De la BASE'!D559</f>
        <v>3</v>
      </c>
      <c r="E563" s="9">
        <f>IF('De la BASE'!E559&gt;0,'De la BASE'!E559,'De la BASE'!E559+0.001)</f>
        <v>2.781</v>
      </c>
      <c r="F563" s="9">
        <f>IF('De la BASE'!F559&gt;0,'De la BASE'!F559,'De la BASE'!F559+0.001)</f>
        <v>2.781</v>
      </c>
      <c r="G563" s="15">
        <v>31837</v>
      </c>
    </row>
    <row r="564" spans="1:7" ht="12.75">
      <c r="A564" s="30" t="str">
        <f>'De la BASE'!A560</f>
        <v>100</v>
      </c>
      <c r="B564" s="30">
        <f>'De la BASE'!B560</f>
        <v>1</v>
      </c>
      <c r="C564" s="4">
        <f>'De la BASE'!C560</f>
        <v>1987</v>
      </c>
      <c r="D564" s="4">
        <f>'De la BASE'!D560</f>
        <v>4</v>
      </c>
      <c r="E564" s="9">
        <f>IF('De la BASE'!E560&gt;0,'De la BASE'!E560,'De la BASE'!E560+0.001)</f>
        <v>4.351</v>
      </c>
      <c r="F564" s="9">
        <f>IF('De la BASE'!F560&gt;0,'De la BASE'!F560,'De la BASE'!F560+0.001)</f>
        <v>4.351</v>
      </c>
      <c r="G564" s="15">
        <v>31868</v>
      </c>
    </row>
    <row r="565" spans="1:7" ht="12.75">
      <c r="A565" s="30" t="str">
        <f>'De la BASE'!A561</f>
        <v>100</v>
      </c>
      <c r="B565" s="30">
        <f>'De la BASE'!B561</f>
        <v>1</v>
      </c>
      <c r="C565" s="4">
        <f>'De la BASE'!C561</f>
        <v>1987</v>
      </c>
      <c r="D565" s="4">
        <f>'De la BASE'!D561</f>
        <v>5</v>
      </c>
      <c r="E565" s="9">
        <f>IF('De la BASE'!E561&gt;0,'De la BASE'!E561,'De la BASE'!E561+0.001)</f>
        <v>2.4</v>
      </c>
      <c r="F565" s="9">
        <f>IF('De la BASE'!F561&gt;0,'De la BASE'!F561,'De la BASE'!F561+0.001)</f>
        <v>2.4</v>
      </c>
      <c r="G565" s="15">
        <v>31898</v>
      </c>
    </row>
    <row r="566" spans="1:7" ht="12.75">
      <c r="A566" s="30" t="str">
        <f>'De la BASE'!A562</f>
        <v>100</v>
      </c>
      <c r="B566" s="30">
        <f>'De la BASE'!B562</f>
        <v>1</v>
      </c>
      <c r="C566" s="4">
        <f>'De la BASE'!C562</f>
        <v>1987</v>
      </c>
      <c r="D566" s="4">
        <f>'De la BASE'!D562</f>
        <v>6</v>
      </c>
      <c r="E566" s="9">
        <f>IF('De la BASE'!E562&gt;0,'De la BASE'!E562,'De la BASE'!E562+0.001)</f>
        <v>2.076</v>
      </c>
      <c r="F566" s="9">
        <f>IF('De la BASE'!F562&gt;0,'De la BASE'!F562,'De la BASE'!F562+0.001)</f>
        <v>2.076</v>
      </c>
      <c r="G566" s="15">
        <v>31929</v>
      </c>
    </row>
    <row r="567" spans="1:7" ht="12.75">
      <c r="A567" s="30" t="str">
        <f>'De la BASE'!A563</f>
        <v>100</v>
      </c>
      <c r="B567" s="30">
        <f>'De la BASE'!B563</f>
        <v>1</v>
      </c>
      <c r="C567" s="4">
        <f>'De la BASE'!C563</f>
        <v>1987</v>
      </c>
      <c r="D567" s="4">
        <f>'De la BASE'!D563</f>
        <v>7</v>
      </c>
      <c r="E567" s="9">
        <f>IF('De la BASE'!E563&gt;0,'De la BASE'!E563,'De la BASE'!E563+0.001)</f>
        <v>1.911</v>
      </c>
      <c r="F567" s="9">
        <f>IF('De la BASE'!F563&gt;0,'De la BASE'!F563,'De la BASE'!F563+0.001)</f>
        <v>1.911</v>
      </c>
      <c r="G567" s="15">
        <v>31959</v>
      </c>
    </row>
    <row r="568" spans="1:7" ht="12.75">
      <c r="A568" s="30" t="str">
        <f>'De la BASE'!A564</f>
        <v>100</v>
      </c>
      <c r="B568" s="30">
        <f>'De la BASE'!B564</f>
        <v>1</v>
      </c>
      <c r="C568" s="4">
        <f>'De la BASE'!C564</f>
        <v>1987</v>
      </c>
      <c r="D568" s="4">
        <f>'De la BASE'!D564</f>
        <v>8</v>
      </c>
      <c r="E568" s="9">
        <f>IF('De la BASE'!E564&gt;0,'De la BASE'!E564,'De la BASE'!E564+0.001)</f>
        <v>1.642</v>
      </c>
      <c r="F568" s="9">
        <f>IF('De la BASE'!F564&gt;0,'De la BASE'!F564,'De la BASE'!F564+0.001)</f>
        <v>1.642</v>
      </c>
      <c r="G568" s="15">
        <v>31990</v>
      </c>
    </row>
    <row r="569" spans="1:7" ht="12.75">
      <c r="A569" s="30" t="str">
        <f>'De la BASE'!A565</f>
        <v>100</v>
      </c>
      <c r="B569" s="30">
        <f>'De la BASE'!B565</f>
        <v>1</v>
      </c>
      <c r="C569" s="4">
        <f>'De la BASE'!C565</f>
        <v>1987</v>
      </c>
      <c r="D569" s="4">
        <f>'De la BASE'!D565</f>
        <v>9</v>
      </c>
      <c r="E569" s="9">
        <f>IF('De la BASE'!E565&gt;0,'De la BASE'!E565,'De la BASE'!E565+0.001)</f>
        <v>2.19</v>
      </c>
      <c r="F569" s="9">
        <f>IF('De la BASE'!F565&gt;0,'De la BASE'!F565,'De la BASE'!F565+0.001)</f>
        <v>2.19</v>
      </c>
      <c r="G569" s="15">
        <v>32021</v>
      </c>
    </row>
    <row r="570" spans="1:7" ht="12.75">
      <c r="A570" s="30" t="str">
        <f>'De la BASE'!A566</f>
        <v>100</v>
      </c>
      <c r="B570" s="30">
        <f>'De la BASE'!B566</f>
        <v>1</v>
      </c>
      <c r="C570" s="4">
        <f>'De la BASE'!C566</f>
        <v>1987</v>
      </c>
      <c r="D570" s="4">
        <f>'De la BASE'!D566</f>
        <v>10</v>
      </c>
      <c r="E570" s="9">
        <f>IF('De la BASE'!E566&gt;0,'De la BASE'!E566,'De la BASE'!E566+0.001)</f>
        <v>7.817</v>
      </c>
      <c r="F570" s="9">
        <f>IF('De la BASE'!F566&gt;0,'De la BASE'!F566,'De la BASE'!F566+0.001)</f>
        <v>7.817</v>
      </c>
      <c r="G570" s="15">
        <v>32051</v>
      </c>
    </row>
    <row r="571" spans="1:7" ht="12.75">
      <c r="A571" s="30" t="str">
        <f>'De la BASE'!A567</f>
        <v>100</v>
      </c>
      <c r="B571" s="30">
        <f>'De la BASE'!B567</f>
        <v>1</v>
      </c>
      <c r="C571" s="4">
        <f>'De la BASE'!C567</f>
        <v>1987</v>
      </c>
      <c r="D571" s="4">
        <f>'De la BASE'!D567</f>
        <v>11</v>
      </c>
      <c r="E571" s="9">
        <f>IF('De la BASE'!E567&gt;0,'De la BASE'!E567,'De la BASE'!E567+0.001)</f>
        <v>2.834</v>
      </c>
      <c r="F571" s="9">
        <f>IF('De la BASE'!F567&gt;0,'De la BASE'!F567,'De la BASE'!F567+0.001)</f>
        <v>2.834</v>
      </c>
      <c r="G571" s="15">
        <v>32082</v>
      </c>
    </row>
    <row r="572" spans="1:7" ht="12.75">
      <c r="A572" s="30" t="str">
        <f>'De la BASE'!A568</f>
        <v>100</v>
      </c>
      <c r="B572" s="30">
        <f>'De la BASE'!B568</f>
        <v>1</v>
      </c>
      <c r="C572" s="4">
        <f>'De la BASE'!C568</f>
        <v>1987</v>
      </c>
      <c r="D572" s="4">
        <f>'De la BASE'!D568</f>
        <v>12</v>
      </c>
      <c r="E572" s="9">
        <f>IF('De la BASE'!E568&gt;0,'De la BASE'!E568,'De la BASE'!E568+0.001)</f>
        <v>7.002</v>
      </c>
      <c r="F572" s="9">
        <f>IF('De la BASE'!F568&gt;0,'De la BASE'!F568,'De la BASE'!F568+0.001)</f>
        <v>7.002</v>
      </c>
      <c r="G572" s="15">
        <v>32112</v>
      </c>
    </row>
    <row r="573" spans="1:7" ht="12.75">
      <c r="A573" s="30" t="str">
        <f>'De la BASE'!A569</f>
        <v>100</v>
      </c>
      <c r="B573" s="30">
        <f>'De la BASE'!B569</f>
        <v>1</v>
      </c>
      <c r="C573" s="4">
        <f>'De la BASE'!C569</f>
        <v>1988</v>
      </c>
      <c r="D573" s="4">
        <f>'De la BASE'!D569</f>
        <v>1</v>
      </c>
      <c r="E573" s="9">
        <f>IF('De la BASE'!E569&gt;0,'De la BASE'!E569,'De la BASE'!E569+0.001)</f>
        <v>21.481</v>
      </c>
      <c r="F573" s="9">
        <f>IF('De la BASE'!F569&gt;0,'De la BASE'!F569,'De la BASE'!F569+0.001)</f>
        <v>21.481</v>
      </c>
      <c r="G573" s="15">
        <v>32143</v>
      </c>
    </row>
    <row r="574" spans="1:7" ht="12.75">
      <c r="A574" s="30" t="str">
        <f>'De la BASE'!A570</f>
        <v>100</v>
      </c>
      <c r="B574" s="30">
        <f>'De la BASE'!B570</f>
        <v>1</v>
      </c>
      <c r="C574" s="4">
        <f>'De la BASE'!C570</f>
        <v>1988</v>
      </c>
      <c r="D574" s="4">
        <f>'De la BASE'!D570</f>
        <v>2</v>
      </c>
      <c r="E574" s="9">
        <f>IF('De la BASE'!E570&gt;0,'De la BASE'!E570,'De la BASE'!E570+0.001)</f>
        <v>9.206</v>
      </c>
      <c r="F574" s="9">
        <f>IF('De la BASE'!F570&gt;0,'De la BASE'!F570,'De la BASE'!F570+0.001)</f>
        <v>9.206</v>
      </c>
      <c r="G574" s="15">
        <v>32174</v>
      </c>
    </row>
    <row r="575" spans="1:7" ht="12.75">
      <c r="A575" s="30" t="str">
        <f>'De la BASE'!A571</f>
        <v>100</v>
      </c>
      <c r="B575" s="30">
        <f>'De la BASE'!B571</f>
        <v>1</v>
      </c>
      <c r="C575" s="4">
        <f>'De la BASE'!C571</f>
        <v>1988</v>
      </c>
      <c r="D575" s="4">
        <f>'De la BASE'!D571</f>
        <v>3</v>
      </c>
      <c r="E575" s="9">
        <f>IF('De la BASE'!E571&gt;0,'De la BASE'!E571,'De la BASE'!E571+0.001)</f>
        <v>3.244</v>
      </c>
      <c r="F575" s="9">
        <f>IF('De la BASE'!F571&gt;0,'De la BASE'!F571,'De la BASE'!F571+0.001)</f>
        <v>3.244</v>
      </c>
      <c r="G575" s="15">
        <v>32203</v>
      </c>
    </row>
    <row r="576" spans="1:7" ht="12.75">
      <c r="A576" s="30" t="str">
        <f>'De la BASE'!A572</f>
        <v>100</v>
      </c>
      <c r="B576" s="30">
        <f>'De la BASE'!B572</f>
        <v>1</v>
      </c>
      <c r="C576" s="4">
        <f>'De la BASE'!C572</f>
        <v>1988</v>
      </c>
      <c r="D576" s="4">
        <f>'De la BASE'!D572</f>
        <v>4</v>
      </c>
      <c r="E576" s="9">
        <f>IF('De la BASE'!E572&gt;0,'De la BASE'!E572,'De la BASE'!E572+0.001)</f>
        <v>9.025</v>
      </c>
      <c r="F576" s="9">
        <f>IF('De la BASE'!F572&gt;0,'De la BASE'!F572,'De la BASE'!F572+0.001)</f>
        <v>9.025</v>
      </c>
      <c r="G576" s="15">
        <v>32234</v>
      </c>
    </row>
    <row r="577" spans="1:7" ht="12.75">
      <c r="A577" s="30" t="str">
        <f>'De la BASE'!A573</f>
        <v>100</v>
      </c>
      <c r="B577" s="30">
        <f>'De la BASE'!B573</f>
        <v>1</v>
      </c>
      <c r="C577" s="4">
        <f>'De la BASE'!C573</f>
        <v>1988</v>
      </c>
      <c r="D577" s="4">
        <f>'De la BASE'!D573</f>
        <v>5</v>
      </c>
      <c r="E577" s="9">
        <f>IF('De la BASE'!E573&gt;0,'De la BASE'!E573,'De la BASE'!E573+0.001)</f>
        <v>9.477</v>
      </c>
      <c r="F577" s="9">
        <f>IF('De la BASE'!F573&gt;0,'De la BASE'!F573,'De la BASE'!F573+0.001)</f>
        <v>9.477</v>
      </c>
      <c r="G577" s="15">
        <v>32264</v>
      </c>
    </row>
    <row r="578" spans="1:7" ht="12.75">
      <c r="A578" s="30" t="str">
        <f>'De la BASE'!A574</f>
        <v>100</v>
      </c>
      <c r="B578" s="30">
        <f>'De la BASE'!B574</f>
        <v>1</v>
      </c>
      <c r="C578" s="4">
        <f>'De la BASE'!C574</f>
        <v>1988</v>
      </c>
      <c r="D578" s="4">
        <f>'De la BASE'!D574</f>
        <v>6</v>
      </c>
      <c r="E578" s="9">
        <f>IF('De la BASE'!E574&gt;0,'De la BASE'!E574,'De la BASE'!E574+0.001)</f>
        <v>14.803</v>
      </c>
      <c r="F578" s="9">
        <f>IF('De la BASE'!F574&gt;0,'De la BASE'!F574,'De la BASE'!F574+0.001)</f>
        <v>14.803</v>
      </c>
      <c r="G578" s="15">
        <v>32295</v>
      </c>
    </row>
    <row r="579" spans="1:7" ht="12.75">
      <c r="A579" s="30" t="str">
        <f>'De la BASE'!A575</f>
        <v>100</v>
      </c>
      <c r="B579" s="30">
        <f>'De la BASE'!B575</f>
        <v>1</v>
      </c>
      <c r="C579" s="4">
        <f>'De la BASE'!C575</f>
        <v>1988</v>
      </c>
      <c r="D579" s="4">
        <f>'De la BASE'!D575</f>
        <v>7</v>
      </c>
      <c r="E579" s="9">
        <f>IF('De la BASE'!E575&gt;0,'De la BASE'!E575,'De la BASE'!E575+0.001)</f>
        <v>5.225</v>
      </c>
      <c r="F579" s="9">
        <f>IF('De la BASE'!F575&gt;0,'De la BASE'!F575,'De la BASE'!F575+0.001)</f>
        <v>5.225</v>
      </c>
      <c r="G579" s="15">
        <v>32325</v>
      </c>
    </row>
    <row r="580" spans="1:7" ht="12.75">
      <c r="A580" s="30" t="str">
        <f>'De la BASE'!A576</f>
        <v>100</v>
      </c>
      <c r="B580" s="30">
        <f>'De la BASE'!B576</f>
        <v>1</v>
      </c>
      <c r="C580" s="4">
        <f>'De la BASE'!C576</f>
        <v>1988</v>
      </c>
      <c r="D580" s="4">
        <f>'De la BASE'!D576</f>
        <v>8</v>
      </c>
      <c r="E580" s="9">
        <f>IF('De la BASE'!E576&gt;0,'De la BASE'!E576,'De la BASE'!E576+0.001)</f>
        <v>3.122</v>
      </c>
      <c r="F580" s="9">
        <f>IF('De la BASE'!F576&gt;0,'De la BASE'!F576,'De la BASE'!F576+0.001)</f>
        <v>3.122</v>
      </c>
      <c r="G580" s="15">
        <v>32356</v>
      </c>
    </row>
    <row r="581" spans="1:7" ht="12.75">
      <c r="A581" s="30" t="str">
        <f>'De la BASE'!A577</f>
        <v>100</v>
      </c>
      <c r="B581" s="30">
        <f>'De la BASE'!B577</f>
        <v>1</v>
      </c>
      <c r="C581" s="4">
        <f>'De la BASE'!C577</f>
        <v>1988</v>
      </c>
      <c r="D581" s="4">
        <f>'De la BASE'!D577</f>
        <v>9</v>
      </c>
      <c r="E581" s="9">
        <f>IF('De la BASE'!E577&gt;0,'De la BASE'!E577,'De la BASE'!E577+0.001)</f>
        <v>2.454</v>
      </c>
      <c r="F581" s="9">
        <f>IF('De la BASE'!F577&gt;0,'De la BASE'!F577,'De la BASE'!F577+0.001)</f>
        <v>2.454</v>
      </c>
      <c r="G581" s="15">
        <v>32387</v>
      </c>
    </row>
    <row r="582" spans="1:7" ht="12.75">
      <c r="A582" s="30" t="str">
        <f>'De la BASE'!A578</f>
        <v>100</v>
      </c>
      <c r="B582" s="30">
        <f>'De la BASE'!B578</f>
        <v>1</v>
      </c>
      <c r="C582" s="4">
        <f>'De la BASE'!C578</f>
        <v>1988</v>
      </c>
      <c r="D582" s="4">
        <f>'De la BASE'!D578</f>
        <v>10</v>
      </c>
      <c r="E582" s="9">
        <f>IF('De la BASE'!E578&gt;0,'De la BASE'!E578,'De la BASE'!E578+0.001)</f>
        <v>2.72</v>
      </c>
      <c r="F582" s="9">
        <f>IF('De la BASE'!F578&gt;0,'De la BASE'!F578,'De la BASE'!F578+0.001)</f>
        <v>2.72</v>
      </c>
      <c r="G582" s="15">
        <v>32417</v>
      </c>
    </row>
    <row r="583" spans="1:7" ht="12.75">
      <c r="A583" s="30" t="str">
        <f>'De la BASE'!A579</f>
        <v>100</v>
      </c>
      <c r="B583" s="30">
        <f>'De la BASE'!B579</f>
        <v>1</v>
      </c>
      <c r="C583" s="4">
        <f>'De la BASE'!C579</f>
        <v>1988</v>
      </c>
      <c r="D583" s="4">
        <f>'De la BASE'!D579</f>
        <v>11</v>
      </c>
      <c r="E583" s="9">
        <f>IF('De la BASE'!E579&gt;0,'De la BASE'!E579,'De la BASE'!E579+0.001)</f>
        <v>2.7</v>
      </c>
      <c r="F583" s="9">
        <f>IF('De la BASE'!F579&gt;0,'De la BASE'!F579,'De la BASE'!F579+0.001)</f>
        <v>2.7</v>
      </c>
      <c r="G583" s="15">
        <v>32448</v>
      </c>
    </row>
    <row r="584" spans="1:7" ht="12.75">
      <c r="A584" s="30" t="str">
        <f>'De la BASE'!A580</f>
        <v>100</v>
      </c>
      <c r="B584" s="30">
        <f>'De la BASE'!B580</f>
        <v>1</v>
      </c>
      <c r="C584" s="4">
        <f>'De la BASE'!C580</f>
        <v>1988</v>
      </c>
      <c r="D584" s="4">
        <f>'De la BASE'!D580</f>
        <v>12</v>
      </c>
      <c r="E584" s="9">
        <f>IF('De la BASE'!E580&gt;0,'De la BASE'!E580,'De la BASE'!E580+0.001)</f>
        <v>2.016</v>
      </c>
      <c r="F584" s="9">
        <f>IF('De la BASE'!F580&gt;0,'De la BASE'!F580,'De la BASE'!F580+0.001)</f>
        <v>2.016</v>
      </c>
      <c r="G584" s="15">
        <v>32478</v>
      </c>
    </row>
    <row r="585" spans="1:7" ht="12.75">
      <c r="A585" s="30" t="str">
        <f>'De la BASE'!A581</f>
        <v>100</v>
      </c>
      <c r="B585" s="30">
        <f>'De la BASE'!B581</f>
        <v>1</v>
      </c>
      <c r="C585" s="4">
        <f>'De la BASE'!C581</f>
        <v>1989</v>
      </c>
      <c r="D585" s="4">
        <f>'De la BASE'!D581</f>
        <v>1</v>
      </c>
      <c r="E585" s="9">
        <f>IF('De la BASE'!E581&gt;0,'De la BASE'!E581,'De la BASE'!E581+0.001)</f>
        <v>1.785</v>
      </c>
      <c r="F585" s="9">
        <f>IF('De la BASE'!F581&gt;0,'De la BASE'!F581,'De la BASE'!F581+0.001)</f>
        <v>1.785</v>
      </c>
      <c r="G585" s="15">
        <v>32509</v>
      </c>
    </row>
    <row r="586" spans="1:7" ht="12.75">
      <c r="A586" s="30" t="str">
        <f>'De la BASE'!A582</f>
        <v>100</v>
      </c>
      <c r="B586" s="30">
        <f>'De la BASE'!B582</f>
        <v>1</v>
      </c>
      <c r="C586" s="4">
        <f>'De la BASE'!C582</f>
        <v>1989</v>
      </c>
      <c r="D586" s="4">
        <f>'De la BASE'!D582</f>
        <v>2</v>
      </c>
      <c r="E586" s="9">
        <f>IF('De la BASE'!E582&gt;0,'De la BASE'!E582,'De la BASE'!E582+0.001)</f>
        <v>6.523</v>
      </c>
      <c r="F586" s="9">
        <f>IF('De la BASE'!F582&gt;0,'De la BASE'!F582,'De la BASE'!F582+0.001)</f>
        <v>6.523</v>
      </c>
      <c r="G586" s="15">
        <v>32540</v>
      </c>
    </row>
    <row r="587" spans="1:7" ht="12.75">
      <c r="A587" s="30" t="str">
        <f>'De la BASE'!A583</f>
        <v>100</v>
      </c>
      <c r="B587" s="30">
        <f>'De la BASE'!B583</f>
        <v>1</v>
      </c>
      <c r="C587" s="4">
        <f>'De la BASE'!C583</f>
        <v>1989</v>
      </c>
      <c r="D587" s="4">
        <f>'De la BASE'!D583</f>
        <v>3</v>
      </c>
      <c r="E587" s="9">
        <f>IF('De la BASE'!E583&gt;0,'De la BASE'!E583,'De la BASE'!E583+0.001)</f>
        <v>2.884</v>
      </c>
      <c r="F587" s="9">
        <f>IF('De la BASE'!F583&gt;0,'De la BASE'!F583,'De la BASE'!F583+0.001)</f>
        <v>2.884</v>
      </c>
      <c r="G587" s="15">
        <v>32568</v>
      </c>
    </row>
    <row r="588" spans="1:7" ht="12.75">
      <c r="A588" s="30" t="str">
        <f>'De la BASE'!A584</f>
        <v>100</v>
      </c>
      <c r="B588" s="30">
        <f>'De la BASE'!B584</f>
        <v>1</v>
      </c>
      <c r="C588" s="4">
        <f>'De la BASE'!C584</f>
        <v>1989</v>
      </c>
      <c r="D588" s="4">
        <f>'De la BASE'!D584</f>
        <v>4</v>
      </c>
      <c r="E588" s="9">
        <f>IF('De la BASE'!E584&gt;0,'De la BASE'!E584,'De la BASE'!E584+0.001)</f>
        <v>9.281</v>
      </c>
      <c r="F588" s="9">
        <f>IF('De la BASE'!F584&gt;0,'De la BASE'!F584,'De la BASE'!F584+0.001)</f>
        <v>9.281</v>
      </c>
      <c r="G588" s="15">
        <v>32599</v>
      </c>
    </row>
    <row r="589" spans="1:7" ht="12.75">
      <c r="A589" s="30" t="str">
        <f>'De la BASE'!A585</f>
        <v>100</v>
      </c>
      <c r="B589" s="30">
        <f>'De la BASE'!B585</f>
        <v>1</v>
      </c>
      <c r="C589" s="4">
        <f>'De la BASE'!C585</f>
        <v>1989</v>
      </c>
      <c r="D589" s="4">
        <f>'De la BASE'!D585</f>
        <v>5</v>
      </c>
      <c r="E589" s="9">
        <f>IF('De la BASE'!E585&gt;0,'De la BASE'!E585,'De la BASE'!E585+0.001)</f>
        <v>6.414</v>
      </c>
      <c r="F589" s="9">
        <f>IF('De la BASE'!F585&gt;0,'De la BASE'!F585,'De la BASE'!F585+0.001)</f>
        <v>6.414</v>
      </c>
      <c r="G589" s="15">
        <v>32629</v>
      </c>
    </row>
    <row r="590" spans="1:7" ht="12.75">
      <c r="A590" s="30" t="str">
        <f>'De la BASE'!A586</f>
        <v>100</v>
      </c>
      <c r="B590" s="30">
        <f>'De la BASE'!B586</f>
        <v>1</v>
      </c>
      <c r="C590" s="4">
        <f>'De la BASE'!C586</f>
        <v>1989</v>
      </c>
      <c r="D590" s="4">
        <f>'De la BASE'!D586</f>
        <v>6</v>
      </c>
      <c r="E590" s="9">
        <f>IF('De la BASE'!E586&gt;0,'De la BASE'!E586,'De la BASE'!E586+0.001)</f>
        <v>2.354</v>
      </c>
      <c r="F590" s="9">
        <f>IF('De la BASE'!F586&gt;0,'De la BASE'!F586,'De la BASE'!F586+0.001)</f>
        <v>2.354</v>
      </c>
      <c r="G590" s="15">
        <v>32660</v>
      </c>
    </row>
    <row r="591" spans="1:7" ht="12.75">
      <c r="A591" s="30" t="str">
        <f>'De la BASE'!A587</f>
        <v>100</v>
      </c>
      <c r="B591" s="30">
        <f>'De la BASE'!B587</f>
        <v>1</v>
      </c>
      <c r="C591" s="4">
        <f>'De la BASE'!C587</f>
        <v>1989</v>
      </c>
      <c r="D591" s="4">
        <f>'De la BASE'!D587</f>
        <v>7</v>
      </c>
      <c r="E591" s="9">
        <f>IF('De la BASE'!E587&gt;0,'De la BASE'!E587,'De la BASE'!E587+0.001)</f>
        <v>1.902</v>
      </c>
      <c r="F591" s="9">
        <f>IF('De la BASE'!F587&gt;0,'De la BASE'!F587,'De la BASE'!F587+0.001)</f>
        <v>1.902</v>
      </c>
      <c r="G591" s="15">
        <v>32690</v>
      </c>
    </row>
    <row r="592" spans="1:7" ht="12.75">
      <c r="A592" s="30" t="str">
        <f>'De la BASE'!A588</f>
        <v>100</v>
      </c>
      <c r="B592" s="30">
        <f>'De la BASE'!B588</f>
        <v>1</v>
      </c>
      <c r="C592" s="4">
        <f>'De la BASE'!C588</f>
        <v>1989</v>
      </c>
      <c r="D592" s="4">
        <f>'De la BASE'!D588</f>
        <v>8</v>
      </c>
      <c r="E592" s="9">
        <f>IF('De la BASE'!E588&gt;0,'De la BASE'!E588,'De la BASE'!E588+0.001)</f>
        <v>1.605</v>
      </c>
      <c r="F592" s="9">
        <f>IF('De la BASE'!F588&gt;0,'De la BASE'!F588,'De la BASE'!F588+0.001)</f>
        <v>1.605</v>
      </c>
      <c r="G592" s="15">
        <v>32721</v>
      </c>
    </row>
    <row r="593" spans="1:7" ht="12.75">
      <c r="A593" s="30" t="str">
        <f>'De la BASE'!A589</f>
        <v>100</v>
      </c>
      <c r="B593" s="30">
        <f>'De la BASE'!B589</f>
        <v>1</v>
      </c>
      <c r="C593" s="4">
        <f>'De la BASE'!C589</f>
        <v>1989</v>
      </c>
      <c r="D593" s="4">
        <f>'De la BASE'!D589</f>
        <v>9</v>
      </c>
      <c r="E593" s="9">
        <f>IF('De la BASE'!E589&gt;0,'De la BASE'!E589,'De la BASE'!E589+0.001)</f>
        <v>1.353</v>
      </c>
      <c r="F593" s="9">
        <f>IF('De la BASE'!F589&gt;0,'De la BASE'!F589,'De la BASE'!F589+0.001)</f>
        <v>1.353</v>
      </c>
      <c r="G593" s="15">
        <v>32752</v>
      </c>
    </row>
    <row r="594" spans="1:7" ht="12.75">
      <c r="A594" s="30" t="str">
        <f>'De la BASE'!A590</f>
        <v>100</v>
      </c>
      <c r="B594" s="30">
        <f>'De la BASE'!B590</f>
        <v>1</v>
      </c>
      <c r="C594" s="4">
        <f>'De la BASE'!C590</f>
        <v>1989</v>
      </c>
      <c r="D594" s="4">
        <f>'De la BASE'!D590</f>
        <v>10</v>
      </c>
      <c r="E594" s="9">
        <f>IF('De la BASE'!E590&gt;0,'De la BASE'!E590,'De la BASE'!E590+0.001)</f>
        <v>1.323</v>
      </c>
      <c r="F594" s="9">
        <f>IF('De la BASE'!F590&gt;0,'De la BASE'!F590,'De la BASE'!F590+0.001)</f>
        <v>1.323</v>
      </c>
      <c r="G594" s="15">
        <v>32782</v>
      </c>
    </row>
    <row r="595" spans="1:7" ht="12.75">
      <c r="A595" s="30" t="str">
        <f>'De la BASE'!A591</f>
        <v>100</v>
      </c>
      <c r="B595" s="30">
        <f>'De la BASE'!B591</f>
        <v>1</v>
      </c>
      <c r="C595" s="4">
        <f>'De la BASE'!C591</f>
        <v>1989</v>
      </c>
      <c r="D595" s="4">
        <f>'De la BASE'!D591</f>
        <v>11</v>
      </c>
      <c r="E595" s="9">
        <f>IF('De la BASE'!E591&gt;0,'De la BASE'!E591,'De la BASE'!E591+0.001)</f>
        <v>8.439</v>
      </c>
      <c r="F595" s="9">
        <f>IF('De la BASE'!F591&gt;0,'De la BASE'!F591,'De la BASE'!F591+0.001)</f>
        <v>8.439</v>
      </c>
      <c r="G595" s="15">
        <v>32813</v>
      </c>
    </row>
    <row r="596" spans="1:7" ht="12.75">
      <c r="A596" s="30" t="str">
        <f>'De la BASE'!A592</f>
        <v>100</v>
      </c>
      <c r="B596" s="30">
        <f>'De la BASE'!B592</f>
        <v>1</v>
      </c>
      <c r="C596" s="4">
        <f>'De la BASE'!C592</f>
        <v>1989</v>
      </c>
      <c r="D596" s="4">
        <f>'De la BASE'!D592</f>
        <v>12</v>
      </c>
      <c r="E596" s="9">
        <f>IF('De la BASE'!E592&gt;0,'De la BASE'!E592,'De la BASE'!E592+0.001)</f>
        <v>26.7</v>
      </c>
      <c r="F596" s="9">
        <f>IF('De la BASE'!F592&gt;0,'De la BASE'!F592,'De la BASE'!F592+0.001)</f>
        <v>26.7</v>
      </c>
      <c r="G596" s="15">
        <v>32843</v>
      </c>
    </row>
    <row r="597" spans="1:7" ht="12.75">
      <c r="A597" s="30" t="str">
        <f>'De la BASE'!A593</f>
        <v>100</v>
      </c>
      <c r="B597" s="30">
        <f>'De la BASE'!B593</f>
        <v>1</v>
      </c>
      <c r="C597" s="4">
        <f>'De la BASE'!C593</f>
        <v>1990</v>
      </c>
      <c r="D597" s="4">
        <f>'De la BASE'!D593</f>
        <v>1</v>
      </c>
      <c r="E597" s="9">
        <f>IF('De la BASE'!E593&gt;0,'De la BASE'!E593,'De la BASE'!E593+0.001)</f>
        <v>8.055</v>
      </c>
      <c r="F597" s="9">
        <f>IF('De la BASE'!F593&gt;0,'De la BASE'!F593,'De la BASE'!F593+0.001)</f>
        <v>8.055</v>
      </c>
      <c r="G597" s="15">
        <v>32874</v>
      </c>
    </row>
    <row r="598" spans="1:7" ht="12.75">
      <c r="A598" s="30" t="str">
        <f>'De la BASE'!A594</f>
        <v>100</v>
      </c>
      <c r="B598" s="30">
        <f>'De la BASE'!B594</f>
        <v>1</v>
      </c>
      <c r="C598" s="4">
        <f>'De la BASE'!C594</f>
        <v>1990</v>
      </c>
      <c r="D598" s="4">
        <f>'De la BASE'!D594</f>
        <v>2</v>
      </c>
      <c r="E598" s="9">
        <f>IF('De la BASE'!E594&gt;0,'De la BASE'!E594,'De la BASE'!E594+0.001)</f>
        <v>6.054</v>
      </c>
      <c r="F598" s="9">
        <f>IF('De la BASE'!F594&gt;0,'De la BASE'!F594,'De la BASE'!F594+0.001)</f>
        <v>6.054</v>
      </c>
      <c r="G598" s="15">
        <v>32905</v>
      </c>
    </row>
    <row r="599" spans="1:7" ht="12.75">
      <c r="A599" s="30" t="str">
        <f>'De la BASE'!A595</f>
        <v>100</v>
      </c>
      <c r="B599" s="30">
        <f>'De la BASE'!B595</f>
        <v>1</v>
      </c>
      <c r="C599" s="4">
        <f>'De la BASE'!C595</f>
        <v>1990</v>
      </c>
      <c r="D599" s="4">
        <f>'De la BASE'!D595</f>
        <v>3</v>
      </c>
      <c r="E599" s="9">
        <f>IF('De la BASE'!E595&gt;0,'De la BASE'!E595,'De la BASE'!E595+0.001)</f>
        <v>3.575</v>
      </c>
      <c r="F599" s="9">
        <f>IF('De la BASE'!F595&gt;0,'De la BASE'!F595,'De la BASE'!F595+0.001)</f>
        <v>3.575</v>
      </c>
      <c r="G599" s="15">
        <v>32933</v>
      </c>
    </row>
    <row r="600" spans="1:7" ht="12.75">
      <c r="A600" s="30" t="str">
        <f>'De la BASE'!A596</f>
        <v>100</v>
      </c>
      <c r="B600" s="30">
        <f>'De la BASE'!B596</f>
        <v>1</v>
      </c>
      <c r="C600" s="4">
        <f>'De la BASE'!C596</f>
        <v>1990</v>
      </c>
      <c r="D600" s="4">
        <f>'De la BASE'!D596</f>
        <v>4</v>
      </c>
      <c r="E600" s="9">
        <f>IF('De la BASE'!E596&gt;0,'De la BASE'!E596,'De la BASE'!E596+0.001)</f>
        <v>3.982</v>
      </c>
      <c r="F600" s="9">
        <f>IF('De la BASE'!F596&gt;0,'De la BASE'!F596,'De la BASE'!F596+0.001)</f>
        <v>3.982</v>
      </c>
      <c r="G600" s="15">
        <v>32964</v>
      </c>
    </row>
    <row r="601" spans="1:7" ht="12.75">
      <c r="A601" s="30" t="str">
        <f>'De la BASE'!A597</f>
        <v>100</v>
      </c>
      <c r="B601" s="30">
        <f>'De la BASE'!B597</f>
        <v>1</v>
      </c>
      <c r="C601" s="4">
        <f>'De la BASE'!C597</f>
        <v>1990</v>
      </c>
      <c r="D601" s="4">
        <f>'De la BASE'!D597</f>
        <v>5</v>
      </c>
      <c r="E601" s="9">
        <f>IF('De la BASE'!E597&gt;0,'De la BASE'!E597,'De la BASE'!E597+0.001)</f>
        <v>3.462</v>
      </c>
      <c r="F601" s="9">
        <f>IF('De la BASE'!F597&gt;0,'De la BASE'!F597,'De la BASE'!F597+0.001)</f>
        <v>3.462</v>
      </c>
      <c r="G601" s="15">
        <v>32994</v>
      </c>
    </row>
    <row r="602" spans="1:7" ht="12.75">
      <c r="A602" s="30" t="str">
        <f>'De la BASE'!A598</f>
        <v>100</v>
      </c>
      <c r="B602" s="30">
        <f>'De la BASE'!B598</f>
        <v>1</v>
      </c>
      <c r="C602" s="4">
        <f>'De la BASE'!C598</f>
        <v>1990</v>
      </c>
      <c r="D602" s="4">
        <f>'De la BASE'!D598</f>
        <v>6</v>
      </c>
      <c r="E602" s="9">
        <f>IF('De la BASE'!E598&gt;0,'De la BASE'!E598,'De la BASE'!E598+0.001)</f>
        <v>2.741</v>
      </c>
      <c r="F602" s="9">
        <f>IF('De la BASE'!F598&gt;0,'De la BASE'!F598,'De la BASE'!F598+0.001)</f>
        <v>2.741</v>
      </c>
      <c r="G602" s="15">
        <v>33025</v>
      </c>
    </row>
    <row r="603" spans="1:7" ht="12.75">
      <c r="A603" s="30" t="str">
        <f>'De la BASE'!A599</f>
        <v>100</v>
      </c>
      <c r="B603" s="30">
        <f>'De la BASE'!B599</f>
        <v>1</v>
      </c>
      <c r="C603" s="4">
        <f>'De la BASE'!C599</f>
        <v>1990</v>
      </c>
      <c r="D603" s="4">
        <f>'De la BASE'!D599</f>
        <v>7</v>
      </c>
      <c r="E603" s="9">
        <f>IF('De la BASE'!E599&gt;0,'De la BASE'!E599,'De la BASE'!E599+0.001)</f>
        <v>2.217</v>
      </c>
      <c r="F603" s="9">
        <f>IF('De la BASE'!F599&gt;0,'De la BASE'!F599,'De la BASE'!F599+0.001)</f>
        <v>2.217</v>
      </c>
      <c r="G603" s="15">
        <v>33055</v>
      </c>
    </row>
    <row r="604" spans="1:7" ht="12.75">
      <c r="A604" s="30" t="str">
        <f>'De la BASE'!A600</f>
        <v>100</v>
      </c>
      <c r="B604" s="30">
        <f>'De la BASE'!B600</f>
        <v>1</v>
      </c>
      <c r="C604" s="4">
        <f>'De la BASE'!C600</f>
        <v>1990</v>
      </c>
      <c r="D604" s="4">
        <f>'De la BASE'!D600</f>
        <v>8</v>
      </c>
      <c r="E604" s="9">
        <f>IF('De la BASE'!E600&gt;0,'De la BASE'!E600,'De la BASE'!E600+0.001)</f>
        <v>1.791</v>
      </c>
      <c r="F604" s="9">
        <f>IF('De la BASE'!F600&gt;0,'De la BASE'!F600,'De la BASE'!F600+0.001)</f>
        <v>1.791</v>
      </c>
      <c r="G604" s="15">
        <v>33086</v>
      </c>
    </row>
    <row r="605" spans="1:7" ht="12.75">
      <c r="A605" s="30" t="str">
        <f>'De la BASE'!A601</f>
        <v>100</v>
      </c>
      <c r="B605" s="30">
        <f>'De la BASE'!B601</f>
        <v>1</v>
      </c>
      <c r="C605" s="4">
        <f>'De la BASE'!C601</f>
        <v>1990</v>
      </c>
      <c r="D605" s="4">
        <f>'De la BASE'!D601</f>
        <v>9</v>
      </c>
      <c r="E605" s="9">
        <f>IF('De la BASE'!E601&gt;0,'De la BASE'!E601,'De la BASE'!E601+0.001)</f>
        <v>1.472</v>
      </c>
      <c r="F605" s="9">
        <f>IF('De la BASE'!F601&gt;0,'De la BASE'!F601,'De la BASE'!F601+0.001)</f>
        <v>1.472</v>
      </c>
      <c r="G605" s="15">
        <v>33117</v>
      </c>
    </row>
    <row r="606" spans="1:7" ht="12.75">
      <c r="A606" s="30" t="str">
        <f>'De la BASE'!A602</f>
        <v>100</v>
      </c>
      <c r="B606" s="30">
        <f>'De la BASE'!B602</f>
        <v>1</v>
      </c>
      <c r="C606" s="4">
        <f>'De la BASE'!C602</f>
        <v>1990</v>
      </c>
      <c r="D606" s="4">
        <f>'De la BASE'!D602</f>
        <v>10</v>
      </c>
      <c r="E606" s="9">
        <f>IF('De la BASE'!E602&gt;0,'De la BASE'!E602,'De la BASE'!E602+0.001)</f>
        <v>3.859</v>
      </c>
      <c r="F606" s="9">
        <f>IF('De la BASE'!F602&gt;0,'De la BASE'!F602,'De la BASE'!F602+0.001)</f>
        <v>3.859</v>
      </c>
      <c r="G606" s="15">
        <v>33147</v>
      </c>
    </row>
    <row r="607" spans="1:7" ht="12.75">
      <c r="A607" s="30" t="str">
        <f>'De la BASE'!A603</f>
        <v>100</v>
      </c>
      <c r="B607" s="30">
        <f>'De la BASE'!B603</f>
        <v>1</v>
      </c>
      <c r="C607" s="4">
        <f>'De la BASE'!C603</f>
        <v>1990</v>
      </c>
      <c r="D607" s="4">
        <f>'De la BASE'!D603</f>
        <v>11</v>
      </c>
      <c r="E607" s="9">
        <f>IF('De la BASE'!E603&gt;0,'De la BASE'!E603,'De la BASE'!E603+0.001)</f>
        <v>2.879</v>
      </c>
      <c r="F607" s="9">
        <f>IF('De la BASE'!F603&gt;0,'De la BASE'!F603,'De la BASE'!F603+0.001)</f>
        <v>2.879</v>
      </c>
      <c r="G607" s="15">
        <v>33178</v>
      </c>
    </row>
    <row r="608" spans="1:7" ht="12.75">
      <c r="A608" s="30" t="str">
        <f>'De la BASE'!A604</f>
        <v>100</v>
      </c>
      <c r="B608" s="30">
        <f>'De la BASE'!B604</f>
        <v>1</v>
      </c>
      <c r="C608" s="4">
        <f>'De la BASE'!C604</f>
        <v>1990</v>
      </c>
      <c r="D608" s="4">
        <f>'De la BASE'!D604</f>
        <v>12</v>
      </c>
      <c r="E608" s="9">
        <f>IF('De la BASE'!E604&gt;0,'De la BASE'!E604,'De la BASE'!E604+0.001)</f>
        <v>3.335</v>
      </c>
      <c r="F608" s="9">
        <f>IF('De la BASE'!F604&gt;0,'De la BASE'!F604,'De la BASE'!F604+0.001)</f>
        <v>3.335</v>
      </c>
      <c r="G608" s="15">
        <v>33208</v>
      </c>
    </row>
    <row r="609" spans="1:7" ht="12.75">
      <c r="A609" s="30" t="str">
        <f>'De la BASE'!A605</f>
        <v>100</v>
      </c>
      <c r="B609" s="30">
        <f>'De la BASE'!B605</f>
        <v>1</v>
      </c>
      <c r="C609" s="4">
        <f>'De la BASE'!C605</f>
        <v>1991</v>
      </c>
      <c r="D609" s="4">
        <f>'De la BASE'!D605</f>
        <v>1</v>
      </c>
      <c r="E609" s="9">
        <f>IF('De la BASE'!E605&gt;0,'De la BASE'!E605,'De la BASE'!E605+0.001)</f>
        <v>4.607</v>
      </c>
      <c r="F609" s="9">
        <f>IF('De la BASE'!F605&gt;0,'De la BASE'!F605,'De la BASE'!F605+0.001)</f>
        <v>4.607</v>
      </c>
      <c r="G609" s="15">
        <v>33239</v>
      </c>
    </row>
    <row r="610" spans="1:7" ht="12.75">
      <c r="A610" s="30" t="str">
        <f>'De la BASE'!A606</f>
        <v>100</v>
      </c>
      <c r="B610" s="30">
        <f>'De la BASE'!B606</f>
        <v>1</v>
      </c>
      <c r="C610" s="4">
        <f>'De la BASE'!C606</f>
        <v>1991</v>
      </c>
      <c r="D610" s="4">
        <f>'De la BASE'!D606</f>
        <v>2</v>
      </c>
      <c r="E610" s="9">
        <f>IF('De la BASE'!E606&gt;0,'De la BASE'!E606,'De la BASE'!E606+0.001)</f>
        <v>4.748</v>
      </c>
      <c r="F610" s="9">
        <f>IF('De la BASE'!F606&gt;0,'De la BASE'!F606,'De la BASE'!F606+0.001)</f>
        <v>4.748</v>
      </c>
      <c r="G610" s="15">
        <v>33270</v>
      </c>
    </row>
    <row r="611" spans="1:7" ht="12.75">
      <c r="A611" s="30" t="str">
        <f>'De la BASE'!A607</f>
        <v>100</v>
      </c>
      <c r="B611" s="30">
        <f>'De la BASE'!B607</f>
        <v>1</v>
      </c>
      <c r="C611" s="4">
        <f>'De la BASE'!C607</f>
        <v>1991</v>
      </c>
      <c r="D611" s="4">
        <f>'De la BASE'!D607</f>
        <v>3</v>
      </c>
      <c r="E611" s="9">
        <f>IF('De la BASE'!E607&gt;0,'De la BASE'!E607,'De la BASE'!E607+0.001)</f>
        <v>10.878</v>
      </c>
      <c r="F611" s="9">
        <f>IF('De la BASE'!F607&gt;0,'De la BASE'!F607,'De la BASE'!F607+0.001)</f>
        <v>10.878</v>
      </c>
      <c r="G611" s="15">
        <v>33298</v>
      </c>
    </row>
    <row r="612" spans="1:7" ht="12.75">
      <c r="A612" s="30" t="str">
        <f>'De la BASE'!A608</f>
        <v>100</v>
      </c>
      <c r="B612" s="30">
        <f>'De la BASE'!B608</f>
        <v>1</v>
      </c>
      <c r="C612" s="4">
        <f>'De la BASE'!C608</f>
        <v>1991</v>
      </c>
      <c r="D612" s="4">
        <f>'De la BASE'!D608</f>
        <v>4</v>
      </c>
      <c r="E612" s="9">
        <f>IF('De la BASE'!E608&gt;0,'De la BASE'!E608,'De la BASE'!E608+0.001)</f>
        <v>4.103</v>
      </c>
      <c r="F612" s="9">
        <f>IF('De la BASE'!F608&gt;0,'De la BASE'!F608,'De la BASE'!F608+0.001)</f>
        <v>4.103</v>
      </c>
      <c r="G612" s="15">
        <v>33329</v>
      </c>
    </row>
    <row r="613" spans="1:7" ht="12.75">
      <c r="A613" s="30" t="str">
        <f>'De la BASE'!A609</f>
        <v>100</v>
      </c>
      <c r="B613" s="30">
        <f>'De la BASE'!B609</f>
        <v>1</v>
      </c>
      <c r="C613" s="4">
        <f>'De la BASE'!C609</f>
        <v>1991</v>
      </c>
      <c r="D613" s="4">
        <f>'De la BASE'!D609</f>
        <v>5</v>
      </c>
      <c r="E613" s="9">
        <f>IF('De la BASE'!E609&gt;0,'De la BASE'!E609,'De la BASE'!E609+0.001)</f>
        <v>2.694</v>
      </c>
      <c r="F613" s="9">
        <f>IF('De la BASE'!F609&gt;0,'De la BASE'!F609,'De la BASE'!F609+0.001)</f>
        <v>2.694</v>
      </c>
      <c r="G613" s="15">
        <v>33359</v>
      </c>
    </row>
    <row r="614" spans="1:7" ht="12.75">
      <c r="A614" s="30" t="str">
        <f>'De la BASE'!A610</f>
        <v>100</v>
      </c>
      <c r="B614" s="30">
        <f>'De la BASE'!B610</f>
        <v>1</v>
      </c>
      <c r="C614" s="4">
        <f>'De la BASE'!C610</f>
        <v>1991</v>
      </c>
      <c r="D614" s="4">
        <f>'De la BASE'!D610</f>
        <v>6</v>
      </c>
      <c r="E614" s="9">
        <f>IF('De la BASE'!E610&gt;0,'De la BASE'!E610,'De la BASE'!E610+0.001)</f>
        <v>2.304</v>
      </c>
      <c r="F614" s="9">
        <f>IF('De la BASE'!F610&gt;0,'De la BASE'!F610,'De la BASE'!F610+0.001)</f>
        <v>2.304</v>
      </c>
      <c r="G614" s="15">
        <v>33390</v>
      </c>
    </row>
    <row r="615" spans="1:7" ht="12.75">
      <c r="A615" s="30" t="str">
        <f>'De la BASE'!A611</f>
        <v>100</v>
      </c>
      <c r="B615" s="30">
        <f>'De la BASE'!B611</f>
        <v>1</v>
      </c>
      <c r="C615" s="4">
        <f>'De la BASE'!C611</f>
        <v>1991</v>
      </c>
      <c r="D615" s="4">
        <f>'De la BASE'!D611</f>
        <v>7</v>
      </c>
      <c r="E615" s="9">
        <f>IF('De la BASE'!E611&gt;0,'De la BASE'!E611,'De la BASE'!E611+0.001)</f>
        <v>1.873</v>
      </c>
      <c r="F615" s="9">
        <f>IF('De la BASE'!F611&gt;0,'De la BASE'!F611,'De la BASE'!F611+0.001)</f>
        <v>1.873</v>
      </c>
      <c r="G615" s="15">
        <v>33420</v>
      </c>
    </row>
    <row r="616" spans="1:7" ht="12.75">
      <c r="A616" s="30" t="str">
        <f>'De la BASE'!A612</f>
        <v>100</v>
      </c>
      <c r="B616" s="30">
        <f>'De la BASE'!B612</f>
        <v>1</v>
      </c>
      <c r="C616" s="4">
        <f>'De la BASE'!C612</f>
        <v>1991</v>
      </c>
      <c r="D616" s="4">
        <f>'De la BASE'!D612</f>
        <v>8</v>
      </c>
      <c r="E616" s="9">
        <f>IF('De la BASE'!E612&gt;0,'De la BASE'!E612,'De la BASE'!E612+0.001)</f>
        <v>1.504</v>
      </c>
      <c r="F616" s="9">
        <f>IF('De la BASE'!F612&gt;0,'De la BASE'!F612,'De la BASE'!F612+0.001)</f>
        <v>1.504</v>
      </c>
      <c r="G616" s="15">
        <v>33451</v>
      </c>
    </row>
    <row r="617" spans="1:7" ht="12.75">
      <c r="A617" s="30" t="str">
        <f>'De la BASE'!A613</f>
        <v>100</v>
      </c>
      <c r="B617" s="30">
        <f>'De la BASE'!B613</f>
        <v>1</v>
      </c>
      <c r="C617" s="4">
        <f>'De la BASE'!C613</f>
        <v>1991</v>
      </c>
      <c r="D617" s="4">
        <f>'De la BASE'!D613</f>
        <v>9</v>
      </c>
      <c r="E617" s="9">
        <f>IF('De la BASE'!E613&gt;0,'De la BASE'!E613,'De la BASE'!E613+0.001)</f>
        <v>1.453</v>
      </c>
      <c r="F617" s="9">
        <f>IF('De la BASE'!F613&gt;0,'De la BASE'!F613,'De la BASE'!F613+0.001)</f>
        <v>1.453</v>
      </c>
      <c r="G617" s="15">
        <v>33482</v>
      </c>
    </row>
    <row r="618" spans="1:7" ht="12.75">
      <c r="A618" s="30" t="str">
        <f>'De la BASE'!A614</f>
        <v>100</v>
      </c>
      <c r="B618" s="30">
        <f>'De la BASE'!B614</f>
        <v>1</v>
      </c>
      <c r="C618" s="4">
        <f>'De la BASE'!C614</f>
        <v>1991</v>
      </c>
      <c r="D618" s="4">
        <f>'De la BASE'!D614</f>
        <v>10</v>
      </c>
      <c r="E618" s="9">
        <f>IF('De la BASE'!E614&gt;0,'De la BASE'!E614,'De la BASE'!E614+0.001)</f>
        <v>1.508</v>
      </c>
      <c r="F618" s="9">
        <f>IF('De la BASE'!F614&gt;0,'De la BASE'!F614,'De la BASE'!F614+0.001)</f>
        <v>1.508</v>
      </c>
      <c r="G618" s="15">
        <v>33512</v>
      </c>
    </row>
    <row r="619" spans="1:7" ht="12.75">
      <c r="A619" s="30" t="str">
        <f>'De la BASE'!A615</f>
        <v>100</v>
      </c>
      <c r="B619" s="30">
        <f>'De la BASE'!B615</f>
        <v>1</v>
      </c>
      <c r="C619" s="4">
        <f>'De la BASE'!C615</f>
        <v>1991</v>
      </c>
      <c r="D619" s="4">
        <f>'De la BASE'!D615</f>
        <v>11</v>
      </c>
      <c r="E619" s="9">
        <f>IF('De la BASE'!E615&gt;0,'De la BASE'!E615,'De la BASE'!E615+0.001)</f>
        <v>3.68</v>
      </c>
      <c r="F619" s="9">
        <f>IF('De la BASE'!F615&gt;0,'De la BASE'!F615,'De la BASE'!F615+0.001)</f>
        <v>3.68</v>
      </c>
      <c r="G619" s="15">
        <v>33543</v>
      </c>
    </row>
    <row r="620" spans="1:7" ht="12.75">
      <c r="A620" s="30" t="str">
        <f>'De la BASE'!A616</f>
        <v>100</v>
      </c>
      <c r="B620" s="30">
        <f>'De la BASE'!B616</f>
        <v>1</v>
      </c>
      <c r="C620" s="4">
        <f>'De la BASE'!C616</f>
        <v>1991</v>
      </c>
      <c r="D620" s="4">
        <f>'De la BASE'!D616</f>
        <v>12</v>
      </c>
      <c r="E620" s="9">
        <f>IF('De la BASE'!E616&gt;0,'De la BASE'!E616,'De la BASE'!E616+0.001)</f>
        <v>1.706</v>
      </c>
      <c r="F620" s="9">
        <f>IF('De la BASE'!F616&gt;0,'De la BASE'!F616,'De la BASE'!F616+0.001)</f>
        <v>1.706</v>
      </c>
      <c r="G620" s="15">
        <v>33573</v>
      </c>
    </row>
    <row r="621" spans="1:7" ht="12.75">
      <c r="A621" s="30" t="str">
        <f>'De la BASE'!A617</f>
        <v>100</v>
      </c>
      <c r="B621" s="30">
        <f>'De la BASE'!B617</f>
        <v>1</v>
      </c>
      <c r="C621" s="4">
        <f>'De la BASE'!C617</f>
        <v>1992</v>
      </c>
      <c r="D621" s="4">
        <f>'De la BASE'!D617</f>
        <v>1</v>
      </c>
      <c r="E621" s="9">
        <f>IF('De la BASE'!E617&gt;0,'De la BASE'!E617,'De la BASE'!E617+0.001)</f>
        <v>1.629</v>
      </c>
      <c r="F621" s="9">
        <f>IF('De la BASE'!F617&gt;0,'De la BASE'!F617,'De la BASE'!F617+0.001)</f>
        <v>1.629</v>
      </c>
      <c r="G621" s="15">
        <v>33604</v>
      </c>
    </row>
    <row r="622" spans="1:7" ht="12.75">
      <c r="A622" s="30" t="str">
        <f>'De la BASE'!A618</f>
        <v>100</v>
      </c>
      <c r="B622" s="30">
        <f>'De la BASE'!B618</f>
        <v>1</v>
      </c>
      <c r="C622" s="4">
        <f>'De la BASE'!C618</f>
        <v>1992</v>
      </c>
      <c r="D622" s="4">
        <f>'De la BASE'!D618</f>
        <v>2</v>
      </c>
      <c r="E622" s="9">
        <f>IF('De la BASE'!E618&gt;0,'De la BASE'!E618,'De la BASE'!E618+0.001)</f>
        <v>1.632</v>
      </c>
      <c r="F622" s="9">
        <f>IF('De la BASE'!F618&gt;0,'De la BASE'!F618,'De la BASE'!F618+0.001)</f>
        <v>1.632</v>
      </c>
      <c r="G622" s="15">
        <v>33635</v>
      </c>
    </row>
    <row r="623" spans="1:7" ht="12.75">
      <c r="A623" s="30" t="str">
        <f>'De la BASE'!A619</f>
        <v>100</v>
      </c>
      <c r="B623" s="30">
        <f>'De la BASE'!B619</f>
        <v>1</v>
      </c>
      <c r="C623" s="4">
        <f>'De la BASE'!C619</f>
        <v>1992</v>
      </c>
      <c r="D623" s="4">
        <f>'De la BASE'!D619</f>
        <v>3</v>
      </c>
      <c r="E623" s="9">
        <f>IF('De la BASE'!E619&gt;0,'De la BASE'!E619,'De la BASE'!E619+0.001)</f>
        <v>2.586</v>
      </c>
      <c r="F623" s="9">
        <f>IF('De la BASE'!F619&gt;0,'De la BASE'!F619,'De la BASE'!F619+0.001)</f>
        <v>2.586</v>
      </c>
      <c r="G623" s="15">
        <v>33664</v>
      </c>
    </row>
    <row r="624" spans="1:7" ht="12.75">
      <c r="A624" s="30" t="str">
        <f>'De la BASE'!A620</f>
        <v>100</v>
      </c>
      <c r="B624" s="30">
        <f>'De la BASE'!B620</f>
        <v>1</v>
      </c>
      <c r="C624" s="4">
        <f>'De la BASE'!C620</f>
        <v>1992</v>
      </c>
      <c r="D624" s="4">
        <f>'De la BASE'!D620</f>
        <v>4</v>
      </c>
      <c r="E624" s="9">
        <f>IF('De la BASE'!E620&gt;0,'De la BASE'!E620,'De la BASE'!E620+0.001)</f>
        <v>2.078</v>
      </c>
      <c r="F624" s="9">
        <f>IF('De la BASE'!F620&gt;0,'De la BASE'!F620,'De la BASE'!F620+0.001)</f>
        <v>2.078</v>
      </c>
      <c r="G624" s="15">
        <v>33695</v>
      </c>
    </row>
    <row r="625" spans="1:7" ht="12.75">
      <c r="A625" s="30" t="str">
        <f>'De la BASE'!A621</f>
        <v>100</v>
      </c>
      <c r="B625" s="30">
        <f>'De la BASE'!B621</f>
        <v>1</v>
      </c>
      <c r="C625" s="4">
        <f>'De la BASE'!C621</f>
        <v>1992</v>
      </c>
      <c r="D625" s="4">
        <f>'De la BASE'!D621</f>
        <v>5</v>
      </c>
      <c r="E625" s="9">
        <f>IF('De la BASE'!E621&gt;0,'De la BASE'!E621,'De la BASE'!E621+0.001)</f>
        <v>2.077</v>
      </c>
      <c r="F625" s="9">
        <f>IF('De la BASE'!F621&gt;0,'De la BASE'!F621,'De la BASE'!F621+0.001)</f>
        <v>2.077</v>
      </c>
      <c r="G625" s="15">
        <v>33725</v>
      </c>
    </row>
    <row r="626" spans="1:7" ht="12.75">
      <c r="A626" s="30" t="str">
        <f>'De la BASE'!A622</f>
        <v>100</v>
      </c>
      <c r="B626" s="30">
        <f>'De la BASE'!B622</f>
        <v>1</v>
      </c>
      <c r="C626" s="4">
        <f>'De la BASE'!C622</f>
        <v>1992</v>
      </c>
      <c r="D626" s="4">
        <f>'De la BASE'!D622</f>
        <v>6</v>
      </c>
      <c r="E626" s="9">
        <f>IF('De la BASE'!E622&gt;0,'De la BASE'!E622,'De la BASE'!E622+0.001)</f>
        <v>1.927</v>
      </c>
      <c r="F626" s="9">
        <f>IF('De la BASE'!F622&gt;0,'De la BASE'!F622,'De la BASE'!F622+0.001)</f>
        <v>1.927</v>
      </c>
      <c r="G626" s="15">
        <v>33756</v>
      </c>
    </row>
    <row r="627" spans="1:7" ht="12.75">
      <c r="A627" s="30" t="str">
        <f>'De la BASE'!A623</f>
        <v>100</v>
      </c>
      <c r="B627" s="30">
        <f>'De la BASE'!B623</f>
        <v>1</v>
      </c>
      <c r="C627" s="4">
        <f>'De la BASE'!C623</f>
        <v>1992</v>
      </c>
      <c r="D627" s="4">
        <f>'De la BASE'!D623</f>
        <v>7</v>
      </c>
      <c r="E627" s="9">
        <f>IF('De la BASE'!E623&gt;0,'De la BASE'!E623,'De la BASE'!E623+0.001)</f>
        <v>1.581</v>
      </c>
      <c r="F627" s="9">
        <f>IF('De la BASE'!F623&gt;0,'De la BASE'!F623,'De la BASE'!F623+0.001)</f>
        <v>1.581</v>
      </c>
      <c r="G627" s="15">
        <v>33786</v>
      </c>
    </row>
    <row r="628" spans="1:7" ht="12.75">
      <c r="A628" s="30" t="str">
        <f>'De la BASE'!A624</f>
        <v>100</v>
      </c>
      <c r="B628" s="30">
        <f>'De la BASE'!B624</f>
        <v>1</v>
      </c>
      <c r="C628" s="4">
        <f>'De la BASE'!C624</f>
        <v>1992</v>
      </c>
      <c r="D628" s="4">
        <f>'De la BASE'!D624</f>
        <v>8</v>
      </c>
      <c r="E628" s="9">
        <f>IF('De la BASE'!E624&gt;0,'De la BASE'!E624,'De la BASE'!E624+0.001)</f>
        <v>1.519</v>
      </c>
      <c r="F628" s="9">
        <f>IF('De la BASE'!F624&gt;0,'De la BASE'!F624,'De la BASE'!F624+0.001)</f>
        <v>1.519</v>
      </c>
      <c r="G628" s="15">
        <v>33817</v>
      </c>
    </row>
    <row r="629" spans="1:7" ht="12.75">
      <c r="A629" s="30" t="str">
        <f>'De la BASE'!A625</f>
        <v>100</v>
      </c>
      <c r="B629" s="30">
        <f>'De la BASE'!B625</f>
        <v>1</v>
      </c>
      <c r="C629" s="4">
        <f>'De la BASE'!C625</f>
        <v>1992</v>
      </c>
      <c r="D629" s="4">
        <f>'De la BASE'!D625</f>
        <v>9</v>
      </c>
      <c r="E629" s="9">
        <f>IF('De la BASE'!E625&gt;0,'De la BASE'!E625,'De la BASE'!E625+0.001)</f>
        <v>1.254</v>
      </c>
      <c r="F629" s="9">
        <f>IF('De la BASE'!F625&gt;0,'De la BASE'!F625,'De la BASE'!F625+0.001)</f>
        <v>1.254</v>
      </c>
      <c r="G629" s="15">
        <v>33848</v>
      </c>
    </row>
    <row r="630" spans="1:7" ht="12.75">
      <c r="A630" s="30" t="str">
        <f>'De la BASE'!A626</f>
        <v>100</v>
      </c>
      <c r="B630" s="30">
        <f>'De la BASE'!B626</f>
        <v>1</v>
      </c>
      <c r="C630" s="4">
        <f>'De la BASE'!C626</f>
        <v>1992</v>
      </c>
      <c r="D630" s="4">
        <f>'De la BASE'!D626</f>
        <v>10</v>
      </c>
      <c r="E630" s="9">
        <f>IF('De la BASE'!E626&gt;0,'De la BASE'!E626,'De la BASE'!E626+0.001)</f>
        <v>1.791</v>
      </c>
      <c r="F630" s="9">
        <f>IF('De la BASE'!F626&gt;0,'De la BASE'!F626,'De la BASE'!F626+0.001)</f>
        <v>1.791</v>
      </c>
      <c r="G630" s="15">
        <v>33878</v>
      </c>
    </row>
    <row r="631" spans="1:7" ht="12.75">
      <c r="A631" s="30" t="str">
        <f>'De la BASE'!A627</f>
        <v>100</v>
      </c>
      <c r="B631" s="30">
        <f>'De la BASE'!B627</f>
        <v>1</v>
      </c>
      <c r="C631" s="4">
        <f>'De la BASE'!C627</f>
        <v>1992</v>
      </c>
      <c r="D631" s="4">
        <f>'De la BASE'!D627</f>
        <v>11</v>
      </c>
      <c r="E631" s="9">
        <f>IF('De la BASE'!E627&gt;0,'De la BASE'!E627,'De la BASE'!E627+0.001)</f>
        <v>1.409</v>
      </c>
      <c r="F631" s="9">
        <f>IF('De la BASE'!F627&gt;0,'De la BASE'!F627,'De la BASE'!F627+0.001)</f>
        <v>1.409</v>
      </c>
      <c r="G631" s="15">
        <v>33909</v>
      </c>
    </row>
    <row r="632" spans="1:7" ht="12.75">
      <c r="A632" s="30" t="str">
        <f>'De la BASE'!A628</f>
        <v>100</v>
      </c>
      <c r="B632" s="30">
        <f>'De la BASE'!B628</f>
        <v>1</v>
      </c>
      <c r="C632" s="4">
        <f>'De la BASE'!C628</f>
        <v>1992</v>
      </c>
      <c r="D632" s="4">
        <f>'De la BASE'!D628</f>
        <v>12</v>
      </c>
      <c r="E632" s="9">
        <f>IF('De la BASE'!E628&gt;0,'De la BASE'!E628,'De la BASE'!E628+0.001)</f>
        <v>10.198</v>
      </c>
      <c r="F632" s="9">
        <f>IF('De la BASE'!F628&gt;0,'De la BASE'!F628,'De la BASE'!F628+0.001)</f>
        <v>10.198</v>
      </c>
      <c r="G632" s="15">
        <v>33939</v>
      </c>
    </row>
    <row r="633" spans="1:7" ht="12.75">
      <c r="A633" s="30" t="str">
        <f>'De la BASE'!A629</f>
        <v>100</v>
      </c>
      <c r="B633" s="30">
        <f>'De la BASE'!B629</f>
        <v>1</v>
      </c>
      <c r="C633" s="4">
        <f>'De la BASE'!C629</f>
        <v>1993</v>
      </c>
      <c r="D633" s="4">
        <f>'De la BASE'!D629</f>
        <v>1</v>
      </c>
      <c r="E633" s="9">
        <f>IF('De la BASE'!E629&gt;0,'De la BASE'!E629,'De la BASE'!E629+0.001)</f>
        <v>1.897</v>
      </c>
      <c r="F633" s="9">
        <f>IF('De la BASE'!F629&gt;0,'De la BASE'!F629,'De la BASE'!F629+0.001)</f>
        <v>1.897</v>
      </c>
      <c r="G633" s="15">
        <v>33970</v>
      </c>
    </row>
    <row r="634" spans="1:7" ht="12.75">
      <c r="A634" s="30" t="str">
        <f>'De la BASE'!A630</f>
        <v>100</v>
      </c>
      <c r="B634" s="30">
        <f>'De la BASE'!B630</f>
        <v>1</v>
      </c>
      <c r="C634" s="4">
        <f>'De la BASE'!C630</f>
        <v>1993</v>
      </c>
      <c r="D634" s="4">
        <f>'De la BASE'!D630</f>
        <v>2</v>
      </c>
      <c r="E634" s="9">
        <f>IF('De la BASE'!E630&gt;0,'De la BASE'!E630,'De la BASE'!E630+0.001)</f>
        <v>2.052</v>
      </c>
      <c r="F634" s="9">
        <f>IF('De la BASE'!F630&gt;0,'De la BASE'!F630,'De la BASE'!F630+0.001)</f>
        <v>2.052</v>
      </c>
      <c r="G634" s="15">
        <v>34001</v>
      </c>
    </row>
    <row r="635" spans="1:7" ht="12.75">
      <c r="A635" s="30" t="str">
        <f>'De la BASE'!A631</f>
        <v>100</v>
      </c>
      <c r="B635" s="30">
        <f>'De la BASE'!B631</f>
        <v>1</v>
      </c>
      <c r="C635" s="4">
        <f>'De la BASE'!C631</f>
        <v>1993</v>
      </c>
      <c r="D635" s="4">
        <f>'De la BASE'!D631</f>
        <v>3</v>
      </c>
      <c r="E635" s="9">
        <f>IF('De la BASE'!E631&gt;0,'De la BASE'!E631,'De la BASE'!E631+0.001)</f>
        <v>1.997</v>
      </c>
      <c r="F635" s="9">
        <f>IF('De la BASE'!F631&gt;0,'De la BASE'!F631,'De la BASE'!F631+0.001)</f>
        <v>1.997</v>
      </c>
      <c r="G635" s="15">
        <v>34029</v>
      </c>
    </row>
    <row r="636" spans="1:7" ht="12.75">
      <c r="A636" s="30" t="str">
        <f>'De la BASE'!A632</f>
        <v>100</v>
      </c>
      <c r="B636" s="30">
        <f>'De la BASE'!B632</f>
        <v>1</v>
      </c>
      <c r="C636" s="4">
        <f>'De la BASE'!C632</f>
        <v>1993</v>
      </c>
      <c r="D636" s="4">
        <f>'De la BASE'!D632</f>
        <v>4</v>
      </c>
      <c r="E636" s="9">
        <f>IF('De la BASE'!E632&gt;0,'De la BASE'!E632,'De la BASE'!E632+0.001)</f>
        <v>3.287</v>
      </c>
      <c r="F636" s="9">
        <f>IF('De la BASE'!F632&gt;0,'De la BASE'!F632,'De la BASE'!F632+0.001)</f>
        <v>3.287</v>
      </c>
      <c r="G636" s="15">
        <v>34060</v>
      </c>
    </row>
    <row r="637" spans="1:7" ht="12.75">
      <c r="A637" s="30" t="str">
        <f>'De la BASE'!A633</f>
        <v>100</v>
      </c>
      <c r="B637" s="30">
        <f>'De la BASE'!B633</f>
        <v>1</v>
      </c>
      <c r="C637" s="4">
        <f>'De la BASE'!C633</f>
        <v>1993</v>
      </c>
      <c r="D637" s="4">
        <f>'De la BASE'!D633</f>
        <v>5</v>
      </c>
      <c r="E637" s="9">
        <f>IF('De la BASE'!E633&gt;0,'De la BASE'!E633,'De la BASE'!E633+0.001)</f>
        <v>8.971</v>
      </c>
      <c r="F637" s="9">
        <f>IF('De la BASE'!F633&gt;0,'De la BASE'!F633,'De la BASE'!F633+0.001)</f>
        <v>8.971</v>
      </c>
      <c r="G637" s="15">
        <v>34090</v>
      </c>
    </row>
    <row r="638" spans="1:7" ht="12.75">
      <c r="A638" s="30" t="str">
        <f>'De la BASE'!A634</f>
        <v>100</v>
      </c>
      <c r="B638" s="30">
        <f>'De la BASE'!B634</f>
        <v>1</v>
      </c>
      <c r="C638" s="4">
        <f>'De la BASE'!C634</f>
        <v>1993</v>
      </c>
      <c r="D638" s="4">
        <f>'De la BASE'!D634</f>
        <v>6</v>
      </c>
      <c r="E638" s="9">
        <f>IF('De la BASE'!E634&gt;0,'De la BASE'!E634,'De la BASE'!E634+0.001)</f>
        <v>3.875</v>
      </c>
      <c r="F638" s="9">
        <f>IF('De la BASE'!F634&gt;0,'De la BASE'!F634,'De la BASE'!F634+0.001)</f>
        <v>3.875</v>
      </c>
      <c r="G638" s="15">
        <v>34121</v>
      </c>
    </row>
    <row r="639" spans="1:7" ht="12.75">
      <c r="A639" s="30" t="str">
        <f>'De la BASE'!A635</f>
        <v>100</v>
      </c>
      <c r="B639" s="30">
        <f>'De la BASE'!B635</f>
        <v>1</v>
      </c>
      <c r="C639" s="4">
        <f>'De la BASE'!C635</f>
        <v>1993</v>
      </c>
      <c r="D639" s="4">
        <f>'De la BASE'!D635</f>
        <v>7</v>
      </c>
      <c r="E639" s="9">
        <f>IF('De la BASE'!E635&gt;0,'De la BASE'!E635,'De la BASE'!E635+0.001)</f>
        <v>2.157</v>
      </c>
      <c r="F639" s="9">
        <f>IF('De la BASE'!F635&gt;0,'De la BASE'!F635,'De la BASE'!F635+0.001)</f>
        <v>2.157</v>
      </c>
      <c r="G639" s="15">
        <v>34151</v>
      </c>
    </row>
    <row r="640" spans="1:7" ht="12.75">
      <c r="A640" s="30" t="str">
        <f>'De la BASE'!A636</f>
        <v>100</v>
      </c>
      <c r="B640" s="30">
        <f>'De la BASE'!B636</f>
        <v>1</v>
      </c>
      <c r="C640" s="4">
        <f>'De la BASE'!C636</f>
        <v>1993</v>
      </c>
      <c r="D640" s="4">
        <f>'De la BASE'!D636</f>
        <v>8</v>
      </c>
      <c r="E640" s="9">
        <f>IF('De la BASE'!E636&gt;0,'De la BASE'!E636,'De la BASE'!E636+0.001)</f>
        <v>1.751</v>
      </c>
      <c r="F640" s="9">
        <f>IF('De la BASE'!F636&gt;0,'De la BASE'!F636,'De la BASE'!F636+0.001)</f>
        <v>1.751</v>
      </c>
      <c r="G640" s="15">
        <v>34182</v>
      </c>
    </row>
    <row r="641" spans="1:7" ht="12.75">
      <c r="A641" s="30" t="str">
        <f>'De la BASE'!A637</f>
        <v>100</v>
      </c>
      <c r="B641" s="30">
        <f>'De la BASE'!B637</f>
        <v>1</v>
      </c>
      <c r="C641" s="4">
        <f>'De la BASE'!C637</f>
        <v>1993</v>
      </c>
      <c r="D641" s="4">
        <f>'De la BASE'!D637</f>
        <v>9</v>
      </c>
      <c r="E641" s="9">
        <f>IF('De la BASE'!E637&gt;0,'De la BASE'!E637,'De la BASE'!E637+0.001)</f>
        <v>1.756</v>
      </c>
      <c r="F641" s="9">
        <f>IF('De la BASE'!F637&gt;0,'De la BASE'!F637,'De la BASE'!F637+0.001)</f>
        <v>1.756</v>
      </c>
      <c r="G641" s="15">
        <v>34213</v>
      </c>
    </row>
    <row r="642" spans="1:7" ht="12.75">
      <c r="A642" s="30" t="str">
        <f>'De la BASE'!A638</f>
        <v>100</v>
      </c>
      <c r="B642" s="30">
        <f>'De la BASE'!B638</f>
        <v>1</v>
      </c>
      <c r="C642" s="4">
        <f>'De la BASE'!C638</f>
        <v>1993</v>
      </c>
      <c r="D642" s="4">
        <f>'De la BASE'!D638</f>
        <v>10</v>
      </c>
      <c r="E642" s="9">
        <f>IF('De la BASE'!E638&gt;0,'De la BASE'!E638,'De la BASE'!E638+0.001)</f>
        <v>9.058</v>
      </c>
      <c r="F642" s="9">
        <f>IF('De la BASE'!F638&gt;0,'De la BASE'!F638,'De la BASE'!F638+0.001)</f>
        <v>9.058</v>
      </c>
      <c r="G642" s="15">
        <v>34243</v>
      </c>
    </row>
    <row r="643" spans="1:7" ht="12.75">
      <c r="A643" s="30" t="str">
        <f>'De la BASE'!A639</f>
        <v>100</v>
      </c>
      <c r="B643" s="30">
        <f>'De la BASE'!B639</f>
        <v>1</v>
      </c>
      <c r="C643" s="4">
        <f>'De la BASE'!C639</f>
        <v>1993</v>
      </c>
      <c r="D643" s="4">
        <f>'De la BASE'!D639</f>
        <v>11</v>
      </c>
      <c r="E643" s="9">
        <f>IF('De la BASE'!E639&gt;0,'De la BASE'!E639,'De la BASE'!E639+0.001)</f>
        <v>3.511</v>
      </c>
      <c r="F643" s="9">
        <f>IF('De la BASE'!F639&gt;0,'De la BASE'!F639,'De la BASE'!F639+0.001)</f>
        <v>3.511</v>
      </c>
      <c r="G643" s="15">
        <v>34274</v>
      </c>
    </row>
    <row r="644" spans="1:7" ht="12.75">
      <c r="A644" s="30" t="str">
        <f>'De la BASE'!A640</f>
        <v>100</v>
      </c>
      <c r="B644" s="30">
        <f>'De la BASE'!B640</f>
        <v>1</v>
      </c>
      <c r="C644" s="4">
        <f>'De la BASE'!C640</f>
        <v>1993</v>
      </c>
      <c r="D644" s="4">
        <f>'De la BASE'!D640</f>
        <v>12</v>
      </c>
      <c r="E644" s="9">
        <f>IF('De la BASE'!E640&gt;0,'De la BASE'!E640,'De la BASE'!E640+0.001)</f>
        <v>4.784</v>
      </c>
      <c r="F644" s="9">
        <f>IF('De la BASE'!F640&gt;0,'De la BASE'!F640,'De la BASE'!F640+0.001)</f>
        <v>4.784</v>
      </c>
      <c r="G644" s="15">
        <v>34304</v>
      </c>
    </row>
    <row r="645" spans="1:7" ht="12.75">
      <c r="A645" s="30" t="str">
        <f>'De la BASE'!A641</f>
        <v>100</v>
      </c>
      <c r="B645" s="30">
        <f>'De la BASE'!B641</f>
        <v>1</v>
      </c>
      <c r="C645" s="4">
        <f>'De la BASE'!C641</f>
        <v>1994</v>
      </c>
      <c r="D645" s="4">
        <f>'De la BASE'!D641</f>
        <v>1</v>
      </c>
      <c r="E645" s="9">
        <f>IF('De la BASE'!E641&gt;0,'De la BASE'!E641,'De la BASE'!E641+0.001)</f>
        <v>11.408</v>
      </c>
      <c r="F645" s="9">
        <f>IF('De la BASE'!F641&gt;0,'De la BASE'!F641,'De la BASE'!F641+0.001)</f>
        <v>11.408</v>
      </c>
      <c r="G645" s="15">
        <v>34335</v>
      </c>
    </row>
    <row r="646" spans="1:7" ht="12.75">
      <c r="A646" s="30" t="str">
        <f>'De la BASE'!A642</f>
        <v>100</v>
      </c>
      <c r="B646" s="30">
        <f>'De la BASE'!B642</f>
        <v>1</v>
      </c>
      <c r="C646" s="4">
        <f>'De la BASE'!C642</f>
        <v>1994</v>
      </c>
      <c r="D646" s="4">
        <f>'De la BASE'!D642</f>
        <v>2</v>
      </c>
      <c r="E646" s="9">
        <f>IF('De la BASE'!E642&gt;0,'De la BASE'!E642,'De la BASE'!E642+0.001)</f>
        <v>9.352</v>
      </c>
      <c r="F646" s="9">
        <f>IF('De la BASE'!F642&gt;0,'De la BASE'!F642,'De la BASE'!F642+0.001)</f>
        <v>9.352</v>
      </c>
      <c r="G646" s="15">
        <v>34366</v>
      </c>
    </row>
    <row r="647" spans="1:7" ht="12.75">
      <c r="A647" s="30" t="str">
        <f>'De la BASE'!A643</f>
        <v>100</v>
      </c>
      <c r="B647" s="30">
        <f>'De la BASE'!B643</f>
        <v>1</v>
      </c>
      <c r="C647" s="4">
        <f>'De la BASE'!C643</f>
        <v>1994</v>
      </c>
      <c r="D647" s="4">
        <f>'De la BASE'!D643</f>
        <v>3</v>
      </c>
      <c r="E647" s="9">
        <f>IF('De la BASE'!E643&gt;0,'De la BASE'!E643,'De la BASE'!E643+0.001)</f>
        <v>2.787</v>
      </c>
      <c r="F647" s="9">
        <f>IF('De la BASE'!F643&gt;0,'De la BASE'!F643,'De la BASE'!F643+0.001)</f>
        <v>2.787</v>
      </c>
      <c r="G647" s="15">
        <v>34394</v>
      </c>
    </row>
    <row r="648" spans="1:7" ht="12.75">
      <c r="A648" s="30" t="str">
        <f>'De la BASE'!A644</f>
        <v>100</v>
      </c>
      <c r="B648" s="30">
        <f>'De la BASE'!B644</f>
        <v>1</v>
      </c>
      <c r="C648" s="4">
        <f>'De la BASE'!C644</f>
        <v>1994</v>
      </c>
      <c r="D648" s="4">
        <f>'De la BASE'!D644</f>
        <v>4</v>
      </c>
      <c r="E648" s="9">
        <f>IF('De la BASE'!E644&gt;0,'De la BASE'!E644,'De la BASE'!E644+0.001)</f>
        <v>2.432</v>
      </c>
      <c r="F648" s="9">
        <f>IF('De la BASE'!F644&gt;0,'De la BASE'!F644,'De la BASE'!F644+0.001)</f>
        <v>2.432</v>
      </c>
      <c r="G648" s="15">
        <v>34425</v>
      </c>
    </row>
    <row r="649" spans="1:7" ht="12.75">
      <c r="A649" s="30" t="str">
        <f>'De la BASE'!A645</f>
        <v>100</v>
      </c>
      <c r="B649" s="30">
        <f>'De la BASE'!B645</f>
        <v>1</v>
      </c>
      <c r="C649" s="4">
        <f>'De la BASE'!C645</f>
        <v>1994</v>
      </c>
      <c r="D649" s="4">
        <f>'De la BASE'!D645</f>
        <v>5</v>
      </c>
      <c r="E649" s="9">
        <f>IF('De la BASE'!E645&gt;0,'De la BASE'!E645,'De la BASE'!E645+0.001)</f>
        <v>3.521</v>
      </c>
      <c r="F649" s="9">
        <f>IF('De la BASE'!F645&gt;0,'De la BASE'!F645,'De la BASE'!F645+0.001)</f>
        <v>3.521</v>
      </c>
      <c r="G649" s="15">
        <v>34455</v>
      </c>
    </row>
    <row r="650" spans="1:7" ht="12.75">
      <c r="A650" s="30" t="str">
        <f>'De la BASE'!A646</f>
        <v>100</v>
      </c>
      <c r="B650" s="30">
        <f>'De la BASE'!B646</f>
        <v>1</v>
      </c>
      <c r="C650" s="4">
        <f>'De la BASE'!C646</f>
        <v>1994</v>
      </c>
      <c r="D650" s="4">
        <f>'De la BASE'!D646</f>
        <v>6</v>
      </c>
      <c r="E650" s="9">
        <f>IF('De la BASE'!E646&gt;0,'De la BASE'!E646,'De la BASE'!E646+0.001)</f>
        <v>2.498</v>
      </c>
      <c r="F650" s="9">
        <f>IF('De la BASE'!F646&gt;0,'De la BASE'!F646,'De la BASE'!F646+0.001)</f>
        <v>2.498</v>
      </c>
      <c r="G650" s="15">
        <v>34486</v>
      </c>
    </row>
    <row r="651" spans="1:7" ht="12.75">
      <c r="A651" s="30" t="str">
        <f>'De la BASE'!A647</f>
        <v>100</v>
      </c>
      <c r="B651" s="30">
        <f>'De la BASE'!B647</f>
        <v>1</v>
      </c>
      <c r="C651" s="4">
        <f>'De la BASE'!C647</f>
        <v>1994</v>
      </c>
      <c r="D651" s="4">
        <f>'De la BASE'!D647</f>
        <v>7</v>
      </c>
      <c r="E651" s="9">
        <f>IF('De la BASE'!E647&gt;0,'De la BASE'!E647,'De la BASE'!E647+0.001)</f>
        <v>2.025</v>
      </c>
      <c r="F651" s="9">
        <f>IF('De la BASE'!F647&gt;0,'De la BASE'!F647,'De la BASE'!F647+0.001)</f>
        <v>2.025</v>
      </c>
      <c r="G651" s="15">
        <v>34516</v>
      </c>
    </row>
    <row r="652" spans="1:7" ht="12.75">
      <c r="A652" s="30" t="str">
        <f>'De la BASE'!A648</f>
        <v>100</v>
      </c>
      <c r="B652" s="30">
        <f>'De la BASE'!B648</f>
        <v>1</v>
      </c>
      <c r="C652" s="4">
        <f>'De la BASE'!C648</f>
        <v>1994</v>
      </c>
      <c r="D652" s="4">
        <f>'De la BASE'!D648</f>
        <v>8</v>
      </c>
      <c r="E652" s="9">
        <f>IF('De la BASE'!E648&gt;0,'De la BASE'!E648,'De la BASE'!E648+0.001)</f>
        <v>1.63</v>
      </c>
      <c r="F652" s="9">
        <f>IF('De la BASE'!F648&gt;0,'De la BASE'!F648,'De la BASE'!F648+0.001)</f>
        <v>1.63</v>
      </c>
      <c r="G652" s="15">
        <v>34547</v>
      </c>
    </row>
    <row r="653" spans="1:7" ht="12.75">
      <c r="A653" s="30" t="str">
        <f>'De la BASE'!A649</f>
        <v>100</v>
      </c>
      <c r="B653" s="30">
        <f>'De la BASE'!B649</f>
        <v>1</v>
      </c>
      <c r="C653" s="4">
        <f>'De la BASE'!C649</f>
        <v>1994</v>
      </c>
      <c r="D653" s="4">
        <f>'De la BASE'!D649</f>
        <v>9</v>
      </c>
      <c r="E653" s="9">
        <f>IF('De la BASE'!E649&gt;0,'De la BASE'!E649,'De la BASE'!E649+0.001)</f>
        <v>1.376</v>
      </c>
      <c r="F653" s="9">
        <f>IF('De la BASE'!F649&gt;0,'De la BASE'!F649,'De la BASE'!F649+0.001)</f>
        <v>1.376</v>
      </c>
      <c r="G653" s="15">
        <v>34578</v>
      </c>
    </row>
    <row r="654" spans="1:7" ht="12.75">
      <c r="A654" s="30" t="str">
        <f>'De la BASE'!A650</f>
        <v>100</v>
      </c>
      <c r="B654" s="30">
        <f>'De la BASE'!B650</f>
        <v>1</v>
      </c>
      <c r="C654" s="4">
        <f>'De la BASE'!C650</f>
        <v>1994</v>
      </c>
      <c r="D654" s="4">
        <f>'De la BASE'!D650</f>
        <v>10</v>
      </c>
      <c r="E654" s="9">
        <f>IF('De la BASE'!E650&gt;0,'De la BASE'!E650,'De la BASE'!E650+0.001)</f>
        <v>1.67</v>
      </c>
      <c r="F654" s="9">
        <f>IF('De la BASE'!F650&gt;0,'De la BASE'!F650,'De la BASE'!F650+0.001)</f>
        <v>1.67</v>
      </c>
      <c r="G654" s="15">
        <v>34608</v>
      </c>
    </row>
    <row r="655" spans="1:7" ht="12.75">
      <c r="A655" s="30" t="str">
        <f>'De la BASE'!A651</f>
        <v>100</v>
      </c>
      <c r="B655" s="30">
        <f>'De la BASE'!B651</f>
        <v>1</v>
      </c>
      <c r="C655" s="4">
        <f>'De la BASE'!C651</f>
        <v>1994</v>
      </c>
      <c r="D655" s="4">
        <f>'De la BASE'!D651</f>
        <v>11</v>
      </c>
      <c r="E655" s="9">
        <f>IF('De la BASE'!E651&gt;0,'De la BASE'!E651,'De la BASE'!E651+0.001)</f>
        <v>1.942</v>
      </c>
      <c r="F655" s="9">
        <f>IF('De la BASE'!F651&gt;0,'De la BASE'!F651,'De la BASE'!F651+0.001)</f>
        <v>1.942</v>
      </c>
      <c r="G655" s="15">
        <v>34639</v>
      </c>
    </row>
    <row r="656" spans="1:7" ht="12.75">
      <c r="A656" s="30" t="str">
        <f>'De la BASE'!A652</f>
        <v>100</v>
      </c>
      <c r="B656" s="30">
        <f>'De la BASE'!B652</f>
        <v>1</v>
      </c>
      <c r="C656" s="4">
        <f>'De la BASE'!C652</f>
        <v>1994</v>
      </c>
      <c r="D656" s="4">
        <f>'De la BASE'!D652</f>
        <v>12</v>
      </c>
      <c r="E656" s="9">
        <f>IF('De la BASE'!E652&gt;0,'De la BASE'!E652,'De la BASE'!E652+0.001)</f>
        <v>6.899</v>
      </c>
      <c r="F656" s="9">
        <f>IF('De la BASE'!F652&gt;0,'De la BASE'!F652,'De la BASE'!F652+0.001)</f>
        <v>6.899</v>
      </c>
      <c r="G656" s="15">
        <v>34669</v>
      </c>
    </row>
    <row r="657" spans="1:7" ht="12.75">
      <c r="A657" s="30" t="str">
        <f>'De la BASE'!A653</f>
        <v>100</v>
      </c>
      <c r="B657" s="30">
        <f>'De la BASE'!B653</f>
        <v>1</v>
      </c>
      <c r="C657" s="4">
        <f>'De la BASE'!C653</f>
        <v>1995</v>
      </c>
      <c r="D657" s="4">
        <f>'De la BASE'!D653</f>
        <v>1</v>
      </c>
      <c r="E657" s="9">
        <f>IF('De la BASE'!E653&gt;0,'De la BASE'!E653,'De la BASE'!E653+0.001)</f>
        <v>5.83</v>
      </c>
      <c r="F657" s="9">
        <f>IF('De la BASE'!F653&gt;0,'De la BASE'!F653,'De la BASE'!F653+0.001)</f>
        <v>5.83</v>
      </c>
      <c r="G657" s="15">
        <v>34700</v>
      </c>
    </row>
    <row r="658" spans="1:7" ht="12.75">
      <c r="A658" s="30" t="str">
        <f>'De la BASE'!A654</f>
        <v>100</v>
      </c>
      <c r="B658" s="30">
        <f>'De la BASE'!B654</f>
        <v>1</v>
      </c>
      <c r="C658" s="4">
        <f>'De la BASE'!C654</f>
        <v>1995</v>
      </c>
      <c r="D658" s="4">
        <f>'De la BASE'!D654</f>
        <v>2</v>
      </c>
      <c r="E658" s="9">
        <f>IF('De la BASE'!E654&gt;0,'De la BASE'!E654,'De la BASE'!E654+0.001)</f>
        <v>8.304</v>
      </c>
      <c r="F658" s="9">
        <f>IF('De la BASE'!F654&gt;0,'De la BASE'!F654,'De la BASE'!F654+0.001)</f>
        <v>8.304</v>
      </c>
      <c r="G658" s="15">
        <v>34731</v>
      </c>
    </row>
    <row r="659" spans="1:7" ht="12.75">
      <c r="A659" s="30" t="str">
        <f>'De la BASE'!A655</f>
        <v>100</v>
      </c>
      <c r="B659" s="30">
        <f>'De la BASE'!B655</f>
        <v>1</v>
      </c>
      <c r="C659" s="4">
        <f>'De la BASE'!C655</f>
        <v>1995</v>
      </c>
      <c r="D659" s="4">
        <f>'De la BASE'!D655</f>
        <v>3</v>
      </c>
      <c r="E659" s="9">
        <f>IF('De la BASE'!E655&gt;0,'De la BASE'!E655,'De la BASE'!E655+0.001)</f>
        <v>4.063</v>
      </c>
      <c r="F659" s="9">
        <f>IF('De la BASE'!F655&gt;0,'De la BASE'!F655,'De la BASE'!F655+0.001)</f>
        <v>4.063</v>
      </c>
      <c r="G659" s="15">
        <v>34759</v>
      </c>
    </row>
    <row r="660" spans="1:7" ht="12.75">
      <c r="A660" s="30" t="str">
        <f>'De la BASE'!A656</f>
        <v>100</v>
      </c>
      <c r="B660" s="30">
        <f>'De la BASE'!B656</f>
        <v>1</v>
      </c>
      <c r="C660" s="4">
        <f>'De la BASE'!C656</f>
        <v>1995</v>
      </c>
      <c r="D660" s="4">
        <f>'De la BASE'!D656</f>
        <v>4</v>
      </c>
      <c r="E660" s="9">
        <f>IF('De la BASE'!E656&gt;0,'De la BASE'!E656,'De la BASE'!E656+0.001)</f>
        <v>2.4</v>
      </c>
      <c r="F660" s="9">
        <f>IF('De la BASE'!F656&gt;0,'De la BASE'!F656,'De la BASE'!F656+0.001)</f>
        <v>2.4</v>
      </c>
      <c r="G660" s="15">
        <v>34790</v>
      </c>
    </row>
    <row r="661" spans="1:7" ht="12.75">
      <c r="A661" s="30" t="str">
        <f>'De la BASE'!A657</f>
        <v>100</v>
      </c>
      <c r="B661" s="30">
        <f>'De la BASE'!B657</f>
        <v>1</v>
      </c>
      <c r="C661" s="4">
        <f>'De la BASE'!C657</f>
        <v>1995</v>
      </c>
      <c r="D661" s="4">
        <f>'De la BASE'!D657</f>
        <v>5</v>
      </c>
      <c r="E661" s="9">
        <f>IF('De la BASE'!E657&gt;0,'De la BASE'!E657,'De la BASE'!E657+0.001)</f>
        <v>2.399</v>
      </c>
      <c r="F661" s="9">
        <f>IF('De la BASE'!F657&gt;0,'De la BASE'!F657,'De la BASE'!F657+0.001)</f>
        <v>2.399</v>
      </c>
      <c r="G661" s="15">
        <v>34820</v>
      </c>
    </row>
    <row r="662" spans="1:7" ht="12.75">
      <c r="A662" s="30" t="str">
        <f>'De la BASE'!A658</f>
        <v>100</v>
      </c>
      <c r="B662" s="30">
        <f>'De la BASE'!B658</f>
        <v>1</v>
      </c>
      <c r="C662" s="4">
        <f>'De la BASE'!C658</f>
        <v>1995</v>
      </c>
      <c r="D662" s="4">
        <f>'De la BASE'!D658</f>
        <v>6</v>
      </c>
      <c r="E662" s="9">
        <f>IF('De la BASE'!E658&gt;0,'De la BASE'!E658,'De la BASE'!E658+0.001)</f>
        <v>2.129</v>
      </c>
      <c r="F662" s="9">
        <f>IF('De la BASE'!F658&gt;0,'De la BASE'!F658,'De la BASE'!F658+0.001)</f>
        <v>2.129</v>
      </c>
      <c r="G662" s="15">
        <v>34851</v>
      </c>
    </row>
    <row r="663" spans="1:7" ht="12.75">
      <c r="A663" s="30" t="str">
        <f>'De la BASE'!A659</f>
        <v>100</v>
      </c>
      <c r="B663" s="30">
        <f>'De la BASE'!B659</f>
        <v>1</v>
      </c>
      <c r="C663" s="4">
        <f>'De la BASE'!C659</f>
        <v>1995</v>
      </c>
      <c r="D663" s="4">
        <f>'De la BASE'!D659</f>
        <v>7</v>
      </c>
      <c r="E663" s="9">
        <f>IF('De la BASE'!E659&gt;0,'De la BASE'!E659,'De la BASE'!E659+0.001)</f>
        <v>1.775</v>
      </c>
      <c r="F663" s="9">
        <f>IF('De la BASE'!F659&gt;0,'De la BASE'!F659,'De la BASE'!F659+0.001)</f>
        <v>1.775</v>
      </c>
      <c r="G663" s="15">
        <v>34881</v>
      </c>
    </row>
    <row r="664" spans="1:7" ht="12.75">
      <c r="A664" s="30" t="str">
        <f>'De la BASE'!A660</f>
        <v>100</v>
      </c>
      <c r="B664" s="30">
        <f>'De la BASE'!B660</f>
        <v>1</v>
      </c>
      <c r="C664" s="4">
        <f>'De la BASE'!C660</f>
        <v>1995</v>
      </c>
      <c r="D664" s="4">
        <f>'De la BASE'!D660</f>
        <v>8</v>
      </c>
      <c r="E664" s="9">
        <f>IF('De la BASE'!E660&gt;0,'De la BASE'!E660,'De la BASE'!E660+0.001)</f>
        <v>1.448</v>
      </c>
      <c r="F664" s="9">
        <f>IF('De la BASE'!F660&gt;0,'De la BASE'!F660,'De la BASE'!F660+0.001)</f>
        <v>1.448</v>
      </c>
      <c r="G664" s="15">
        <v>34912</v>
      </c>
    </row>
    <row r="665" spans="1:7" ht="12.75">
      <c r="A665" s="30" t="str">
        <f>'De la BASE'!A661</f>
        <v>100</v>
      </c>
      <c r="B665" s="30">
        <f>'De la BASE'!B661</f>
        <v>1</v>
      </c>
      <c r="C665" s="4">
        <f>'De la BASE'!C661</f>
        <v>1995</v>
      </c>
      <c r="D665" s="4">
        <f>'De la BASE'!D661</f>
        <v>9</v>
      </c>
      <c r="E665" s="9">
        <f>IF('De la BASE'!E661&gt;0,'De la BASE'!E661,'De la BASE'!E661+0.001)</f>
        <v>1.238</v>
      </c>
      <c r="F665" s="9">
        <f>IF('De la BASE'!F661&gt;0,'De la BASE'!F661,'De la BASE'!F661+0.001)</f>
        <v>1.238</v>
      </c>
      <c r="G665" s="15">
        <v>34943</v>
      </c>
    </row>
    <row r="666" spans="1:7" ht="12.75">
      <c r="A666" s="30" t="str">
        <f>'De la BASE'!A662</f>
        <v>100</v>
      </c>
      <c r="B666" s="30">
        <f>'De la BASE'!B662</f>
        <v>1</v>
      </c>
      <c r="C666" s="4">
        <f>'De la BASE'!C662</f>
        <v>1995</v>
      </c>
      <c r="D666" s="4">
        <f>'De la BASE'!D662</f>
        <v>10</v>
      </c>
      <c r="E666" s="9">
        <f>IF('De la BASE'!E662&gt;0,'De la BASE'!E662,'De la BASE'!E662+0.001)</f>
        <v>1.263</v>
      </c>
      <c r="F666" s="9">
        <f>IF('De la BASE'!F662&gt;0,'De la BASE'!F662,'De la BASE'!F662+0.001)</f>
        <v>1.263</v>
      </c>
      <c r="G666" s="15">
        <v>34973</v>
      </c>
    </row>
    <row r="667" spans="1:7" ht="12.75">
      <c r="A667" s="30" t="str">
        <f>'De la BASE'!A663</f>
        <v>100</v>
      </c>
      <c r="B667" s="30">
        <f>'De la BASE'!B663</f>
        <v>1</v>
      </c>
      <c r="C667" s="4">
        <f>'De la BASE'!C663</f>
        <v>1995</v>
      </c>
      <c r="D667" s="4">
        <f>'De la BASE'!D663</f>
        <v>11</v>
      </c>
      <c r="E667" s="9">
        <f>IF('De la BASE'!E663&gt;0,'De la BASE'!E663,'De la BASE'!E663+0.001)</f>
        <v>3.381</v>
      </c>
      <c r="F667" s="9">
        <f>IF('De la BASE'!F663&gt;0,'De la BASE'!F663,'De la BASE'!F663+0.001)</f>
        <v>3.381</v>
      </c>
      <c r="G667" s="15">
        <v>35004</v>
      </c>
    </row>
    <row r="668" spans="1:7" ht="12.75">
      <c r="A668" s="30" t="str">
        <f>'De la BASE'!A664</f>
        <v>100</v>
      </c>
      <c r="B668" s="30">
        <f>'De la BASE'!B664</f>
        <v>1</v>
      </c>
      <c r="C668" s="4">
        <f>'De la BASE'!C664</f>
        <v>1995</v>
      </c>
      <c r="D668" s="4">
        <f>'De la BASE'!D664</f>
        <v>12</v>
      </c>
      <c r="E668" s="9">
        <f>IF('De la BASE'!E664&gt;0,'De la BASE'!E664,'De la BASE'!E664+0.001)</f>
        <v>25.115</v>
      </c>
      <c r="F668" s="9">
        <f>IF('De la BASE'!F664&gt;0,'De la BASE'!F664,'De la BASE'!F664+0.001)</f>
        <v>25.115</v>
      </c>
      <c r="G668" s="15">
        <v>35034</v>
      </c>
    </row>
    <row r="669" spans="1:7" ht="12.75">
      <c r="A669" s="30" t="str">
        <f>'De la BASE'!A665</f>
        <v>100</v>
      </c>
      <c r="B669" s="30">
        <f>'De la BASE'!B665</f>
        <v>1</v>
      </c>
      <c r="C669" s="4">
        <f>'De la BASE'!C665</f>
        <v>1996</v>
      </c>
      <c r="D669" s="4">
        <f>'De la BASE'!D665</f>
        <v>1</v>
      </c>
      <c r="E669" s="9">
        <f>IF('De la BASE'!E665&gt;0,'De la BASE'!E665,'De la BASE'!E665+0.001)</f>
        <v>34.304</v>
      </c>
      <c r="F669" s="9">
        <f>IF('De la BASE'!F665&gt;0,'De la BASE'!F665,'De la BASE'!F665+0.001)</f>
        <v>34.304</v>
      </c>
      <c r="G669" s="15">
        <v>35065</v>
      </c>
    </row>
    <row r="670" spans="1:7" ht="12.75">
      <c r="A670" s="30" t="str">
        <f>'De la BASE'!A666</f>
        <v>100</v>
      </c>
      <c r="B670" s="30">
        <f>'De la BASE'!B666</f>
        <v>1</v>
      </c>
      <c r="C670" s="4">
        <f>'De la BASE'!C666</f>
        <v>1996</v>
      </c>
      <c r="D670" s="4">
        <f>'De la BASE'!D666</f>
        <v>2</v>
      </c>
      <c r="E670" s="9">
        <f>IF('De la BASE'!E666&gt;0,'De la BASE'!E666,'De la BASE'!E666+0.001)</f>
        <v>8.892</v>
      </c>
      <c r="F670" s="9">
        <f>IF('De la BASE'!F666&gt;0,'De la BASE'!F666,'De la BASE'!F666+0.001)</f>
        <v>8.892</v>
      </c>
      <c r="G670" s="15">
        <v>35096</v>
      </c>
    </row>
    <row r="671" spans="1:7" ht="12.75">
      <c r="A671" s="30" t="str">
        <f>'De la BASE'!A667</f>
        <v>100</v>
      </c>
      <c r="B671" s="30">
        <f>'De la BASE'!B667</f>
        <v>1</v>
      </c>
      <c r="C671" s="4">
        <f>'De la BASE'!C667</f>
        <v>1996</v>
      </c>
      <c r="D671" s="4">
        <f>'De la BASE'!D667</f>
        <v>3</v>
      </c>
      <c r="E671" s="9">
        <f>IF('De la BASE'!E667&gt;0,'De la BASE'!E667,'De la BASE'!E667+0.001)</f>
        <v>7.307</v>
      </c>
      <c r="F671" s="9">
        <f>IF('De la BASE'!F667&gt;0,'De la BASE'!F667,'De la BASE'!F667+0.001)</f>
        <v>7.307</v>
      </c>
      <c r="G671" s="15">
        <v>35125</v>
      </c>
    </row>
    <row r="672" spans="1:7" ht="12.75">
      <c r="A672" s="30" t="str">
        <f>'De la BASE'!A668</f>
        <v>100</v>
      </c>
      <c r="B672" s="30">
        <f>'De la BASE'!B668</f>
        <v>1</v>
      </c>
      <c r="C672" s="4">
        <f>'De la BASE'!C668</f>
        <v>1996</v>
      </c>
      <c r="D672" s="4">
        <f>'De la BASE'!D668</f>
        <v>4</v>
      </c>
      <c r="E672" s="9">
        <f>IF('De la BASE'!E668&gt;0,'De la BASE'!E668,'De la BASE'!E668+0.001)</f>
        <v>4.35</v>
      </c>
      <c r="F672" s="9">
        <f>IF('De la BASE'!F668&gt;0,'De la BASE'!F668,'De la BASE'!F668+0.001)</f>
        <v>4.35</v>
      </c>
      <c r="G672" s="15">
        <v>35156</v>
      </c>
    </row>
    <row r="673" spans="1:7" ht="12.75">
      <c r="A673" s="30" t="str">
        <f>'De la BASE'!A669</f>
        <v>100</v>
      </c>
      <c r="B673" s="30">
        <f>'De la BASE'!B669</f>
        <v>1</v>
      </c>
      <c r="C673" s="4">
        <f>'De la BASE'!C669</f>
        <v>1996</v>
      </c>
      <c r="D673" s="4">
        <f>'De la BASE'!D669</f>
        <v>5</v>
      </c>
      <c r="E673" s="9">
        <f>IF('De la BASE'!E669&gt;0,'De la BASE'!E669,'De la BASE'!E669+0.001)</f>
        <v>6.931</v>
      </c>
      <c r="F673" s="9">
        <f>IF('De la BASE'!F669&gt;0,'De la BASE'!F669,'De la BASE'!F669+0.001)</f>
        <v>6.931</v>
      </c>
      <c r="G673" s="15">
        <v>35186</v>
      </c>
    </row>
    <row r="674" spans="1:7" ht="12.75">
      <c r="A674" s="30" t="str">
        <f>'De la BASE'!A670</f>
        <v>100</v>
      </c>
      <c r="B674" s="30">
        <f>'De la BASE'!B670</f>
        <v>1</v>
      </c>
      <c r="C674" s="4">
        <f>'De la BASE'!C670</f>
        <v>1996</v>
      </c>
      <c r="D674" s="4">
        <f>'De la BASE'!D670</f>
        <v>6</v>
      </c>
      <c r="E674" s="9">
        <f>IF('De la BASE'!E670&gt;0,'De la BASE'!E670,'De la BASE'!E670+0.001)</f>
        <v>3.449</v>
      </c>
      <c r="F674" s="9">
        <f>IF('De la BASE'!F670&gt;0,'De la BASE'!F670,'De la BASE'!F670+0.001)</f>
        <v>3.449</v>
      </c>
      <c r="G674" s="15">
        <v>35217</v>
      </c>
    </row>
    <row r="675" spans="1:7" ht="12.75">
      <c r="A675" s="30" t="str">
        <f>'De la BASE'!A671</f>
        <v>100</v>
      </c>
      <c r="B675" s="30">
        <f>'De la BASE'!B671</f>
        <v>1</v>
      </c>
      <c r="C675" s="4">
        <f>'De la BASE'!C671</f>
        <v>1996</v>
      </c>
      <c r="D675" s="4">
        <f>'De la BASE'!D671</f>
        <v>7</v>
      </c>
      <c r="E675" s="9">
        <f>IF('De la BASE'!E671&gt;0,'De la BASE'!E671,'De la BASE'!E671+0.001)</f>
        <v>2.783</v>
      </c>
      <c r="F675" s="9">
        <f>IF('De la BASE'!F671&gt;0,'De la BASE'!F671,'De la BASE'!F671+0.001)</f>
        <v>2.783</v>
      </c>
      <c r="G675" s="15">
        <v>35247</v>
      </c>
    </row>
    <row r="676" spans="1:7" ht="12.75">
      <c r="A676" s="30" t="str">
        <f>'De la BASE'!A672</f>
        <v>100</v>
      </c>
      <c r="B676" s="30">
        <f>'De la BASE'!B672</f>
        <v>1</v>
      </c>
      <c r="C676" s="4">
        <f>'De la BASE'!C672</f>
        <v>1996</v>
      </c>
      <c r="D676" s="4">
        <f>'De la BASE'!D672</f>
        <v>8</v>
      </c>
      <c r="E676" s="9">
        <f>IF('De la BASE'!E672&gt;0,'De la BASE'!E672,'De la BASE'!E672+0.001)</f>
        <v>2.26</v>
      </c>
      <c r="F676" s="9">
        <f>IF('De la BASE'!F672&gt;0,'De la BASE'!F672,'De la BASE'!F672+0.001)</f>
        <v>2.26</v>
      </c>
      <c r="G676" s="15">
        <v>35278</v>
      </c>
    </row>
    <row r="677" spans="1:7" ht="12.75">
      <c r="A677" s="30" t="str">
        <f>'De la BASE'!A673</f>
        <v>100</v>
      </c>
      <c r="B677" s="30">
        <f>'De la BASE'!B673</f>
        <v>1</v>
      </c>
      <c r="C677" s="4">
        <f>'De la BASE'!C673</f>
        <v>1996</v>
      </c>
      <c r="D677" s="4">
        <f>'De la BASE'!D673</f>
        <v>9</v>
      </c>
      <c r="E677" s="9">
        <f>IF('De la BASE'!E673&gt;0,'De la BASE'!E673,'De la BASE'!E673+0.001)</f>
        <v>1.974</v>
      </c>
      <c r="F677" s="9">
        <f>IF('De la BASE'!F673&gt;0,'De la BASE'!F673,'De la BASE'!F673+0.001)</f>
        <v>1.974</v>
      </c>
      <c r="G677" s="15">
        <v>35309</v>
      </c>
    </row>
    <row r="678" spans="1:7" ht="12.75">
      <c r="A678" s="30" t="str">
        <f>'De la BASE'!A674</f>
        <v>100</v>
      </c>
      <c r="B678" s="30">
        <f>'De la BASE'!B674</f>
        <v>1</v>
      </c>
      <c r="C678" s="4">
        <f>'De la BASE'!C674</f>
        <v>1996</v>
      </c>
      <c r="D678" s="4">
        <f>'De la BASE'!D674</f>
        <v>10</v>
      </c>
      <c r="E678" s="9">
        <f>IF('De la BASE'!E674&gt;0,'De la BASE'!E674,'De la BASE'!E674+0.001)</f>
        <v>1.724</v>
      </c>
      <c r="F678" s="9">
        <f>IF('De la BASE'!F674&gt;0,'De la BASE'!F674,'De la BASE'!F674+0.001)</f>
        <v>1.724</v>
      </c>
      <c r="G678" s="15">
        <v>35339</v>
      </c>
    </row>
    <row r="679" spans="1:7" ht="12.75">
      <c r="A679" s="30" t="str">
        <f>'De la BASE'!A675</f>
        <v>100</v>
      </c>
      <c r="B679" s="30">
        <f>'De la BASE'!B675</f>
        <v>1</v>
      </c>
      <c r="C679" s="4">
        <f>'De la BASE'!C675</f>
        <v>1996</v>
      </c>
      <c r="D679" s="4">
        <f>'De la BASE'!D675</f>
        <v>11</v>
      </c>
      <c r="E679" s="9">
        <f>IF('De la BASE'!E675&gt;0,'De la BASE'!E675,'De la BASE'!E675+0.001)</f>
        <v>4.296</v>
      </c>
      <c r="F679" s="9">
        <f>IF('De la BASE'!F675&gt;0,'De la BASE'!F675,'De la BASE'!F675+0.001)</f>
        <v>4.296</v>
      </c>
      <c r="G679" s="15">
        <v>35370</v>
      </c>
    </row>
    <row r="680" spans="1:7" ht="12.75">
      <c r="A680" s="30" t="str">
        <f>'De la BASE'!A676</f>
        <v>100</v>
      </c>
      <c r="B680" s="30">
        <f>'De la BASE'!B676</f>
        <v>1</v>
      </c>
      <c r="C680" s="4">
        <f>'De la BASE'!C676</f>
        <v>1996</v>
      </c>
      <c r="D680" s="4">
        <f>'De la BASE'!D676</f>
        <v>12</v>
      </c>
      <c r="E680" s="9">
        <f>IF('De la BASE'!E676&gt;0,'De la BASE'!E676,'De la BASE'!E676+0.001)</f>
        <v>6.101</v>
      </c>
      <c r="F680" s="9">
        <f>IF('De la BASE'!F676&gt;0,'De la BASE'!F676,'De la BASE'!F676+0.001)</f>
        <v>6.101</v>
      </c>
      <c r="G680" s="15">
        <v>35400</v>
      </c>
    </row>
    <row r="681" spans="1:7" ht="12.75">
      <c r="A681" s="30" t="str">
        <f>'De la BASE'!A677</f>
        <v>100</v>
      </c>
      <c r="B681" s="30">
        <f>'De la BASE'!B677</f>
        <v>1</v>
      </c>
      <c r="C681" s="4">
        <f>'De la BASE'!C677</f>
        <v>1997</v>
      </c>
      <c r="D681" s="4">
        <f>'De la BASE'!D677</f>
        <v>1</v>
      </c>
      <c r="E681" s="9">
        <f>IF('De la BASE'!E677&gt;0,'De la BASE'!E677,'De la BASE'!E677+0.001)</f>
        <v>7.974</v>
      </c>
      <c r="F681" s="9">
        <f>IF('De la BASE'!F677&gt;0,'De la BASE'!F677,'De la BASE'!F677+0.001)</f>
        <v>7.974</v>
      </c>
      <c r="G681" s="15">
        <v>35431</v>
      </c>
    </row>
    <row r="682" spans="1:7" ht="12.75">
      <c r="A682" s="30" t="str">
        <f>'De la BASE'!A678</f>
        <v>100</v>
      </c>
      <c r="B682" s="30">
        <f>'De la BASE'!B678</f>
        <v>1</v>
      </c>
      <c r="C682" s="4">
        <f>'De la BASE'!C678</f>
        <v>1997</v>
      </c>
      <c r="D682" s="4">
        <f>'De la BASE'!D678</f>
        <v>2</v>
      </c>
      <c r="E682" s="9">
        <f>IF('De la BASE'!E678&gt;0,'De la BASE'!E678,'De la BASE'!E678+0.001)</f>
        <v>3.845</v>
      </c>
      <c r="F682" s="9">
        <f>IF('De la BASE'!F678&gt;0,'De la BASE'!F678,'De la BASE'!F678+0.001)</f>
        <v>3.845</v>
      </c>
      <c r="G682" s="15">
        <v>35462</v>
      </c>
    </row>
    <row r="683" spans="1:7" ht="12.75">
      <c r="A683" s="30" t="str">
        <f>'De la BASE'!A679</f>
        <v>100</v>
      </c>
      <c r="B683" s="30">
        <f>'De la BASE'!B679</f>
        <v>1</v>
      </c>
      <c r="C683" s="4">
        <f>'De la BASE'!C679</f>
        <v>1997</v>
      </c>
      <c r="D683" s="4">
        <f>'De la BASE'!D679</f>
        <v>3</v>
      </c>
      <c r="E683" s="9">
        <f>IF('De la BASE'!E679&gt;0,'De la BASE'!E679,'De la BASE'!E679+0.001)</f>
        <v>2.518</v>
      </c>
      <c r="F683" s="9">
        <f>IF('De la BASE'!F679&gt;0,'De la BASE'!F679,'De la BASE'!F679+0.001)</f>
        <v>2.518</v>
      </c>
      <c r="G683" s="15">
        <v>35490</v>
      </c>
    </row>
    <row r="684" spans="1:7" ht="12.75">
      <c r="A684" s="30" t="str">
        <f>'De la BASE'!A680</f>
        <v>100</v>
      </c>
      <c r="B684" s="30">
        <f>'De la BASE'!B680</f>
        <v>1</v>
      </c>
      <c r="C684" s="4">
        <f>'De la BASE'!C680</f>
        <v>1997</v>
      </c>
      <c r="D684" s="4">
        <f>'De la BASE'!D680</f>
        <v>4</v>
      </c>
      <c r="E684" s="9">
        <f>IF('De la BASE'!E680&gt;0,'De la BASE'!E680,'De la BASE'!E680+0.001)</f>
        <v>2.257</v>
      </c>
      <c r="F684" s="9">
        <f>IF('De la BASE'!F680&gt;0,'De la BASE'!F680,'De la BASE'!F680+0.001)</f>
        <v>2.257</v>
      </c>
      <c r="G684" s="15">
        <v>35521</v>
      </c>
    </row>
    <row r="685" spans="1:7" ht="12.75">
      <c r="A685" s="30" t="str">
        <f>'De la BASE'!A681</f>
        <v>100</v>
      </c>
      <c r="B685" s="30">
        <f>'De la BASE'!B681</f>
        <v>1</v>
      </c>
      <c r="C685" s="4">
        <f>'De la BASE'!C681</f>
        <v>1997</v>
      </c>
      <c r="D685" s="4">
        <f>'De la BASE'!D681</f>
        <v>5</v>
      </c>
      <c r="E685" s="9">
        <f>IF('De la BASE'!E681&gt;0,'De la BASE'!E681,'De la BASE'!E681+0.001)</f>
        <v>5.686</v>
      </c>
      <c r="F685" s="9">
        <f>IF('De la BASE'!F681&gt;0,'De la BASE'!F681,'De la BASE'!F681+0.001)</f>
        <v>5.686</v>
      </c>
      <c r="G685" s="15">
        <v>35551</v>
      </c>
    </row>
    <row r="686" spans="1:7" ht="12.75">
      <c r="A686" s="30" t="str">
        <f>'De la BASE'!A682</f>
        <v>100</v>
      </c>
      <c r="B686" s="30">
        <f>'De la BASE'!B682</f>
        <v>1</v>
      </c>
      <c r="C686" s="4">
        <f>'De la BASE'!C682</f>
        <v>1997</v>
      </c>
      <c r="D686" s="4">
        <f>'De la BASE'!D682</f>
        <v>6</v>
      </c>
      <c r="E686" s="9">
        <f>IF('De la BASE'!E682&gt;0,'De la BASE'!E682,'De la BASE'!E682+0.001)</f>
        <v>2.794</v>
      </c>
      <c r="F686" s="9">
        <f>IF('De la BASE'!F682&gt;0,'De la BASE'!F682,'De la BASE'!F682+0.001)</f>
        <v>2.794</v>
      </c>
      <c r="G686" s="15">
        <v>35582</v>
      </c>
    </row>
    <row r="687" spans="1:7" ht="12.75">
      <c r="A687" s="30" t="str">
        <f>'De la BASE'!A683</f>
        <v>100</v>
      </c>
      <c r="B687" s="30">
        <f>'De la BASE'!B683</f>
        <v>1</v>
      </c>
      <c r="C687" s="4">
        <f>'De la BASE'!C683</f>
        <v>1997</v>
      </c>
      <c r="D687" s="4">
        <f>'De la BASE'!D683</f>
        <v>7</v>
      </c>
      <c r="E687" s="9">
        <f>IF('De la BASE'!E683&gt;0,'De la BASE'!E683,'De la BASE'!E683+0.001)</f>
        <v>2.326</v>
      </c>
      <c r="F687" s="9">
        <f>IF('De la BASE'!F683&gt;0,'De la BASE'!F683,'De la BASE'!F683+0.001)</f>
        <v>2.326</v>
      </c>
      <c r="G687" s="15">
        <v>35612</v>
      </c>
    </row>
    <row r="688" spans="1:7" ht="12.75">
      <c r="A688" s="30" t="str">
        <f>'De la BASE'!A684</f>
        <v>100</v>
      </c>
      <c r="B688" s="30">
        <f>'De la BASE'!B684</f>
        <v>1</v>
      </c>
      <c r="C688" s="4">
        <f>'De la BASE'!C684</f>
        <v>1997</v>
      </c>
      <c r="D688" s="4">
        <f>'De la BASE'!D684</f>
        <v>8</v>
      </c>
      <c r="E688" s="9">
        <f>IF('De la BASE'!E684&gt;0,'De la BASE'!E684,'De la BASE'!E684+0.001)</f>
        <v>1.996</v>
      </c>
      <c r="F688" s="9">
        <f>IF('De la BASE'!F684&gt;0,'De la BASE'!F684,'De la BASE'!F684+0.001)</f>
        <v>1.996</v>
      </c>
      <c r="G688" s="15">
        <v>35643</v>
      </c>
    </row>
    <row r="689" spans="1:7" ht="12.75">
      <c r="A689" s="30" t="str">
        <f>'De la BASE'!A685</f>
        <v>100</v>
      </c>
      <c r="B689" s="30">
        <f>'De la BASE'!B685</f>
        <v>1</v>
      </c>
      <c r="C689" s="4">
        <f>'De la BASE'!C685</f>
        <v>1997</v>
      </c>
      <c r="D689" s="4">
        <f>'De la BASE'!D685</f>
        <v>9</v>
      </c>
      <c r="E689" s="9">
        <f>IF('De la BASE'!E685&gt;0,'De la BASE'!E685,'De la BASE'!E685+0.001)</f>
        <v>1.651</v>
      </c>
      <c r="F689" s="9">
        <f>IF('De la BASE'!F685&gt;0,'De la BASE'!F685,'De la BASE'!F685+0.001)</f>
        <v>1.651</v>
      </c>
      <c r="G689" s="15">
        <v>35674</v>
      </c>
    </row>
    <row r="690" spans="1:7" ht="12.75">
      <c r="A690" s="30" t="str">
        <f>'De la BASE'!A686</f>
        <v>100</v>
      </c>
      <c r="B690" s="30">
        <f>'De la BASE'!B686</f>
        <v>1</v>
      </c>
      <c r="C690" s="4">
        <f>'De la BASE'!C686</f>
        <v>1997</v>
      </c>
      <c r="D690" s="4">
        <f>'De la BASE'!D686</f>
        <v>10</v>
      </c>
      <c r="E690" s="9">
        <f>IF('De la BASE'!E686&gt;0,'De la BASE'!E686,'De la BASE'!E686+0.001)</f>
        <v>1.894</v>
      </c>
      <c r="F690" s="9">
        <f>IF('De la BASE'!F686&gt;0,'De la BASE'!F686,'De la BASE'!F686+0.001)</f>
        <v>1.894</v>
      </c>
      <c r="G690" s="15">
        <v>35704</v>
      </c>
    </row>
    <row r="691" spans="1:7" ht="12.75">
      <c r="A691" s="30" t="str">
        <f>'De la BASE'!A687</f>
        <v>100</v>
      </c>
      <c r="B691" s="30">
        <f>'De la BASE'!B687</f>
        <v>1</v>
      </c>
      <c r="C691" s="4">
        <f>'De la BASE'!C687</f>
        <v>1997</v>
      </c>
      <c r="D691" s="4">
        <f>'De la BASE'!D687</f>
        <v>11</v>
      </c>
      <c r="E691" s="9">
        <f>IF('De la BASE'!E687&gt;0,'De la BASE'!E687,'De la BASE'!E687+0.001)</f>
        <v>10.124</v>
      </c>
      <c r="F691" s="9">
        <f>IF('De la BASE'!F687&gt;0,'De la BASE'!F687,'De la BASE'!F687+0.001)</f>
        <v>10.124</v>
      </c>
      <c r="G691" s="15">
        <v>35735</v>
      </c>
    </row>
    <row r="692" spans="1:7" ht="12.75">
      <c r="A692" s="30" t="str">
        <f>'De la BASE'!A688</f>
        <v>100</v>
      </c>
      <c r="B692" s="30">
        <f>'De la BASE'!B688</f>
        <v>1</v>
      </c>
      <c r="C692" s="4">
        <f>'De la BASE'!C688</f>
        <v>1997</v>
      </c>
      <c r="D692" s="4">
        <f>'De la BASE'!D688</f>
        <v>12</v>
      </c>
      <c r="E692" s="9">
        <f>IF('De la BASE'!E688&gt;0,'De la BASE'!E688,'De la BASE'!E688+0.001)</f>
        <v>8.163</v>
      </c>
      <c r="F692" s="9">
        <f>IF('De la BASE'!F688&gt;0,'De la BASE'!F688,'De la BASE'!F688+0.001)</f>
        <v>8.163</v>
      </c>
      <c r="G692" s="15">
        <v>35765</v>
      </c>
    </row>
    <row r="693" spans="1:7" ht="12.75">
      <c r="A693" s="30" t="str">
        <f>'De la BASE'!A689</f>
        <v>100</v>
      </c>
      <c r="B693" s="30">
        <f>'De la BASE'!B689</f>
        <v>1</v>
      </c>
      <c r="C693" s="4">
        <f>'De la BASE'!C689</f>
        <v>1998</v>
      </c>
      <c r="D693" s="4">
        <f>'De la BASE'!D689</f>
        <v>1</v>
      </c>
      <c r="E693" s="9">
        <f>IF('De la BASE'!E689&gt;0,'De la BASE'!E689,'De la BASE'!E689+0.001)</f>
        <v>7.649</v>
      </c>
      <c r="F693" s="9">
        <f>IF('De la BASE'!F689&gt;0,'De la BASE'!F689,'De la BASE'!F689+0.001)</f>
        <v>7.649</v>
      </c>
      <c r="G693" s="15">
        <v>35796</v>
      </c>
    </row>
    <row r="694" spans="1:7" ht="12.75">
      <c r="A694" s="30" t="str">
        <f>'De la BASE'!A690</f>
        <v>100</v>
      </c>
      <c r="B694" s="30">
        <f>'De la BASE'!B690</f>
        <v>1</v>
      </c>
      <c r="C694" s="4">
        <f>'De la BASE'!C690</f>
        <v>1998</v>
      </c>
      <c r="D694" s="4">
        <f>'De la BASE'!D690</f>
        <v>2</v>
      </c>
      <c r="E694" s="9">
        <f>IF('De la BASE'!E690&gt;0,'De la BASE'!E690,'De la BASE'!E690+0.001)</f>
        <v>4.242</v>
      </c>
      <c r="F694" s="9">
        <f>IF('De la BASE'!F690&gt;0,'De la BASE'!F690,'De la BASE'!F690+0.001)</f>
        <v>4.242</v>
      </c>
      <c r="G694" s="15">
        <v>35827</v>
      </c>
    </row>
    <row r="695" spans="1:7" ht="12.75">
      <c r="A695" s="30" t="str">
        <f>'De la BASE'!A691</f>
        <v>100</v>
      </c>
      <c r="B695" s="30">
        <f>'De la BASE'!B691</f>
        <v>1</v>
      </c>
      <c r="C695" s="4">
        <f>'De la BASE'!C691</f>
        <v>1998</v>
      </c>
      <c r="D695" s="4">
        <f>'De la BASE'!D691</f>
        <v>3</v>
      </c>
      <c r="E695" s="9">
        <f>IF('De la BASE'!E691&gt;0,'De la BASE'!E691,'De la BASE'!E691+0.001)</f>
        <v>3.538</v>
      </c>
      <c r="F695" s="9">
        <f>IF('De la BASE'!F691&gt;0,'De la BASE'!F691,'De la BASE'!F691+0.001)</f>
        <v>3.538</v>
      </c>
      <c r="G695" s="15">
        <v>35855</v>
      </c>
    </row>
    <row r="696" spans="1:7" ht="12.75">
      <c r="A696" s="30" t="str">
        <f>'De la BASE'!A692</f>
        <v>100</v>
      </c>
      <c r="B696" s="30">
        <f>'De la BASE'!B692</f>
        <v>1</v>
      </c>
      <c r="C696" s="4">
        <f>'De la BASE'!C692</f>
        <v>1998</v>
      </c>
      <c r="D696" s="4">
        <f>'De la BASE'!D692</f>
        <v>4</v>
      </c>
      <c r="E696" s="9">
        <f>IF('De la BASE'!E692&gt;0,'De la BASE'!E692,'De la BASE'!E692+0.001)</f>
        <v>15.352</v>
      </c>
      <c r="F696" s="9">
        <f>IF('De la BASE'!F692&gt;0,'De la BASE'!F692,'De la BASE'!F692+0.001)</f>
        <v>15.352</v>
      </c>
      <c r="G696" s="15">
        <v>35886</v>
      </c>
    </row>
    <row r="697" spans="1:7" ht="12.75">
      <c r="A697" s="30" t="str">
        <f>'De la BASE'!A693</f>
        <v>100</v>
      </c>
      <c r="B697" s="30">
        <f>'De la BASE'!B693</f>
        <v>1</v>
      </c>
      <c r="C697" s="4">
        <f>'De la BASE'!C693</f>
        <v>1998</v>
      </c>
      <c r="D697" s="4">
        <f>'De la BASE'!D693</f>
        <v>5</v>
      </c>
      <c r="E697" s="9">
        <f>IF('De la BASE'!E693&gt;0,'De la BASE'!E693,'De la BASE'!E693+0.001)</f>
        <v>5.064</v>
      </c>
      <c r="F697" s="9">
        <f>IF('De la BASE'!F693&gt;0,'De la BASE'!F693,'De la BASE'!F693+0.001)</f>
        <v>5.064</v>
      </c>
      <c r="G697" s="15">
        <v>35916</v>
      </c>
    </row>
    <row r="698" spans="1:7" ht="12.75">
      <c r="A698" s="30" t="str">
        <f>'De la BASE'!A694</f>
        <v>100</v>
      </c>
      <c r="B698" s="30">
        <f>'De la BASE'!B694</f>
        <v>1</v>
      </c>
      <c r="C698" s="4">
        <f>'De la BASE'!C694</f>
        <v>1998</v>
      </c>
      <c r="D698" s="4">
        <f>'De la BASE'!D694</f>
        <v>6</v>
      </c>
      <c r="E698" s="9">
        <f>IF('De la BASE'!E694&gt;0,'De la BASE'!E694,'De la BASE'!E694+0.001)</f>
        <v>3.315</v>
      </c>
      <c r="F698" s="9">
        <f>IF('De la BASE'!F694&gt;0,'De la BASE'!F694,'De la BASE'!F694+0.001)</f>
        <v>3.315</v>
      </c>
      <c r="G698" s="15">
        <v>35947</v>
      </c>
    </row>
    <row r="699" spans="1:7" ht="12.75">
      <c r="A699" s="30" t="str">
        <f>'De la BASE'!A695</f>
        <v>100</v>
      </c>
      <c r="B699" s="30">
        <f>'De la BASE'!B695</f>
        <v>1</v>
      </c>
      <c r="C699" s="4">
        <f>'De la BASE'!C695</f>
        <v>1998</v>
      </c>
      <c r="D699" s="4">
        <f>'De la BASE'!D695</f>
        <v>7</v>
      </c>
      <c r="E699" s="9">
        <f>IF('De la BASE'!E695&gt;0,'De la BASE'!E695,'De la BASE'!E695+0.001)</f>
        <v>2.642</v>
      </c>
      <c r="F699" s="9">
        <f>IF('De la BASE'!F695&gt;0,'De la BASE'!F695,'De la BASE'!F695+0.001)</f>
        <v>2.642</v>
      </c>
      <c r="G699" s="15">
        <v>35977</v>
      </c>
    </row>
    <row r="700" spans="1:7" ht="12.75">
      <c r="A700" s="30" t="str">
        <f>'De la BASE'!A696</f>
        <v>100</v>
      </c>
      <c r="B700" s="30">
        <f>'De la BASE'!B696</f>
        <v>1</v>
      </c>
      <c r="C700" s="4">
        <f>'De la BASE'!C696</f>
        <v>1998</v>
      </c>
      <c r="D700" s="4">
        <f>'De la BASE'!D696</f>
        <v>8</v>
      </c>
      <c r="E700" s="9">
        <f>IF('De la BASE'!E696&gt;0,'De la BASE'!E696,'De la BASE'!E696+0.001)</f>
        <v>2.097</v>
      </c>
      <c r="F700" s="9">
        <f>IF('De la BASE'!F696&gt;0,'De la BASE'!F696,'De la BASE'!F696+0.001)</f>
        <v>2.097</v>
      </c>
      <c r="G700" s="15">
        <v>36008</v>
      </c>
    </row>
    <row r="701" spans="1:7" ht="12.75">
      <c r="A701" s="30" t="str">
        <f>'De la BASE'!A697</f>
        <v>100</v>
      </c>
      <c r="B701" s="30">
        <f>'De la BASE'!B697</f>
        <v>1</v>
      </c>
      <c r="C701" s="4">
        <f>'De la BASE'!C697</f>
        <v>1998</v>
      </c>
      <c r="D701" s="4">
        <f>'De la BASE'!D697</f>
        <v>9</v>
      </c>
      <c r="E701" s="9">
        <f>IF('De la BASE'!E697&gt;0,'De la BASE'!E697,'De la BASE'!E697+0.001)</f>
        <v>2.314</v>
      </c>
      <c r="F701" s="9">
        <f>IF('De la BASE'!F697&gt;0,'De la BASE'!F697,'De la BASE'!F697+0.001)</f>
        <v>2.314</v>
      </c>
      <c r="G701" s="15">
        <v>36039</v>
      </c>
    </row>
    <row r="702" spans="1:7" ht="12.75">
      <c r="A702" s="30" t="str">
        <f>'De la BASE'!A698</f>
        <v>100</v>
      </c>
      <c r="B702" s="30">
        <f>'De la BASE'!B698</f>
        <v>1</v>
      </c>
      <c r="C702" s="4">
        <f>'De la BASE'!C698</f>
        <v>1998</v>
      </c>
      <c r="D702" s="4">
        <f>'De la BASE'!D698</f>
        <v>10</v>
      </c>
      <c r="E702" s="9">
        <f>IF('De la BASE'!E698&gt;0,'De la BASE'!E698,'De la BASE'!E698+0.001)</f>
        <v>1.739</v>
      </c>
      <c r="F702" s="9">
        <f>IF('De la BASE'!F698&gt;0,'De la BASE'!F698,'De la BASE'!F698+0.001)</f>
        <v>1.739</v>
      </c>
      <c r="G702" s="15">
        <v>36069</v>
      </c>
    </row>
    <row r="703" spans="1:7" ht="12.75">
      <c r="A703" s="30" t="str">
        <f>'De la BASE'!A699</f>
        <v>100</v>
      </c>
      <c r="B703" s="30">
        <f>'De la BASE'!B699</f>
        <v>1</v>
      </c>
      <c r="C703" s="4">
        <f>'De la BASE'!C699</f>
        <v>1998</v>
      </c>
      <c r="D703" s="4">
        <f>'De la BASE'!D699</f>
        <v>11</v>
      </c>
      <c r="E703" s="9">
        <f>IF('De la BASE'!E699&gt;0,'De la BASE'!E699,'De la BASE'!E699+0.001)</f>
        <v>1.507</v>
      </c>
      <c r="F703" s="9">
        <f>IF('De la BASE'!F699&gt;0,'De la BASE'!F699,'De la BASE'!F699+0.001)</f>
        <v>1.507</v>
      </c>
      <c r="G703" s="15">
        <v>36100</v>
      </c>
    </row>
    <row r="704" spans="1:7" ht="12.75">
      <c r="A704" s="30" t="str">
        <f>'De la BASE'!A700</f>
        <v>100</v>
      </c>
      <c r="B704" s="30">
        <f>'De la BASE'!B700</f>
        <v>1</v>
      </c>
      <c r="C704" s="4">
        <f>'De la BASE'!C700</f>
        <v>1998</v>
      </c>
      <c r="D704" s="4">
        <f>'De la BASE'!D700</f>
        <v>12</v>
      </c>
      <c r="E704" s="9">
        <f>IF('De la BASE'!E700&gt;0,'De la BASE'!E700,'De la BASE'!E700+0.001)</f>
        <v>1.572</v>
      </c>
      <c r="F704" s="9">
        <f>IF('De la BASE'!F700&gt;0,'De la BASE'!F700,'De la BASE'!F700+0.001)</f>
        <v>1.572</v>
      </c>
      <c r="G704" s="15">
        <v>36130</v>
      </c>
    </row>
    <row r="705" spans="1:7" ht="12.75">
      <c r="A705" s="30" t="str">
        <f>'De la BASE'!A701</f>
        <v>100</v>
      </c>
      <c r="B705" s="30">
        <f>'De la BASE'!B701</f>
        <v>1</v>
      </c>
      <c r="C705" s="4">
        <f>'De la BASE'!C701</f>
        <v>1999</v>
      </c>
      <c r="D705" s="4">
        <f>'De la BASE'!D701</f>
        <v>1</v>
      </c>
      <c r="E705" s="9">
        <f>IF('De la BASE'!E701&gt;0,'De la BASE'!E701,'De la BASE'!E701+0.001)</f>
        <v>1.552</v>
      </c>
      <c r="F705" s="9">
        <f>IF('De la BASE'!F701&gt;0,'De la BASE'!F701,'De la BASE'!F701+0.001)</f>
        <v>1.552</v>
      </c>
      <c r="G705" s="15">
        <v>36161</v>
      </c>
    </row>
    <row r="706" spans="1:7" ht="12.75">
      <c r="A706" s="30" t="str">
        <f>'De la BASE'!A702</f>
        <v>100</v>
      </c>
      <c r="B706" s="30">
        <f>'De la BASE'!B702</f>
        <v>1</v>
      </c>
      <c r="C706" s="4">
        <f>'De la BASE'!C702</f>
        <v>1999</v>
      </c>
      <c r="D706" s="4">
        <f>'De la BASE'!D702</f>
        <v>2</v>
      </c>
      <c r="E706" s="9">
        <f>IF('De la BASE'!E702&gt;0,'De la BASE'!E702,'De la BASE'!E702+0.001)</f>
        <v>1.576</v>
      </c>
      <c r="F706" s="9">
        <f>IF('De la BASE'!F702&gt;0,'De la BASE'!F702,'De la BASE'!F702+0.001)</f>
        <v>1.576</v>
      </c>
      <c r="G706" s="15">
        <v>36192</v>
      </c>
    </row>
    <row r="707" spans="1:7" ht="12.75">
      <c r="A707" s="30" t="str">
        <f>'De la BASE'!A703</f>
        <v>100</v>
      </c>
      <c r="B707" s="30">
        <f>'De la BASE'!B703</f>
        <v>1</v>
      </c>
      <c r="C707" s="4">
        <f>'De la BASE'!C703</f>
        <v>1999</v>
      </c>
      <c r="D707" s="4">
        <f>'De la BASE'!D703</f>
        <v>3</v>
      </c>
      <c r="E707" s="9">
        <f>IF('De la BASE'!E703&gt;0,'De la BASE'!E703,'De la BASE'!E703+0.001)</f>
        <v>2.503</v>
      </c>
      <c r="F707" s="9">
        <f>IF('De la BASE'!F703&gt;0,'De la BASE'!F703,'De la BASE'!F703+0.001)</f>
        <v>2.503</v>
      </c>
      <c r="G707" s="15">
        <v>36220</v>
      </c>
    </row>
    <row r="708" spans="1:7" ht="12.75">
      <c r="A708" s="30" t="str">
        <f>'De la BASE'!A704</f>
        <v>100</v>
      </c>
      <c r="B708" s="30">
        <f>'De la BASE'!B704</f>
        <v>1</v>
      </c>
      <c r="C708" s="4">
        <f>'De la BASE'!C704</f>
        <v>1999</v>
      </c>
      <c r="D708" s="4">
        <f>'De la BASE'!D704</f>
        <v>4</v>
      </c>
      <c r="E708" s="9">
        <f>IF('De la BASE'!E704&gt;0,'De la BASE'!E704,'De la BASE'!E704+0.001)</f>
        <v>3.43</v>
      </c>
      <c r="F708" s="9">
        <f>IF('De la BASE'!F704&gt;0,'De la BASE'!F704,'De la BASE'!F704+0.001)</f>
        <v>3.43</v>
      </c>
      <c r="G708" s="15">
        <v>36251</v>
      </c>
    </row>
    <row r="709" spans="1:7" ht="12.75">
      <c r="A709" s="30" t="str">
        <f>'De la BASE'!A705</f>
        <v>100</v>
      </c>
      <c r="B709" s="30">
        <f>'De la BASE'!B705</f>
        <v>1</v>
      </c>
      <c r="C709" s="4">
        <f>'De la BASE'!C705</f>
        <v>1999</v>
      </c>
      <c r="D709" s="4">
        <f>'De la BASE'!D705</f>
        <v>5</v>
      </c>
      <c r="E709" s="9">
        <f>IF('De la BASE'!E705&gt;0,'De la BASE'!E705,'De la BASE'!E705+0.001)</f>
        <v>2.452</v>
      </c>
      <c r="F709" s="9">
        <f>IF('De la BASE'!F705&gt;0,'De la BASE'!F705,'De la BASE'!F705+0.001)</f>
        <v>2.452</v>
      </c>
      <c r="G709" s="15">
        <v>36281</v>
      </c>
    </row>
    <row r="710" spans="1:7" ht="12.75">
      <c r="A710" s="30" t="str">
        <f>'De la BASE'!A706</f>
        <v>100</v>
      </c>
      <c r="B710" s="30">
        <f>'De la BASE'!B706</f>
        <v>1</v>
      </c>
      <c r="C710" s="4">
        <f>'De la BASE'!C706</f>
        <v>1999</v>
      </c>
      <c r="D710" s="4">
        <f>'De la BASE'!D706</f>
        <v>6</v>
      </c>
      <c r="E710" s="9">
        <f>IF('De la BASE'!E706&gt;0,'De la BASE'!E706,'De la BASE'!E706+0.001)</f>
        <v>1.894</v>
      </c>
      <c r="F710" s="9">
        <f>IF('De la BASE'!F706&gt;0,'De la BASE'!F706,'De la BASE'!F706+0.001)</f>
        <v>1.894</v>
      </c>
      <c r="G710" s="15">
        <v>36312</v>
      </c>
    </row>
    <row r="711" spans="1:7" ht="12.75">
      <c r="A711" s="30" t="str">
        <f>'De la BASE'!A707</f>
        <v>100</v>
      </c>
      <c r="B711" s="30">
        <f>'De la BASE'!B707</f>
        <v>1</v>
      </c>
      <c r="C711" s="4">
        <f>'De la BASE'!C707</f>
        <v>1999</v>
      </c>
      <c r="D711" s="4">
        <f>'De la BASE'!D707</f>
        <v>7</v>
      </c>
      <c r="E711" s="9">
        <f>IF('De la BASE'!E707&gt;0,'De la BASE'!E707,'De la BASE'!E707+0.001)</f>
        <v>1.563</v>
      </c>
      <c r="F711" s="9">
        <f>IF('De la BASE'!F707&gt;0,'De la BASE'!F707,'De la BASE'!F707+0.001)</f>
        <v>1.563</v>
      </c>
      <c r="G711" s="15">
        <v>36342</v>
      </c>
    </row>
    <row r="712" spans="1:7" ht="12.75">
      <c r="A712" s="30" t="str">
        <f>'De la BASE'!A708</f>
        <v>100</v>
      </c>
      <c r="B712" s="30">
        <f>'De la BASE'!B708</f>
        <v>1</v>
      </c>
      <c r="C712" s="4">
        <f>'De la BASE'!C708</f>
        <v>1999</v>
      </c>
      <c r="D712" s="4">
        <f>'De la BASE'!D708</f>
        <v>8</v>
      </c>
      <c r="E712" s="9">
        <f>IF('De la BASE'!E708&gt;0,'De la BASE'!E708,'De la BASE'!E708+0.001)</f>
        <v>1.33</v>
      </c>
      <c r="F712" s="9">
        <f>IF('De la BASE'!F708&gt;0,'De la BASE'!F708,'De la BASE'!F708+0.001)</f>
        <v>1.33</v>
      </c>
      <c r="G712" s="15">
        <v>36373</v>
      </c>
    </row>
    <row r="713" spans="1:7" ht="12.75">
      <c r="A713" s="30" t="str">
        <f>'De la BASE'!A709</f>
        <v>100</v>
      </c>
      <c r="B713" s="30">
        <f>'De la BASE'!B709</f>
        <v>1</v>
      </c>
      <c r="C713" s="4">
        <f>'De la BASE'!C709</f>
        <v>1999</v>
      </c>
      <c r="D713" s="4">
        <f>'De la BASE'!D709</f>
        <v>9</v>
      </c>
      <c r="E713" s="9">
        <f>IF('De la BASE'!E709&gt;0,'De la BASE'!E709,'De la BASE'!E709+0.001)</f>
        <v>3.6</v>
      </c>
      <c r="F713" s="9">
        <f>IF('De la BASE'!F709&gt;0,'De la BASE'!F709,'De la BASE'!F709+0.001)</f>
        <v>3.6</v>
      </c>
      <c r="G713" s="15">
        <v>36404</v>
      </c>
    </row>
    <row r="714" spans="1:7" ht="12.75">
      <c r="A714" s="30" t="str">
        <f>'De la BASE'!A710</f>
        <v>100</v>
      </c>
      <c r="B714" s="30">
        <f>'De la BASE'!B710</f>
        <v>1</v>
      </c>
      <c r="C714" s="4">
        <f>'De la BASE'!C710</f>
        <v>1999</v>
      </c>
      <c r="D714" s="4">
        <f>'De la BASE'!D710</f>
        <v>10</v>
      </c>
      <c r="E714" s="9">
        <f>IF('De la BASE'!E710&gt;0,'De la BASE'!E710,'De la BASE'!E710+0.001)</f>
        <v>4.81</v>
      </c>
      <c r="F714" s="9">
        <f>IF('De la BASE'!F710&gt;0,'De la BASE'!F710,'De la BASE'!F710+0.001)</f>
        <v>4.81</v>
      </c>
      <c r="G714" s="15">
        <v>36434</v>
      </c>
    </row>
    <row r="715" spans="1:7" ht="12.75">
      <c r="A715" s="30" t="str">
        <f>'De la BASE'!A711</f>
        <v>100</v>
      </c>
      <c r="B715" s="30">
        <f>'De la BASE'!B711</f>
        <v>1</v>
      </c>
      <c r="C715" s="4">
        <f>'De la BASE'!C711</f>
        <v>1999</v>
      </c>
      <c r="D715" s="4">
        <f>'De la BASE'!D711</f>
        <v>11</v>
      </c>
      <c r="E715" s="9">
        <f>IF('De la BASE'!E711&gt;0,'De la BASE'!E711,'De la BASE'!E711+0.001)</f>
        <v>2.33</v>
      </c>
      <c r="F715" s="9">
        <f>IF('De la BASE'!F711&gt;0,'De la BASE'!F711,'De la BASE'!F711+0.001)</f>
        <v>2.33</v>
      </c>
      <c r="G715" s="15">
        <v>36465</v>
      </c>
    </row>
    <row r="716" spans="1:7" ht="12.75">
      <c r="A716" s="30" t="str">
        <f>'De la BASE'!A712</f>
        <v>100</v>
      </c>
      <c r="B716" s="30">
        <f>'De la BASE'!B712</f>
        <v>1</v>
      </c>
      <c r="C716" s="4">
        <f>'De la BASE'!C712</f>
        <v>1999</v>
      </c>
      <c r="D716" s="4">
        <f>'De la BASE'!D712</f>
        <v>12</v>
      </c>
      <c r="E716" s="9">
        <f>IF('De la BASE'!E712&gt;0,'De la BASE'!E712,'De la BASE'!E712+0.001)</f>
        <v>7.074</v>
      </c>
      <c r="F716" s="9">
        <f>IF('De la BASE'!F712&gt;0,'De la BASE'!F712,'De la BASE'!F712+0.001)</f>
        <v>7.074</v>
      </c>
      <c r="G716" s="15">
        <v>36495</v>
      </c>
    </row>
    <row r="717" spans="1:7" ht="12.75">
      <c r="A717" s="30" t="str">
        <f>'De la BASE'!A713</f>
        <v>100</v>
      </c>
      <c r="B717" s="30">
        <f>'De la BASE'!B713</f>
        <v>1</v>
      </c>
      <c r="C717" s="4">
        <f>'De la BASE'!C713</f>
        <v>2000</v>
      </c>
      <c r="D717" s="4">
        <f>'De la BASE'!D713</f>
        <v>1</v>
      </c>
      <c r="E717" s="9">
        <f>IF('De la BASE'!E713&gt;0,'De la BASE'!E713,'De la BASE'!E713+0.001)</f>
        <v>2.389</v>
      </c>
      <c r="F717" s="9">
        <f>IF('De la BASE'!F713&gt;0,'De la BASE'!F713,'De la BASE'!F713+0.001)</f>
        <v>2.389</v>
      </c>
      <c r="G717" s="15">
        <v>36526</v>
      </c>
    </row>
    <row r="718" spans="1:7" ht="12.75">
      <c r="A718" s="30" t="str">
        <f>'De la BASE'!A714</f>
        <v>100</v>
      </c>
      <c r="B718" s="30">
        <f>'De la BASE'!B714</f>
        <v>1</v>
      </c>
      <c r="C718" s="4">
        <f>'De la BASE'!C714</f>
        <v>2000</v>
      </c>
      <c r="D718" s="4">
        <f>'De la BASE'!D714</f>
        <v>2</v>
      </c>
      <c r="E718" s="9">
        <f>IF('De la BASE'!E714&gt;0,'De la BASE'!E714,'De la BASE'!E714+0.001)</f>
        <v>2.319</v>
      </c>
      <c r="F718" s="9">
        <f>IF('De la BASE'!F714&gt;0,'De la BASE'!F714,'De la BASE'!F714+0.001)</f>
        <v>2.319</v>
      </c>
      <c r="G718" s="15">
        <v>36557</v>
      </c>
    </row>
    <row r="719" spans="1:7" ht="12.75">
      <c r="A719" s="30" t="str">
        <f>'De la BASE'!A715</f>
        <v>100</v>
      </c>
      <c r="B719" s="30">
        <f>'De la BASE'!B715</f>
        <v>1</v>
      </c>
      <c r="C719" s="4">
        <f>'De la BASE'!C715</f>
        <v>2000</v>
      </c>
      <c r="D719" s="4">
        <f>'De la BASE'!D715</f>
        <v>3</v>
      </c>
      <c r="E719" s="9">
        <f>IF('De la BASE'!E715&gt;0,'De la BASE'!E715,'De la BASE'!E715+0.001)</f>
        <v>1.99</v>
      </c>
      <c r="F719" s="9">
        <f>IF('De la BASE'!F715&gt;0,'De la BASE'!F715,'De la BASE'!F715+0.001)</f>
        <v>1.99</v>
      </c>
      <c r="G719" s="15">
        <v>36586</v>
      </c>
    </row>
    <row r="720" spans="1:7" ht="12.75">
      <c r="A720" s="30" t="str">
        <f>'De la BASE'!A716</f>
        <v>100</v>
      </c>
      <c r="B720" s="30">
        <f>'De la BASE'!B716</f>
        <v>1</v>
      </c>
      <c r="C720" s="4">
        <f>'De la BASE'!C716</f>
        <v>2000</v>
      </c>
      <c r="D720" s="4">
        <f>'De la BASE'!D716</f>
        <v>4</v>
      </c>
      <c r="E720" s="9">
        <f>IF('De la BASE'!E716&gt;0,'De la BASE'!E716,'De la BASE'!E716+0.001)</f>
        <v>11.533</v>
      </c>
      <c r="F720" s="9">
        <f>IF('De la BASE'!F716&gt;0,'De la BASE'!F716,'De la BASE'!F716+0.001)</f>
        <v>11.533</v>
      </c>
      <c r="G720" s="15">
        <v>36617</v>
      </c>
    </row>
    <row r="721" spans="1:7" ht="12.75">
      <c r="A721" s="30" t="str">
        <f>'De la BASE'!A717</f>
        <v>100</v>
      </c>
      <c r="B721" s="30">
        <f>'De la BASE'!B717</f>
        <v>1</v>
      </c>
      <c r="C721" s="4">
        <f>'De la BASE'!C717</f>
        <v>2000</v>
      </c>
      <c r="D721" s="4">
        <f>'De la BASE'!D717</f>
        <v>5</v>
      </c>
      <c r="E721" s="9">
        <f>IF('De la BASE'!E717&gt;0,'De la BASE'!E717,'De la BASE'!E717+0.001)</f>
        <v>6.266</v>
      </c>
      <c r="F721" s="9">
        <f>IF('De la BASE'!F717&gt;0,'De la BASE'!F717,'De la BASE'!F717+0.001)</f>
        <v>6.266</v>
      </c>
      <c r="G721" s="15">
        <v>36647</v>
      </c>
    </row>
    <row r="722" spans="1:7" ht="12.75">
      <c r="A722" s="30" t="str">
        <f>'De la BASE'!A718</f>
        <v>100</v>
      </c>
      <c r="B722" s="30">
        <f>'De la BASE'!B718</f>
        <v>1</v>
      </c>
      <c r="C722" s="4">
        <f>'De la BASE'!C718</f>
        <v>2000</v>
      </c>
      <c r="D722" s="4">
        <f>'De la BASE'!D718</f>
        <v>6</v>
      </c>
      <c r="E722" s="9">
        <f>IF('De la BASE'!E718&gt;0,'De la BASE'!E718,'De la BASE'!E718+0.001)</f>
        <v>2.705</v>
      </c>
      <c r="F722" s="9">
        <f>IF('De la BASE'!F718&gt;0,'De la BASE'!F718,'De la BASE'!F718+0.001)</f>
        <v>2.705</v>
      </c>
      <c r="G722" s="15">
        <v>36678</v>
      </c>
    </row>
    <row r="723" spans="1:7" ht="12.75">
      <c r="A723" s="30" t="str">
        <f>'De la BASE'!A719</f>
        <v>100</v>
      </c>
      <c r="B723" s="30">
        <f>'De la BASE'!B719</f>
        <v>1</v>
      </c>
      <c r="C723" s="4">
        <f>'De la BASE'!C719</f>
        <v>2000</v>
      </c>
      <c r="D723" s="4">
        <f>'De la BASE'!D719</f>
        <v>7</v>
      </c>
      <c r="E723" s="9">
        <f>IF('De la BASE'!E719&gt;0,'De la BASE'!E719,'De la BASE'!E719+0.001)</f>
        <v>2.18</v>
      </c>
      <c r="F723" s="9">
        <f>IF('De la BASE'!F719&gt;0,'De la BASE'!F719,'De la BASE'!F719+0.001)</f>
        <v>2.18</v>
      </c>
      <c r="G723" s="15">
        <v>36708</v>
      </c>
    </row>
    <row r="724" spans="1:7" ht="12.75">
      <c r="A724" s="30" t="str">
        <f>'De la BASE'!A720</f>
        <v>100</v>
      </c>
      <c r="B724" s="30">
        <f>'De la BASE'!B720</f>
        <v>1</v>
      </c>
      <c r="C724" s="4">
        <f>'De la BASE'!C720</f>
        <v>2000</v>
      </c>
      <c r="D724" s="4">
        <f>'De la BASE'!D720</f>
        <v>8</v>
      </c>
      <c r="E724" s="9">
        <f>IF('De la BASE'!E720&gt;0,'De la BASE'!E720,'De la BASE'!E720+0.001)</f>
        <v>1.748</v>
      </c>
      <c r="F724" s="9">
        <f>IF('De la BASE'!F720&gt;0,'De la BASE'!F720,'De la BASE'!F720+0.001)</f>
        <v>1.748</v>
      </c>
      <c r="G724" s="15">
        <v>36739</v>
      </c>
    </row>
    <row r="725" spans="1:7" ht="12.75">
      <c r="A725" s="30" t="str">
        <f>'De la BASE'!A721</f>
        <v>100</v>
      </c>
      <c r="B725" s="30">
        <f>'De la BASE'!B721</f>
        <v>1</v>
      </c>
      <c r="C725" s="4">
        <f>'De la BASE'!C721</f>
        <v>2000</v>
      </c>
      <c r="D725" s="4">
        <f>'De la BASE'!D721</f>
        <v>9</v>
      </c>
      <c r="E725" s="9">
        <f>IF('De la BASE'!E721&gt;0,'De la BASE'!E721,'De la BASE'!E721+0.001)</f>
        <v>1.451</v>
      </c>
      <c r="F725" s="9">
        <f>IF('De la BASE'!F721&gt;0,'De la BASE'!F721,'De la BASE'!F721+0.001)</f>
        <v>1.451</v>
      </c>
      <c r="G725" s="15">
        <v>36770</v>
      </c>
    </row>
    <row r="726" spans="1:7" ht="12.75">
      <c r="A726" s="30" t="str">
        <f>'De la BASE'!A722</f>
        <v>100</v>
      </c>
      <c r="B726" s="30">
        <f>'De la BASE'!B722</f>
        <v>1</v>
      </c>
      <c r="C726" s="4">
        <f>'De la BASE'!C722</f>
        <v>2000</v>
      </c>
      <c r="D726" s="4">
        <f>'De la BASE'!D722</f>
        <v>10</v>
      </c>
      <c r="E726" s="9">
        <f>IF('De la BASE'!E722&gt;0,'De la BASE'!E722,'De la BASE'!E722+0.001)</f>
        <v>1.521</v>
      </c>
      <c r="F726" s="9">
        <f>IF('De la BASE'!F722&gt;0,'De la BASE'!F722,'De la BASE'!F722+0.001)</f>
        <v>1.521</v>
      </c>
      <c r="G726" s="15">
        <v>36800</v>
      </c>
    </row>
    <row r="727" spans="1:7" ht="12.75">
      <c r="A727" s="30" t="str">
        <f>'De la BASE'!A723</f>
        <v>100</v>
      </c>
      <c r="B727" s="30">
        <f>'De la BASE'!B723</f>
        <v>1</v>
      </c>
      <c r="C727" s="4">
        <f>'De la BASE'!C723</f>
        <v>2000</v>
      </c>
      <c r="D727" s="4">
        <f>'De la BASE'!D723</f>
        <v>11</v>
      </c>
      <c r="E727" s="9">
        <f>IF('De la BASE'!E723&gt;0,'De la BASE'!E723,'De la BASE'!E723+0.001)</f>
        <v>14.923</v>
      </c>
      <c r="F727" s="9">
        <f>IF('De la BASE'!F723&gt;0,'De la BASE'!F723,'De la BASE'!F723+0.001)</f>
        <v>14.923</v>
      </c>
      <c r="G727" s="15">
        <v>36831</v>
      </c>
    </row>
    <row r="728" spans="1:7" ht="12.75">
      <c r="A728" s="30" t="str">
        <f>'De la BASE'!A724</f>
        <v>100</v>
      </c>
      <c r="B728" s="30">
        <f>'De la BASE'!B724</f>
        <v>1</v>
      </c>
      <c r="C728" s="4">
        <f>'De la BASE'!C724</f>
        <v>2000</v>
      </c>
      <c r="D728" s="4">
        <f>'De la BASE'!D724</f>
        <v>12</v>
      </c>
      <c r="E728" s="9">
        <f>IF('De la BASE'!E724&gt;0,'De la BASE'!E724,'De la BASE'!E724+0.001)</f>
        <v>30.403</v>
      </c>
      <c r="F728" s="9">
        <f>IF('De la BASE'!F724&gt;0,'De la BASE'!F724,'De la BASE'!F724+0.001)</f>
        <v>30.403</v>
      </c>
      <c r="G728" s="15">
        <v>36861</v>
      </c>
    </row>
    <row r="729" spans="1:7" ht="12.75">
      <c r="A729" s="30" t="str">
        <f>'De la BASE'!A725</f>
        <v>100</v>
      </c>
      <c r="B729" s="30">
        <f>'De la BASE'!B725</f>
        <v>1</v>
      </c>
      <c r="C729" s="4">
        <f>'De la BASE'!C725</f>
        <v>2001</v>
      </c>
      <c r="D729" s="4">
        <f>'De la BASE'!D725</f>
        <v>1</v>
      </c>
      <c r="E729" s="9">
        <f>IF('De la BASE'!E725&gt;0,'De la BASE'!E725,'De la BASE'!E725+0.001)</f>
        <v>28.031</v>
      </c>
      <c r="F729" s="9">
        <f>IF('De la BASE'!F725&gt;0,'De la BASE'!F725,'De la BASE'!F725+0.001)</f>
        <v>28.031</v>
      </c>
      <c r="G729" s="15">
        <v>36892</v>
      </c>
    </row>
    <row r="730" spans="1:7" ht="12.75">
      <c r="A730" s="30" t="str">
        <f>'De la BASE'!A726</f>
        <v>100</v>
      </c>
      <c r="B730" s="30">
        <f>'De la BASE'!B726</f>
        <v>1</v>
      </c>
      <c r="C730" s="4">
        <f>'De la BASE'!C726</f>
        <v>2001</v>
      </c>
      <c r="D730" s="4">
        <f>'De la BASE'!D726</f>
        <v>2</v>
      </c>
      <c r="E730" s="9">
        <f>IF('De la BASE'!E726&gt;0,'De la BASE'!E726,'De la BASE'!E726+0.001)</f>
        <v>13.528</v>
      </c>
      <c r="F730" s="9">
        <f>IF('De la BASE'!F726&gt;0,'De la BASE'!F726,'De la BASE'!F726+0.001)</f>
        <v>13.528</v>
      </c>
      <c r="G730" s="15">
        <v>36923</v>
      </c>
    </row>
    <row r="731" spans="1:7" ht="12.75">
      <c r="A731" s="30" t="str">
        <f>'De la BASE'!A727</f>
        <v>100</v>
      </c>
      <c r="B731" s="30">
        <f>'De la BASE'!B727</f>
        <v>1</v>
      </c>
      <c r="C731" s="4">
        <f>'De la BASE'!C727</f>
        <v>2001</v>
      </c>
      <c r="D731" s="4">
        <f>'De la BASE'!D727</f>
        <v>3</v>
      </c>
      <c r="E731" s="9">
        <f>IF('De la BASE'!E727&gt;0,'De la BASE'!E727,'De la BASE'!E727+0.001)</f>
        <v>29.265</v>
      </c>
      <c r="F731" s="9">
        <f>IF('De la BASE'!F727&gt;0,'De la BASE'!F727,'De la BASE'!F727+0.001)</f>
        <v>29.265</v>
      </c>
      <c r="G731" s="15">
        <v>36951</v>
      </c>
    </row>
    <row r="732" spans="1:7" ht="12.75">
      <c r="A732" s="30" t="str">
        <f>'De la BASE'!A728</f>
        <v>100</v>
      </c>
      <c r="B732" s="30">
        <f>'De la BASE'!B728</f>
        <v>1</v>
      </c>
      <c r="C732" s="4">
        <f>'De la BASE'!C728</f>
        <v>2001</v>
      </c>
      <c r="D732" s="4">
        <f>'De la BASE'!D728</f>
        <v>4</v>
      </c>
      <c r="E732" s="9">
        <f>IF('De la BASE'!E728&gt;0,'De la BASE'!E728,'De la BASE'!E728+0.001)</f>
        <v>6.233</v>
      </c>
      <c r="F732" s="9">
        <f>IF('De la BASE'!F728&gt;0,'De la BASE'!F728,'De la BASE'!F728+0.001)</f>
        <v>6.233</v>
      </c>
      <c r="G732" s="15">
        <v>36982</v>
      </c>
    </row>
    <row r="733" spans="1:7" ht="12.75">
      <c r="A733" s="30" t="str">
        <f>'De la BASE'!A729</f>
        <v>100</v>
      </c>
      <c r="B733" s="30">
        <f>'De la BASE'!B729</f>
        <v>1</v>
      </c>
      <c r="C733" s="4">
        <f>'De la BASE'!C729</f>
        <v>2001</v>
      </c>
      <c r="D733" s="4">
        <f>'De la BASE'!D729</f>
        <v>5</v>
      </c>
      <c r="E733" s="9">
        <f>IF('De la BASE'!E729&gt;0,'De la BASE'!E729,'De la BASE'!E729+0.001)</f>
        <v>4.54</v>
      </c>
      <c r="F733" s="9">
        <f>IF('De la BASE'!F729&gt;0,'De la BASE'!F729,'De la BASE'!F729+0.001)</f>
        <v>4.54</v>
      </c>
      <c r="G733" s="15">
        <v>37012</v>
      </c>
    </row>
    <row r="734" spans="1:7" ht="12.75">
      <c r="A734" s="30" t="str">
        <f>'De la BASE'!A730</f>
        <v>100</v>
      </c>
      <c r="B734" s="30">
        <f>'De la BASE'!B730</f>
        <v>1</v>
      </c>
      <c r="C734" s="4">
        <f>'De la BASE'!C730</f>
        <v>2001</v>
      </c>
      <c r="D734" s="4">
        <f>'De la BASE'!D730</f>
        <v>6</v>
      </c>
      <c r="E734" s="9">
        <f>IF('De la BASE'!E730&gt;0,'De la BASE'!E730,'De la BASE'!E730+0.001)</f>
        <v>3.66</v>
      </c>
      <c r="F734" s="9">
        <f>IF('De la BASE'!F730&gt;0,'De la BASE'!F730,'De la BASE'!F730+0.001)</f>
        <v>3.66</v>
      </c>
      <c r="G734" s="15">
        <v>37043</v>
      </c>
    </row>
    <row r="735" spans="1:7" ht="12.75">
      <c r="A735" s="30" t="str">
        <f>'De la BASE'!A731</f>
        <v>100</v>
      </c>
      <c r="B735" s="30">
        <f>'De la BASE'!B731</f>
        <v>1</v>
      </c>
      <c r="C735" s="4">
        <f>'De la BASE'!C731</f>
        <v>2001</v>
      </c>
      <c r="D735" s="4">
        <f>'De la BASE'!D731</f>
        <v>7</v>
      </c>
      <c r="E735" s="9">
        <f>IF('De la BASE'!E731&gt;0,'De la BASE'!E731,'De la BASE'!E731+0.001)</f>
        <v>2.937</v>
      </c>
      <c r="F735" s="9">
        <f>IF('De la BASE'!F731&gt;0,'De la BASE'!F731,'De la BASE'!F731+0.001)</f>
        <v>2.937</v>
      </c>
      <c r="G735" s="15">
        <v>37073</v>
      </c>
    </row>
    <row r="736" spans="1:7" ht="12.75">
      <c r="A736" s="30" t="str">
        <f>'De la BASE'!A732</f>
        <v>100</v>
      </c>
      <c r="B736" s="30">
        <f>'De la BASE'!B732</f>
        <v>1</v>
      </c>
      <c r="C736" s="4">
        <f>'De la BASE'!C732</f>
        <v>2001</v>
      </c>
      <c r="D736" s="4">
        <f>'De la BASE'!D732</f>
        <v>8</v>
      </c>
      <c r="E736" s="9">
        <f>IF('De la BASE'!E732&gt;0,'De la BASE'!E732,'De la BASE'!E732+0.001)</f>
        <v>2.38</v>
      </c>
      <c r="F736" s="9">
        <f>IF('De la BASE'!F732&gt;0,'De la BASE'!F732,'De la BASE'!F732+0.001)</f>
        <v>2.38</v>
      </c>
      <c r="G736" s="15">
        <v>37104</v>
      </c>
    </row>
    <row r="737" spans="1:7" ht="12.75">
      <c r="A737" s="30" t="str">
        <f>'De la BASE'!A733</f>
        <v>100</v>
      </c>
      <c r="B737" s="30">
        <f>'De la BASE'!B733</f>
        <v>1</v>
      </c>
      <c r="C737" s="4">
        <f>'De la BASE'!C733</f>
        <v>2001</v>
      </c>
      <c r="D737" s="4">
        <f>'De la BASE'!D733</f>
        <v>9</v>
      </c>
      <c r="E737" s="9">
        <f>IF('De la BASE'!E733&gt;0,'De la BASE'!E733,'De la BASE'!E733+0.001)</f>
        <v>1.932</v>
      </c>
      <c r="F737" s="9">
        <f>IF('De la BASE'!F733&gt;0,'De la BASE'!F733,'De la BASE'!F733+0.001)</f>
        <v>1.932</v>
      </c>
      <c r="G737" s="15">
        <v>37135</v>
      </c>
    </row>
    <row r="738" spans="1:7" ht="12.75">
      <c r="A738" s="30" t="str">
        <f>'De la BASE'!A734</f>
        <v>100</v>
      </c>
      <c r="B738" s="30">
        <f>'De la BASE'!B734</f>
        <v>1</v>
      </c>
      <c r="C738" s="4">
        <f>'De la BASE'!C734</f>
        <v>2001</v>
      </c>
      <c r="D738" s="4">
        <f>'De la BASE'!D734</f>
        <v>10</v>
      </c>
      <c r="E738" s="9">
        <f>IF('De la BASE'!E734&gt;0,'De la BASE'!E734,'De la BASE'!E734+0.001)</f>
        <v>1.915</v>
      </c>
      <c r="F738" s="9">
        <f>IF('De la BASE'!F734&gt;0,'De la BASE'!F734,'De la BASE'!F734+0.001)</f>
        <v>1.915</v>
      </c>
      <c r="G738" s="15">
        <v>37165</v>
      </c>
    </row>
    <row r="739" spans="1:7" ht="12.75">
      <c r="A739" s="30" t="str">
        <f>'De la BASE'!A735</f>
        <v>100</v>
      </c>
      <c r="B739" s="30">
        <f>'De la BASE'!B735</f>
        <v>1</v>
      </c>
      <c r="C739" s="4">
        <f>'De la BASE'!C735</f>
        <v>2001</v>
      </c>
      <c r="D739" s="4">
        <f>'De la BASE'!D735</f>
        <v>11</v>
      </c>
      <c r="E739" s="9">
        <f>IF('De la BASE'!E735&gt;0,'De la BASE'!E735,'De la BASE'!E735+0.001)</f>
        <v>1.814</v>
      </c>
      <c r="F739" s="9">
        <f>IF('De la BASE'!F735&gt;0,'De la BASE'!F735,'De la BASE'!F735+0.001)</f>
        <v>1.814</v>
      </c>
      <c r="G739" s="15">
        <v>37196</v>
      </c>
    </row>
    <row r="740" spans="1:7" ht="12.75">
      <c r="A740" s="30" t="str">
        <f>'De la BASE'!A736</f>
        <v>100</v>
      </c>
      <c r="B740" s="30">
        <f>'De la BASE'!B736</f>
        <v>1</v>
      </c>
      <c r="C740" s="4">
        <f>'De la BASE'!C736</f>
        <v>2001</v>
      </c>
      <c r="D740" s="4">
        <f>'De la BASE'!D736</f>
        <v>12</v>
      </c>
      <c r="E740" s="9">
        <f>IF('De la BASE'!E736&gt;0,'De la BASE'!E736,'De la BASE'!E736+0.001)</f>
        <v>1.538</v>
      </c>
      <c r="F740" s="9">
        <f>IF('De la BASE'!F736&gt;0,'De la BASE'!F736,'De la BASE'!F736+0.001)</f>
        <v>1.538</v>
      </c>
      <c r="G740" s="15">
        <v>37226</v>
      </c>
    </row>
    <row r="741" spans="1:7" ht="12.75">
      <c r="A741" s="30" t="str">
        <f>'De la BASE'!A737</f>
        <v>100</v>
      </c>
      <c r="B741" s="30">
        <f>'De la BASE'!B737</f>
        <v>1</v>
      </c>
      <c r="C741" s="4">
        <f>'De la BASE'!C737</f>
        <v>2002</v>
      </c>
      <c r="D741" s="4">
        <f>'De la BASE'!D737</f>
        <v>1</v>
      </c>
      <c r="E741" s="9">
        <f>IF('De la BASE'!E737&gt;0,'De la BASE'!E737,'De la BASE'!E737+0.001)</f>
        <v>1.892</v>
      </c>
      <c r="F741" s="9">
        <f>IF('De la BASE'!F737&gt;0,'De la BASE'!F737,'De la BASE'!F737+0.001)</f>
        <v>1.892</v>
      </c>
      <c r="G741" s="15">
        <v>37257</v>
      </c>
    </row>
    <row r="742" spans="1:7" ht="12.75">
      <c r="A742" s="30" t="str">
        <f>'De la BASE'!A738</f>
        <v>100</v>
      </c>
      <c r="B742" s="30">
        <f>'De la BASE'!B738</f>
        <v>1</v>
      </c>
      <c r="C742" s="4">
        <f>'De la BASE'!C738</f>
        <v>2002</v>
      </c>
      <c r="D742" s="4">
        <f>'De la BASE'!D738</f>
        <v>2</v>
      </c>
      <c r="E742" s="9">
        <f>IF('De la BASE'!E738&gt;0,'De la BASE'!E738,'De la BASE'!E738+0.001)</f>
        <v>1.967</v>
      </c>
      <c r="F742" s="9">
        <f>IF('De la BASE'!F738&gt;0,'De la BASE'!F738,'De la BASE'!F738+0.001)</f>
        <v>1.967</v>
      </c>
      <c r="G742" s="15">
        <v>37288</v>
      </c>
    </row>
    <row r="743" spans="1:7" ht="12.75">
      <c r="A743" s="30" t="str">
        <f>'De la BASE'!A739</f>
        <v>100</v>
      </c>
      <c r="B743" s="30">
        <f>'De la BASE'!B739</f>
        <v>1</v>
      </c>
      <c r="C743" s="4">
        <f>'De la BASE'!C739</f>
        <v>2002</v>
      </c>
      <c r="D743" s="4">
        <f>'De la BASE'!D739</f>
        <v>3</v>
      </c>
      <c r="E743" s="9">
        <f>IF('De la BASE'!E739&gt;0,'De la BASE'!E739,'De la BASE'!E739+0.001)</f>
        <v>2.386</v>
      </c>
      <c r="F743" s="9">
        <f>IF('De la BASE'!F739&gt;0,'De la BASE'!F739,'De la BASE'!F739+0.001)</f>
        <v>2.386</v>
      </c>
      <c r="G743" s="15">
        <v>37316</v>
      </c>
    </row>
    <row r="744" spans="1:7" ht="12.75">
      <c r="A744" s="30" t="str">
        <f>'De la BASE'!A740</f>
        <v>100</v>
      </c>
      <c r="B744" s="30">
        <f>'De la BASE'!B740</f>
        <v>1</v>
      </c>
      <c r="C744" s="4">
        <f>'De la BASE'!C740</f>
        <v>2002</v>
      </c>
      <c r="D744" s="4">
        <f>'De la BASE'!D740</f>
        <v>4</v>
      </c>
      <c r="E744" s="9">
        <f>IF('De la BASE'!E740&gt;0,'De la BASE'!E740,'De la BASE'!E740+0.001)</f>
        <v>2.039</v>
      </c>
      <c r="F744" s="9">
        <f>IF('De la BASE'!F740&gt;0,'De la BASE'!F740,'De la BASE'!F740+0.001)</f>
        <v>2.039</v>
      </c>
      <c r="G744" s="15">
        <v>37347</v>
      </c>
    </row>
    <row r="745" spans="1:7" ht="12.75">
      <c r="A745" s="30" t="str">
        <f>'De la BASE'!A741</f>
        <v>100</v>
      </c>
      <c r="B745" s="30">
        <f>'De la BASE'!B741</f>
        <v>1</v>
      </c>
      <c r="C745" s="4">
        <f>'De la BASE'!C741</f>
        <v>2002</v>
      </c>
      <c r="D745" s="4">
        <f>'De la BASE'!D741</f>
        <v>5</v>
      </c>
      <c r="E745" s="9">
        <f>IF('De la BASE'!E741&gt;0,'De la BASE'!E741,'De la BASE'!E741+0.001)</f>
        <v>2.084</v>
      </c>
      <c r="F745" s="9">
        <f>IF('De la BASE'!F741&gt;0,'De la BASE'!F741,'De la BASE'!F741+0.001)</f>
        <v>2.084</v>
      </c>
      <c r="G745" s="15">
        <v>37377</v>
      </c>
    </row>
    <row r="746" spans="1:7" ht="12.75">
      <c r="A746" s="30" t="str">
        <f>'De la BASE'!A742</f>
        <v>100</v>
      </c>
      <c r="B746" s="30">
        <f>'De la BASE'!B742</f>
        <v>1</v>
      </c>
      <c r="C746" s="4">
        <f>'De la BASE'!C742</f>
        <v>2002</v>
      </c>
      <c r="D746" s="4">
        <f>'De la BASE'!D742</f>
        <v>6</v>
      </c>
      <c r="E746" s="9">
        <f>IF('De la BASE'!E742&gt;0,'De la BASE'!E742,'De la BASE'!E742+0.001)</f>
        <v>1.795</v>
      </c>
      <c r="F746" s="9">
        <f>IF('De la BASE'!F742&gt;0,'De la BASE'!F742,'De la BASE'!F742+0.001)</f>
        <v>1.795</v>
      </c>
      <c r="G746" s="15">
        <v>37408</v>
      </c>
    </row>
    <row r="747" spans="1:7" ht="12.75">
      <c r="A747" s="30" t="str">
        <f>'De la BASE'!A743</f>
        <v>100</v>
      </c>
      <c r="B747" s="30">
        <f>'De la BASE'!B743</f>
        <v>1</v>
      </c>
      <c r="C747" s="4">
        <f>'De la BASE'!C743</f>
        <v>2002</v>
      </c>
      <c r="D747" s="4">
        <f>'De la BASE'!D743</f>
        <v>7</v>
      </c>
      <c r="E747" s="9">
        <f>IF('De la BASE'!E743&gt;0,'De la BASE'!E743,'De la BASE'!E743+0.001)</f>
        <v>1.499</v>
      </c>
      <c r="F747" s="9">
        <f>IF('De la BASE'!F743&gt;0,'De la BASE'!F743,'De la BASE'!F743+0.001)</f>
        <v>1.499</v>
      </c>
      <c r="G747" s="15">
        <v>37438</v>
      </c>
    </row>
    <row r="748" spans="1:7" ht="12.75">
      <c r="A748" s="30" t="str">
        <f>'De la BASE'!A744</f>
        <v>100</v>
      </c>
      <c r="B748" s="30">
        <f>'De la BASE'!B744</f>
        <v>1</v>
      </c>
      <c r="C748" s="4">
        <f>'De la BASE'!C744</f>
        <v>2002</v>
      </c>
      <c r="D748" s="4">
        <f>'De la BASE'!D744</f>
        <v>8</v>
      </c>
      <c r="E748" s="9">
        <f>IF('De la BASE'!E744&gt;0,'De la BASE'!E744,'De la BASE'!E744+0.001)</f>
        <v>1.219</v>
      </c>
      <c r="F748" s="9">
        <f>IF('De la BASE'!F744&gt;0,'De la BASE'!F744,'De la BASE'!F744+0.001)</f>
        <v>1.219</v>
      </c>
      <c r="G748" s="15">
        <v>37469</v>
      </c>
    </row>
    <row r="749" spans="1:7" ht="12.75">
      <c r="A749" s="30" t="str">
        <f>'De la BASE'!A745</f>
        <v>100</v>
      </c>
      <c r="B749" s="30">
        <f>'De la BASE'!B745</f>
        <v>1</v>
      </c>
      <c r="C749" s="4">
        <f>'De la BASE'!C745</f>
        <v>2002</v>
      </c>
      <c r="D749" s="4">
        <f>'De la BASE'!D745</f>
        <v>9</v>
      </c>
      <c r="E749" s="9">
        <f>IF('De la BASE'!E745&gt;0,'De la BASE'!E745,'De la BASE'!E745+0.001)</f>
        <v>1.629</v>
      </c>
      <c r="F749" s="9">
        <f>IF('De la BASE'!F745&gt;0,'De la BASE'!F745,'De la BASE'!F745+0.001)</f>
        <v>1.629</v>
      </c>
      <c r="G749" s="15">
        <v>37500</v>
      </c>
    </row>
    <row r="750" spans="1:7" ht="12.75">
      <c r="A750" s="30" t="str">
        <f>'De la BASE'!A746</f>
        <v>100</v>
      </c>
      <c r="B750" s="30">
        <f>'De la BASE'!B746</f>
        <v>1</v>
      </c>
      <c r="C750" s="4">
        <f>'De la BASE'!C746</f>
        <v>2002</v>
      </c>
      <c r="D750" s="4">
        <f>'De la BASE'!D746</f>
        <v>10</v>
      </c>
      <c r="E750" s="9">
        <f>IF('De la BASE'!E746&gt;0,'De la BASE'!E746,'De la BASE'!E746+0.001)</f>
        <v>2.209</v>
      </c>
      <c r="F750" s="9">
        <f>IF('De la BASE'!F746&gt;0,'De la BASE'!F746,'De la BASE'!F746+0.001)</f>
        <v>2.209</v>
      </c>
      <c r="G750" s="15">
        <v>37530</v>
      </c>
    </row>
    <row r="751" spans="1:7" ht="12.75">
      <c r="A751" s="30" t="str">
        <f>'De la BASE'!A747</f>
        <v>100</v>
      </c>
      <c r="B751" s="30">
        <f>'De la BASE'!B747</f>
        <v>1</v>
      </c>
      <c r="C751" s="4">
        <f>'De la BASE'!C747</f>
        <v>2002</v>
      </c>
      <c r="D751" s="4">
        <f>'De la BASE'!D747</f>
        <v>11</v>
      </c>
      <c r="E751" s="9">
        <f>IF('De la BASE'!E747&gt;0,'De la BASE'!E747,'De la BASE'!E747+0.001)</f>
        <v>6.388</v>
      </c>
      <c r="F751" s="9">
        <f>IF('De la BASE'!F747&gt;0,'De la BASE'!F747,'De la BASE'!F747+0.001)</f>
        <v>6.388</v>
      </c>
      <c r="G751" s="15">
        <v>37561</v>
      </c>
    </row>
    <row r="752" spans="1:7" ht="12.75">
      <c r="A752" s="30" t="str">
        <f>'De la BASE'!A748</f>
        <v>100</v>
      </c>
      <c r="B752" s="30">
        <f>'De la BASE'!B748</f>
        <v>1</v>
      </c>
      <c r="C752" s="4">
        <f>'De la BASE'!C748</f>
        <v>2002</v>
      </c>
      <c r="D752" s="4">
        <f>'De la BASE'!D748</f>
        <v>12</v>
      </c>
      <c r="E752" s="9">
        <f>IF('De la BASE'!E748&gt;0,'De la BASE'!E748,'De la BASE'!E748+0.001)</f>
        <v>15.888</v>
      </c>
      <c r="F752" s="9">
        <f>IF('De la BASE'!F748&gt;0,'De la BASE'!F748,'De la BASE'!F748+0.001)</f>
        <v>15.888</v>
      </c>
      <c r="G752" s="15">
        <v>37591</v>
      </c>
    </row>
    <row r="753" spans="1:7" ht="12.75">
      <c r="A753" s="30" t="str">
        <f>'De la BASE'!A749</f>
        <v>100</v>
      </c>
      <c r="B753" s="30">
        <f>'De la BASE'!B749</f>
        <v>1</v>
      </c>
      <c r="C753" s="4">
        <f>'De la BASE'!C749</f>
        <v>2003</v>
      </c>
      <c r="D753" s="4">
        <f>'De la BASE'!D749</f>
        <v>1</v>
      </c>
      <c r="E753" s="9">
        <f>IF('De la BASE'!E749&gt;0,'De la BASE'!E749,'De la BASE'!E749+0.001)</f>
        <v>14.6</v>
      </c>
      <c r="F753" s="9">
        <f>IF('De la BASE'!F749&gt;0,'De la BASE'!F749,'De la BASE'!F749+0.001)</f>
        <v>14.6</v>
      </c>
      <c r="G753" s="15">
        <v>37622</v>
      </c>
    </row>
    <row r="754" spans="1:7" ht="12.75">
      <c r="A754" s="30" t="str">
        <f>'De la BASE'!A750</f>
        <v>100</v>
      </c>
      <c r="B754" s="30">
        <f>'De la BASE'!B750</f>
        <v>1</v>
      </c>
      <c r="C754" s="4">
        <f>'De la BASE'!C750</f>
        <v>2003</v>
      </c>
      <c r="D754" s="4">
        <f>'De la BASE'!D750</f>
        <v>2</v>
      </c>
      <c r="E754" s="9">
        <f>IF('De la BASE'!E750&gt;0,'De la BASE'!E750,'De la BASE'!E750+0.001)</f>
        <v>8.62</v>
      </c>
      <c r="F754" s="9">
        <f>IF('De la BASE'!F750&gt;0,'De la BASE'!F750,'De la BASE'!F750+0.001)</f>
        <v>8.62</v>
      </c>
      <c r="G754" s="15">
        <v>37653</v>
      </c>
    </row>
    <row r="755" spans="1:7" ht="12.75">
      <c r="A755" s="30" t="str">
        <f>'De la BASE'!A751</f>
        <v>100</v>
      </c>
      <c r="B755" s="30">
        <f>'De la BASE'!B751</f>
        <v>1</v>
      </c>
      <c r="C755" s="4">
        <f>'De la BASE'!C751</f>
        <v>2003</v>
      </c>
      <c r="D755" s="4">
        <f>'De la BASE'!D751</f>
        <v>3</v>
      </c>
      <c r="E755" s="9">
        <f>IF('De la BASE'!E751&gt;0,'De la BASE'!E751,'De la BASE'!E751+0.001)</f>
        <v>5.844</v>
      </c>
      <c r="F755" s="9">
        <f>IF('De la BASE'!F751&gt;0,'De la BASE'!F751,'De la BASE'!F751+0.001)</f>
        <v>5.844</v>
      </c>
      <c r="G755" s="15">
        <v>37681</v>
      </c>
    </row>
    <row r="756" spans="1:7" ht="12.75">
      <c r="A756" s="30" t="str">
        <f>'De la BASE'!A752</f>
        <v>100</v>
      </c>
      <c r="B756" s="30">
        <f>'De la BASE'!B752</f>
        <v>1</v>
      </c>
      <c r="C756" s="4">
        <f>'De la BASE'!C752</f>
        <v>2003</v>
      </c>
      <c r="D756" s="4">
        <f>'De la BASE'!D752</f>
        <v>4</v>
      </c>
      <c r="E756" s="9">
        <f>IF('De la BASE'!E752&gt;0,'De la BASE'!E752,'De la BASE'!E752+0.001)</f>
        <v>7.066</v>
      </c>
      <c r="F756" s="9">
        <f>IF('De la BASE'!F752&gt;0,'De la BASE'!F752,'De la BASE'!F752+0.001)</f>
        <v>7.066</v>
      </c>
      <c r="G756" s="15">
        <v>37712</v>
      </c>
    </row>
    <row r="757" spans="1:7" ht="12.75">
      <c r="A757" s="30" t="str">
        <f>'De la BASE'!A753</f>
        <v>100</v>
      </c>
      <c r="B757" s="30">
        <f>'De la BASE'!B753</f>
        <v>1</v>
      </c>
      <c r="C757" s="4">
        <f>'De la BASE'!C753</f>
        <v>2003</v>
      </c>
      <c r="D757" s="4">
        <f>'De la BASE'!D753</f>
        <v>5</v>
      </c>
      <c r="E757" s="9">
        <f>IF('De la BASE'!E753&gt;0,'De la BASE'!E753,'De la BASE'!E753+0.001)</f>
        <v>3.947</v>
      </c>
      <c r="F757" s="9">
        <f>IF('De la BASE'!F753&gt;0,'De la BASE'!F753,'De la BASE'!F753+0.001)</f>
        <v>3.947</v>
      </c>
      <c r="G757" s="15">
        <v>37742</v>
      </c>
    </row>
    <row r="758" spans="1:7" ht="12.75">
      <c r="A758" s="30" t="str">
        <f>'De la BASE'!A754</f>
        <v>100</v>
      </c>
      <c r="B758" s="30">
        <f>'De la BASE'!B754</f>
        <v>1</v>
      </c>
      <c r="C758" s="4">
        <f>'De la BASE'!C754</f>
        <v>2003</v>
      </c>
      <c r="D758" s="4">
        <f>'De la BASE'!D754</f>
        <v>6</v>
      </c>
      <c r="E758" s="9">
        <f>IF('De la BASE'!E754&gt;0,'De la BASE'!E754,'De la BASE'!E754+0.001)</f>
        <v>3.376</v>
      </c>
      <c r="F758" s="9">
        <f>IF('De la BASE'!F754&gt;0,'De la BASE'!F754,'De la BASE'!F754+0.001)</f>
        <v>3.376</v>
      </c>
      <c r="G758" s="15">
        <v>37773</v>
      </c>
    </row>
    <row r="759" spans="1:7" ht="12.75">
      <c r="A759" s="30" t="str">
        <f>'De la BASE'!A755</f>
        <v>100</v>
      </c>
      <c r="B759" s="30">
        <f>'De la BASE'!B755</f>
        <v>1</v>
      </c>
      <c r="C759" s="4">
        <f>'De la BASE'!C755</f>
        <v>2003</v>
      </c>
      <c r="D759" s="4">
        <f>'De la BASE'!D755</f>
        <v>7</v>
      </c>
      <c r="E759" s="9">
        <f>IF('De la BASE'!E755&gt;0,'De la BASE'!E755,'De la BASE'!E755+0.001)</f>
        <v>2.72</v>
      </c>
      <c r="F759" s="9">
        <f>IF('De la BASE'!F755&gt;0,'De la BASE'!F755,'De la BASE'!F755+0.001)</f>
        <v>2.72</v>
      </c>
      <c r="G759" s="15">
        <v>37803</v>
      </c>
    </row>
    <row r="760" spans="1:7" ht="12.75">
      <c r="A760" s="30" t="str">
        <f>'De la BASE'!A756</f>
        <v>100</v>
      </c>
      <c r="B760" s="30">
        <f>'De la BASE'!B756</f>
        <v>1</v>
      </c>
      <c r="C760" s="4">
        <f>'De la BASE'!C756</f>
        <v>2003</v>
      </c>
      <c r="D760" s="4">
        <f>'De la BASE'!D756</f>
        <v>8</v>
      </c>
      <c r="E760" s="9">
        <f>IF('De la BASE'!E756&gt;0,'De la BASE'!E756,'De la BASE'!E756+0.001)</f>
        <v>2.266</v>
      </c>
      <c r="F760" s="9">
        <f>IF('De la BASE'!F756&gt;0,'De la BASE'!F756,'De la BASE'!F756+0.001)</f>
        <v>2.266</v>
      </c>
      <c r="G760" s="15">
        <v>37834</v>
      </c>
    </row>
    <row r="761" spans="1:7" ht="12.75">
      <c r="A761" s="30" t="str">
        <f>'De la BASE'!A757</f>
        <v>100</v>
      </c>
      <c r="B761" s="30">
        <f>'De la BASE'!B757</f>
        <v>1</v>
      </c>
      <c r="C761" s="4">
        <f>'De la BASE'!C757</f>
        <v>2003</v>
      </c>
      <c r="D761" s="4">
        <f>'De la BASE'!D757</f>
        <v>9</v>
      </c>
      <c r="E761" s="9">
        <f>IF('De la BASE'!E757&gt;0,'De la BASE'!E757,'De la BASE'!E757+0.001)</f>
        <v>2.032</v>
      </c>
      <c r="F761" s="9">
        <f>IF('De la BASE'!F757&gt;0,'De la BASE'!F757,'De la BASE'!F757+0.001)</f>
        <v>2.032</v>
      </c>
      <c r="G761" s="15">
        <v>37865</v>
      </c>
    </row>
    <row r="762" spans="1:7" ht="12.75">
      <c r="A762" s="30" t="str">
        <f>'De la BASE'!A758</f>
        <v>100</v>
      </c>
      <c r="B762" s="30">
        <f>'De la BASE'!B758</f>
        <v>1</v>
      </c>
      <c r="C762" s="4">
        <f>'De la BASE'!C758</f>
        <v>2003</v>
      </c>
      <c r="D762" s="4">
        <f>'De la BASE'!D758</f>
        <v>10</v>
      </c>
      <c r="E762" s="9">
        <f>IF('De la BASE'!E758&gt;0,'De la BASE'!E758,'De la BASE'!E758+0.001)</f>
        <v>4.342</v>
      </c>
      <c r="F762" s="9">
        <f>IF('De la BASE'!F758&gt;0,'De la BASE'!F758,'De la BASE'!F758+0.001)</f>
        <v>4.342</v>
      </c>
      <c r="G762" s="15">
        <v>37895</v>
      </c>
    </row>
    <row r="763" spans="1:7" ht="12.75">
      <c r="A763" s="30" t="str">
        <f>'De la BASE'!A759</f>
        <v>100</v>
      </c>
      <c r="B763" s="30">
        <f>'De la BASE'!B759</f>
        <v>1</v>
      </c>
      <c r="C763" s="4">
        <f>'De la BASE'!C759</f>
        <v>2003</v>
      </c>
      <c r="D763" s="4">
        <f>'De la BASE'!D759</f>
        <v>11</v>
      </c>
      <c r="E763" s="9">
        <f>IF('De la BASE'!E759&gt;0,'De la BASE'!E759,'De la BASE'!E759+0.001)</f>
        <v>4.214</v>
      </c>
      <c r="F763" s="9">
        <f>IF('De la BASE'!F759&gt;0,'De la BASE'!F759,'De la BASE'!F759+0.001)</f>
        <v>4.214</v>
      </c>
      <c r="G763" s="15">
        <v>37926</v>
      </c>
    </row>
    <row r="764" spans="1:7" ht="12.75">
      <c r="A764" s="30" t="str">
        <f>'De la BASE'!A760</f>
        <v>100</v>
      </c>
      <c r="B764" s="30">
        <f>'De la BASE'!B760</f>
        <v>1</v>
      </c>
      <c r="C764" s="4">
        <f>'De la BASE'!C760</f>
        <v>2003</v>
      </c>
      <c r="D764" s="4">
        <f>'De la BASE'!D760</f>
        <v>12</v>
      </c>
      <c r="E764" s="9">
        <f>IF('De la BASE'!E760&gt;0,'De la BASE'!E760,'De la BASE'!E760+0.001)</f>
        <v>5.39</v>
      </c>
      <c r="F764" s="9">
        <f>IF('De la BASE'!F760&gt;0,'De la BASE'!F760,'De la BASE'!F760+0.001)</f>
        <v>5.39</v>
      </c>
      <c r="G764" s="15">
        <v>37956</v>
      </c>
    </row>
    <row r="765" spans="1:7" ht="12.75">
      <c r="A765" s="30" t="str">
        <f>'De la BASE'!A761</f>
        <v>100</v>
      </c>
      <c r="B765" s="30">
        <f>'De la BASE'!B761</f>
        <v>1</v>
      </c>
      <c r="C765" s="4">
        <f>'De la BASE'!C761</f>
        <v>2004</v>
      </c>
      <c r="D765" s="4">
        <f>'De la BASE'!D761</f>
        <v>1</v>
      </c>
      <c r="E765" s="9">
        <f>IF('De la BASE'!E761&gt;0,'De la BASE'!E761,'De la BASE'!E761+0.001)</f>
        <v>6.34</v>
      </c>
      <c r="F765" s="9">
        <f>IF('De la BASE'!F761&gt;0,'De la BASE'!F761,'De la BASE'!F761+0.001)</f>
        <v>6.34</v>
      </c>
      <c r="G765" s="15">
        <v>37987</v>
      </c>
    </row>
    <row r="766" spans="1:7" ht="12.75">
      <c r="A766" s="30" t="str">
        <f>'De la BASE'!A762</f>
        <v>100</v>
      </c>
      <c r="B766" s="30">
        <f>'De la BASE'!B762</f>
        <v>1</v>
      </c>
      <c r="C766" s="4">
        <f>'De la BASE'!C762</f>
        <v>2004</v>
      </c>
      <c r="D766" s="4">
        <f>'De la BASE'!D762</f>
        <v>2</v>
      </c>
      <c r="E766" s="9">
        <f>IF('De la BASE'!E762&gt;0,'De la BASE'!E762,'De la BASE'!E762+0.001)</f>
        <v>3.145</v>
      </c>
      <c r="F766" s="9">
        <f>IF('De la BASE'!F762&gt;0,'De la BASE'!F762,'De la BASE'!F762+0.001)</f>
        <v>3.145</v>
      </c>
      <c r="G766" s="15">
        <v>38018</v>
      </c>
    </row>
    <row r="767" spans="1:7" ht="12.75">
      <c r="A767" s="30" t="str">
        <f>'De la BASE'!A763</f>
        <v>100</v>
      </c>
      <c r="B767" s="30">
        <f>'De la BASE'!B763</f>
        <v>1</v>
      </c>
      <c r="C767" s="4">
        <f>'De la BASE'!C763</f>
        <v>2004</v>
      </c>
      <c r="D767" s="4">
        <f>'De la BASE'!D763</f>
        <v>3</v>
      </c>
      <c r="E767" s="9">
        <f>IF('De la BASE'!E763&gt;0,'De la BASE'!E763,'De la BASE'!E763+0.001)</f>
        <v>4.191</v>
      </c>
      <c r="F767" s="9">
        <f>IF('De la BASE'!F763&gt;0,'De la BASE'!F763,'De la BASE'!F763+0.001)</f>
        <v>4.191</v>
      </c>
      <c r="G767" s="15">
        <v>38047</v>
      </c>
    </row>
    <row r="768" spans="1:7" ht="12.75">
      <c r="A768" s="30" t="str">
        <f>'De la BASE'!A764</f>
        <v>100</v>
      </c>
      <c r="B768" s="30">
        <f>'De la BASE'!B764</f>
        <v>1</v>
      </c>
      <c r="C768" s="4">
        <f>'De la BASE'!C764</f>
        <v>2004</v>
      </c>
      <c r="D768" s="4">
        <f>'De la BASE'!D764</f>
        <v>4</v>
      </c>
      <c r="E768" s="9">
        <f>IF('De la BASE'!E764&gt;0,'De la BASE'!E764,'De la BASE'!E764+0.001)</f>
        <v>3.333</v>
      </c>
      <c r="F768" s="9">
        <f>IF('De la BASE'!F764&gt;0,'De la BASE'!F764,'De la BASE'!F764+0.001)</f>
        <v>3.333</v>
      </c>
      <c r="G768" s="15">
        <v>38078</v>
      </c>
    </row>
    <row r="769" spans="1:7" ht="12.75">
      <c r="A769" s="30" t="str">
        <f>'De la BASE'!A765</f>
        <v>100</v>
      </c>
      <c r="B769" s="30">
        <f>'De la BASE'!B765</f>
        <v>1</v>
      </c>
      <c r="C769" s="4">
        <f>'De la BASE'!C765</f>
        <v>2004</v>
      </c>
      <c r="D769" s="4">
        <f>'De la BASE'!D765</f>
        <v>5</v>
      </c>
      <c r="E769" s="9">
        <f>IF('De la BASE'!E765&gt;0,'De la BASE'!E765,'De la BASE'!E765+0.001)</f>
        <v>3.723</v>
      </c>
      <c r="F769" s="9">
        <f>IF('De la BASE'!F765&gt;0,'De la BASE'!F765,'De la BASE'!F765+0.001)</f>
        <v>3.723</v>
      </c>
      <c r="G769" s="15">
        <v>38108</v>
      </c>
    </row>
    <row r="770" spans="1:7" ht="12.75">
      <c r="A770" s="30" t="str">
        <f>'De la BASE'!A766</f>
        <v>100</v>
      </c>
      <c r="B770" s="30">
        <f>'De la BASE'!B766</f>
        <v>1</v>
      </c>
      <c r="C770" s="4">
        <f>'De la BASE'!C766</f>
        <v>2004</v>
      </c>
      <c r="D770" s="4">
        <f>'De la BASE'!D766</f>
        <v>6</v>
      </c>
      <c r="E770" s="9">
        <f>IF('De la BASE'!E766&gt;0,'De la BASE'!E766,'De la BASE'!E766+0.001)</f>
        <v>2.125</v>
      </c>
      <c r="F770" s="9">
        <f>IF('De la BASE'!F766&gt;0,'De la BASE'!F766,'De la BASE'!F766+0.001)</f>
        <v>2.125</v>
      </c>
      <c r="G770" s="15">
        <v>38139</v>
      </c>
    </row>
    <row r="771" spans="1:7" ht="12.75">
      <c r="A771" s="30" t="str">
        <f>'De la BASE'!A767</f>
        <v>100</v>
      </c>
      <c r="B771" s="30">
        <f>'De la BASE'!B767</f>
        <v>1</v>
      </c>
      <c r="C771" s="4">
        <f>'De la BASE'!C767</f>
        <v>2004</v>
      </c>
      <c r="D771" s="4">
        <f>'De la BASE'!D767</f>
        <v>7</v>
      </c>
      <c r="E771" s="9">
        <f>IF('De la BASE'!E767&gt;0,'De la BASE'!E767,'De la BASE'!E767+0.001)</f>
        <v>1.694</v>
      </c>
      <c r="F771" s="9">
        <f>IF('De la BASE'!F767&gt;0,'De la BASE'!F767,'De la BASE'!F767+0.001)</f>
        <v>1.694</v>
      </c>
      <c r="G771" s="15">
        <v>38169</v>
      </c>
    </row>
    <row r="772" spans="1:7" ht="12.75">
      <c r="A772" s="30" t="str">
        <f>'De la BASE'!A768</f>
        <v>100</v>
      </c>
      <c r="B772" s="30">
        <f>'De la BASE'!B768</f>
        <v>1</v>
      </c>
      <c r="C772" s="4">
        <f>'De la BASE'!C768</f>
        <v>2004</v>
      </c>
      <c r="D772" s="4">
        <f>'De la BASE'!D768</f>
        <v>8</v>
      </c>
      <c r="E772" s="9">
        <f>IF('De la BASE'!E768&gt;0,'De la BASE'!E768,'De la BASE'!E768+0.001)</f>
        <v>1.553</v>
      </c>
      <c r="F772" s="9">
        <f>IF('De la BASE'!F768&gt;0,'De la BASE'!F768,'De la BASE'!F768+0.001)</f>
        <v>1.553</v>
      </c>
      <c r="G772" s="15">
        <v>38200</v>
      </c>
    </row>
    <row r="773" spans="1:7" ht="12.75">
      <c r="A773" s="30" t="str">
        <f>'De la BASE'!A769</f>
        <v>100</v>
      </c>
      <c r="B773" s="30">
        <f>'De la BASE'!B769</f>
        <v>1</v>
      </c>
      <c r="C773" s="4">
        <f>'De la BASE'!C769</f>
        <v>2004</v>
      </c>
      <c r="D773" s="4">
        <f>'De la BASE'!D769</f>
        <v>9</v>
      </c>
      <c r="E773" s="9">
        <f>IF('De la BASE'!E769&gt;0,'De la BASE'!E769,'De la BASE'!E769+0.001)</f>
        <v>1.487</v>
      </c>
      <c r="F773" s="9">
        <f>IF('De la BASE'!F769&gt;0,'De la BASE'!F769,'De la BASE'!F769+0.001)</f>
        <v>1.487</v>
      </c>
      <c r="G773" s="15">
        <v>38231</v>
      </c>
    </row>
    <row r="774" spans="1:7" ht="12.75">
      <c r="A774" s="30" t="str">
        <f>'De la BASE'!A770</f>
        <v>100</v>
      </c>
      <c r="B774" s="30">
        <f>'De la BASE'!B770</f>
        <v>1</v>
      </c>
      <c r="C774" s="4">
        <f>'De la BASE'!C770</f>
        <v>2004</v>
      </c>
      <c r="D774" s="4">
        <f>'De la BASE'!D770</f>
        <v>10</v>
      </c>
      <c r="E774" s="9">
        <f>IF('De la BASE'!E770&gt;0,'De la BASE'!E770,'De la BASE'!E770+0.001)</f>
        <v>3.818</v>
      </c>
      <c r="F774" s="9">
        <f>IF('De la BASE'!F770&gt;0,'De la BASE'!F770,'De la BASE'!F770+0.001)</f>
        <v>3.818</v>
      </c>
      <c r="G774" s="15">
        <v>38261</v>
      </c>
    </row>
    <row r="775" spans="1:7" ht="12.75">
      <c r="A775" s="30" t="str">
        <f>'De la BASE'!A771</f>
        <v>100</v>
      </c>
      <c r="B775" s="30">
        <f>'De la BASE'!B771</f>
        <v>1</v>
      </c>
      <c r="C775" s="4">
        <f>'De la BASE'!C771</f>
        <v>2004</v>
      </c>
      <c r="D775" s="4">
        <f>'De la BASE'!D771</f>
        <v>11</v>
      </c>
      <c r="E775" s="9">
        <f>IF('De la BASE'!E771&gt;0,'De la BASE'!E771,'De la BASE'!E771+0.001)</f>
        <v>2.049</v>
      </c>
      <c r="F775" s="9">
        <f>IF('De la BASE'!F771&gt;0,'De la BASE'!F771,'De la BASE'!F771+0.001)</f>
        <v>2.049</v>
      </c>
      <c r="G775" s="15">
        <v>38292</v>
      </c>
    </row>
    <row r="776" spans="1:7" ht="12.75">
      <c r="A776" s="30" t="str">
        <f>'De la BASE'!A772</f>
        <v>100</v>
      </c>
      <c r="B776" s="30">
        <f>'De la BASE'!B772</f>
        <v>1</v>
      </c>
      <c r="C776" s="4">
        <f>'De la BASE'!C772</f>
        <v>2004</v>
      </c>
      <c r="D776" s="4">
        <f>'De la BASE'!D772</f>
        <v>12</v>
      </c>
      <c r="E776" s="9">
        <f>IF('De la BASE'!E772&gt;0,'De la BASE'!E772,'De la BASE'!E772+0.001)</f>
        <v>2.93</v>
      </c>
      <c r="F776" s="9">
        <f>IF('De la BASE'!F772&gt;0,'De la BASE'!F772,'De la BASE'!F772+0.001)</f>
        <v>2.93</v>
      </c>
      <c r="G776" s="15">
        <v>38322</v>
      </c>
    </row>
    <row r="777" spans="1:7" ht="12.75">
      <c r="A777" s="30" t="str">
        <f>'De la BASE'!A773</f>
        <v>100</v>
      </c>
      <c r="B777" s="30">
        <f>'De la BASE'!B773</f>
        <v>1</v>
      </c>
      <c r="C777" s="4">
        <f>'De la BASE'!C773</f>
        <v>2005</v>
      </c>
      <c r="D777" s="4">
        <f>'De la BASE'!D773</f>
        <v>1</v>
      </c>
      <c r="E777" s="9">
        <f>IF('De la BASE'!E773&gt;0,'De la BASE'!E773,'De la BASE'!E773+0.001)</f>
        <v>2.019</v>
      </c>
      <c r="F777" s="9">
        <f>IF('De la BASE'!F773&gt;0,'De la BASE'!F773,'De la BASE'!F773+0.001)</f>
        <v>2.019</v>
      </c>
      <c r="G777" s="15">
        <v>38353</v>
      </c>
    </row>
    <row r="778" spans="1:7" ht="12.75">
      <c r="A778" s="30" t="str">
        <f>'De la BASE'!A774</f>
        <v>100</v>
      </c>
      <c r="B778" s="30">
        <f>'De la BASE'!B774</f>
        <v>1</v>
      </c>
      <c r="C778" s="4">
        <f>'De la BASE'!C774</f>
        <v>2005</v>
      </c>
      <c r="D778" s="4">
        <f>'De la BASE'!D774</f>
        <v>2</v>
      </c>
      <c r="E778" s="9">
        <f>IF('De la BASE'!E774&gt;0,'De la BASE'!E774,'De la BASE'!E774+0.001)</f>
        <v>1.716</v>
      </c>
      <c r="F778" s="9">
        <f>IF('De la BASE'!F774&gt;0,'De la BASE'!F774,'De la BASE'!F774+0.001)</f>
        <v>1.716</v>
      </c>
      <c r="G778" s="15">
        <v>38384</v>
      </c>
    </row>
    <row r="779" spans="1:7" ht="12.75">
      <c r="A779" s="30" t="str">
        <f>'De la BASE'!A775</f>
        <v>100</v>
      </c>
      <c r="B779" s="30">
        <f>'De la BASE'!B775</f>
        <v>1</v>
      </c>
      <c r="C779" s="4">
        <f>'De la BASE'!C775</f>
        <v>2005</v>
      </c>
      <c r="D779" s="4">
        <f>'De la BASE'!D775</f>
        <v>3</v>
      </c>
      <c r="E779" s="9">
        <f>IF('De la BASE'!E775&gt;0,'De la BASE'!E775,'De la BASE'!E775+0.001)</f>
        <v>1.989</v>
      </c>
      <c r="F779" s="9">
        <f>IF('De la BASE'!F775&gt;0,'De la BASE'!F775,'De la BASE'!F775+0.001)</f>
        <v>1.989</v>
      </c>
      <c r="G779" s="15">
        <v>38412</v>
      </c>
    </row>
    <row r="780" spans="1:7" ht="12.75">
      <c r="A780" s="30" t="str">
        <f>'De la BASE'!A776</f>
        <v>100</v>
      </c>
      <c r="B780" s="30">
        <f>'De la BASE'!B776</f>
        <v>1</v>
      </c>
      <c r="C780" s="4">
        <f>'De la BASE'!C776</f>
        <v>2005</v>
      </c>
      <c r="D780" s="4">
        <f>'De la BASE'!D776</f>
        <v>4</v>
      </c>
      <c r="E780" s="9">
        <f>IF('De la BASE'!E776&gt;0,'De la BASE'!E776,'De la BASE'!E776+0.001)</f>
        <v>3.487</v>
      </c>
      <c r="F780" s="9">
        <f>IF('De la BASE'!F776&gt;0,'De la BASE'!F776,'De la BASE'!F776+0.001)</f>
        <v>3.487</v>
      </c>
      <c r="G780" s="15">
        <v>38443</v>
      </c>
    </row>
    <row r="781" spans="1:7" ht="12.75">
      <c r="A781" s="30" t="str">
        <f>'De la BASE'!A777</f>
        <v>100</v>
      </c>
      <c r="B781" s="30">
        <f>'De la BASE'!B777</f>
        <v>1</v>
      </c>
      <c r="C781" s="4">
        <f>'De la BASE'!C777</f>
        <v>2005</v>
      </c>
      <c r="D781" s="4">
        <f>'De la BASE'!D777</f>
        <v>5</v>
      </c>
      <c r="E781" s="9">
        <f>IF('De la BASE'!E777&gt;0,'De la BASE'!E777,'De la BASE'!E777+0.001)</f>
        <v>2.06</v>
      </c>
      <c r="F781" s="9">
        <f>IF('De la BASE'!F777&gt;0,'De la BASE'!F777,'De la BASE'!F777+0.001)</f>
        <v>2.06</v>
      </c>
      <c r="G781" s="15">
        <v>38473</v>
      </c>
    </row>
    <row r="782" spans="1:7" ht="12.75">
      <c r="A782" s="30" t="str">
        <f>'De la BASE'!A778</f>
        <v>100</v>
      </c>
      <c r="B782" s="30">
        <f>'De la BASE'!B778</f>
        <v>1</v>
      </c>
      <c r="C782" s="4">
        <f>'De la BASE'!C778</f>
        <v>2005</v>
      </c>
      <c r="D782" s="4">
        <f>'De la BASE'!D778</f>
        <v>6</v>
      </c>
      <c r="E782" s="9">
        <f>IF('De la BASE'!E778&gt;0,'De la BASE'!E778,'De la BASE'!E778+0.001)</f>
        <v>1.664</v>
      </c>
      <c r="F782" s="9">
        <f>IF('De la BASE'!F778&gt;0,'De la BASE'!F778,'De la BASE'!F778+0.001)</f>
        <v>1.664</v>
      </c>
      <c r="G782" s="15">
        <v>38504</v>
      </c>
    </row>
    <row r="783" spans="1:7" ht="12.75">
      <c r="A783" s="30" t="str">
        <f>'De la BASE'!A779</f>
        <v>100</v>
      </c>
      <c r="B783" s="30">
        <f>'De la BASE'!B779</f>
        <v>1</v>
      </c>
      <c r="C783" s="4">
        <f>'De la BASE'!C779</f>
        <v>2005</v>
      </c>
      <c r="D783" s="4">
        <f>'De la BASE'!D779</f>
        <v>7</v>
      </c>
      <c r="E783" s="9">
        <f>IF('De la BASE'!E779&gt;0,'De la BASE'!E779,'De la BASE'!E779+0.001)</f>
        <v>1.353</v>
      </c>
      <c r="F783" s="9">
        <f>IF('De la BASE'!F779&gt;0,'De la BASE'!F779,'De la BASE'!F779+0.001)</f>
        <v>1.353</v>
      </c>
      <c r="G783" s="15">
        <v>38534</v>
      </c>
    </row>
    <row r="784" spans="1:7" ht="12.75">
      <c r="A784" s="30" t="str">
        <f>'De la BASE'!A780</f>
        <v>100</v>
      </c>
      <c r="B784" s="30">
        <f>'De la BASE'!B780</f>
        <v>1</v>
      </c>
      <c r="C784" s="4">
        <f>'De la BASE'!C780</f>
        <v>2005</v>
      </c>
      <c r="D784" s="4">
        <f>'De la BASE'!D780</f>
        <v>8</v>
      </c>
      <c r="E784" s="9">
        <f>IF('De la BASE'!E780&gt;0,'De la BASE'!E780,'De la BASE'!E780+0.001)</f>
        <v>1.084</v>
      </c>
      <c r="F784" s="9">
        <f>IF('De la BASE'!F780&gt;0,'De la BASE'!F780,'De la BASE'!F780+0.001)</f>
        <v>1.084</v>
      </c>
      <c r="G784" s="15">
        <v>38565</v>
      </c>
    </row>
    <row r="785" spans="1:7" ht="12.75">
      <c r="A785" s="30" t="str">
        <f>'De la BASE'!A781</f>
        <v>100</v>
      </c>
      <c r="B785" s="30">
        <f>'De la BASE'!B781</f>
        <v>1</v>
      </c>
      <c r="C785" s="4">
        <f>'De la BASE'!C781</f>
        <v>2005</v>
      </c>
      <c r="D785" s="4">
        <f>'De la BASE'!D781</f>
        <v>9</v>
      </c>
      <c r="E785" s="9">
        <f>IF('De la BASE'!E781&gt;0,'De la BASE'!E781,'De la BASE'!E781+0.001)</f>
        <v>0.877</v>
      </c>
      <c r="F785" s="9">
        <f>IF('De la BASE'!F781&gt;0,'De la BASE'!F781,'De la BASE'!F781+0.001)</f>
        <v>0.877</v>
      </c>
      <c r="G785" s="15">
        <v>38596</v>
      </c>
    </row>
    <row r="786" spans="1:7" ht="12.75">
      <c r="A786" s="30" t="str">
        <f>'De la BASE'!A782</f>
        <v>100</v>
      </c>
      <c r="B786" s="30">
        <f>'De la BASE'!B782</f>
        <v>1</v>
      </c>
      <c r="C786" s="4">
        <f>'De la BASE'!C782</f>
        <v>2005</v>
      </c>
      <c r="D786" s="4">
        <f>'De la BASE'!D782</f>
        <v>10</v>
      </c>
      <c r="E786" s="9">
        <f>IF('De la BASE'!E782&gt;0,'De la BASE'!E782,'De la BASE'!E782+0.001)</f>
        <v>1.541</v>
      </c>
      <c r="F786" s="9">
        <f>IF('De la BASE'!F782&gt;0,'De la BASE'!F782,'De la BASE'!F782+0.001)</f>
        <v>1.541</v>
      </c>
      <c r="G786" s="15">
        <v>38626</v>
      </c>
    </row>
    <row r="787" spans="1:7" ht="12.75">
      <c r="A787" s="30" t="str">
        <f>'De la BASE'!A783</f>
        <v>100</v>
      </c>
      <c r="B787" s="30">
        <f>'De la BASE'!B783</f>
        <v>1</v>
      </c>
      <c r="C787" s="4">
        <f>'De la BASE'!C783</f>
        <v>2005</v>
      </c>
      <c r="D787" s="4">
        <f>'De la BASE'!D783</f>
        <v>11</v>
      </c>
      <c r="E787" s="9">
        <f>IF('De la BASE'!E783&gt;0,'De la BASE'!E783,'De la BASE'!E783+0.001)</f>
        <v>1.473</v>
      </c>
      <c r="F787" s="9">
        <f>IF('De la BASE'!F783&gt;0,'De la BASE'!F783,'De la BASE'!F783+0.001)</f>
        <v>1.473</v>
      </c>
      <c r="G787" s="15">
        <v>38657</v>
      </c>
    </row>
    <row r="788" spans="1:7" ht="12.75">
      <c r="A788" s="30" t="str">
        <f>'De la BASE'!A784</f>
        <v>100</v>
      </c>
      <c r="B788" s="30">
        <f>'De la BASE'!B784</f>
        <v>1</v>
      </c>
      <c r="C788" s="4">
        <f>'De la BASE'!C784</f>
        <v>2005</v>
      </c>
      <c r="D788" s="4">
        <f>'De la BASE'!D784</f>
        <v>12</v>
      </c>
      <c r="E788" s="9">
        <f>IF('De la BASE'!E784&gt;0,'De la BASE'!E784,'De la BASE'!E784+0.001)</f>
        <v>2.315</v>
      </c>
      <c r="F788" s="9">
        <f>IF('De la BASE'!F784&gt;0,'De la BASE'!F784,'De la BASE'!F784+0.001)</f>
        <v>2.315</v>
      </c>
      <c r="G788" s="15">
        <v>38687</v>
      </c>
    </row>
    <row r="789" spans="1:7" ht="12.75">
      <c r="A789" s="30" t="str">
        <f>'De la BASE'!A785</f>
        <v>100</v>
      </c>
      <c r="B789" s="30">
        <f>'De la BASE'!B785</f>
        <v>1</v>
      </c>
      <c r="C789" s="4">
        <f>'De la BASE'!C785</f>
        <v>2006</v>
      </c>
      <c r="D789" s="4">
        <f>'De la BASE'!D785</f>
        <v>1</v>
      </c>
      <c r="E789" s="9">
        <f>IF('De la BASE'!E785&gt;0,'De la BASE'!E785,'De la BASE'!E785+0.001)</f>
        <v>1.586</v>
      </c>
      <c r="F789" s="9">
        <f>IF('De la BASE'!F785&gt;0,'De la BASE'!F785,'De la BASE'!F785+0.001)</f>
        <v>1.586</v>
      </c>
      <c r="G789" s="15">
        <v>38718</v>
      </c>
    </row>
    <row r="790" spans="1:7" ht="12.75">
      <c r="A790" s="30" t="str">
        <f>'De la BASE'!A786</f>
        <v>100</v>
      </c>
      <c r="B790" s="30">
        <f>'De la BASE'!B786</f>
        <v>1</v>
      </c>
      <c r="C790" s="4">
        <f>'De la BASE'!C786</f>
        <v>2006</v>
      </c>
      <c r="D790" s="4">
        <f>'De la BASE'!D786</f>
        <v>2</v>
      </c>
      <c r="E790" s="9">
        <f>IF('De la BASE'!E786&gt;0,'De la BASE'!E786,'De la BASE'!E786+0.001)</f>
        <v>2.472</v>
      </c>
      <c r="F790" s="9">
        <f>IF('De la BASE'!F786&gt;0,'De la BASE'!F786,'De la BASE'!F786+0.001)</f>
        <v>2.472</v>
      </c>
      <c r="G790" s="15">
        <v>38749</v>
      </c>
    </row>
    <row r="791" spans="1:7" ht="12.75">
      <c r="A791" s="30" t="str">
        <f>'De la BASE'!A787</f>
        <v>100</v>
      </c>
      <c r="B791" s="30">
        <f>'De la BASE'!B787</f>
        <v>1</v>
      </c>
      <c r="C791" s="4">
        <f>'De la BASE'!C787</f>
        <v>2006</v>
      </c>
      <c r="D791" s="4">
        <f>'De la BASE'!D787</f>
        <v>3</v>
      </c>
      <c r="E791" s="9">
        <f>IF('De la BASE'!E787&gt;0,'De la BASE'!E787,'De la BASE'!E787+0.001)</f>
        <v>3.813</v>
      </c>
      <c r="F791" s="9">
        <f>IF('De la BASE'!F787&gt;0,'De la BASE'!F787,'De la BASE'!F787+0.001)</f>
        <v>3.813</v>
      </c>
      <c r="G791" s="15">
        <v>38777</v>
      </c>
    </row>
    <row r="792" spans="1:7" ht="12.75">
      <c r="A792" s="30" t="str">
        <f>'De la BASE'!A788</f>
        <v>100</v>
      </c>
      <c r="B792" s="30">
        <f>'De la BASE'!B788</f>
        <v>1</v>
      </c>
      <c r="C792" s="4">
        <f>'De la BASE'!C788</f>
        <v>2006</v>
      </c>
      <c r="D792" s="4">
        <f>'De la BASE'!D788</f>
        <v>4</v>
      </c>
      <c r="E792" s="9">
        <f>IF('De la BASE'!E788&gt;0,'De la BASE'!E788,'De la BASE'!E788+0.001)</f>
        <v>3.003</v>
      </c>
      <c r="F792" s="9">
        <f>IF('De la BASE'!F788&gt;0,'De la BASE'!F788,'De la BASE'!F788+0.001)</f>
        <v>3.003</v>
      </c>
      <c r="G792" s="15">
        <v>38808</v>
      </c>
    </row>
    <row r="793" spans="1:7" ht="12.75">
      <c r="A793" s="30" t="str">
        <f>'De la BASE'!A789</f>
        <v>100</v>
      </c>
      <c r="B793" s="30">
        <f>'De la BASE'!B789</f>
        <v>1</v>
      </c>
      <c r="C793" s="4">
        <f>'De la BASE'!C789</f>
        <v>2006</v>
      </c>
      <c r="D793" s="4">
        <f>'De la BASE'!D789</f>
        <v>5</v>
      </c>
      <c r="E793" s="9">
        <f>IF('De la BASE'!E789&gt;0,'De la BASE'!E789,'De la BASE'!E789+0.001)</f>
        <v>2.354</v>
      </c>
      <c r="F793" s="9">
        <f>IF('De la BASE'!F789&gt;0,'De la BASE'!F789,'De la BASE'!F789+0.001)</f>
        <v>2.354</v>
      </c>
      <c r="G793" s="15">
        <v>38838</v>
      </c>
    </row>
    <row r="794" spans="1:7" ht="12.75">
      <c r="A794" s="30" t="str">
        <f>'De la BASE'!A790</f>
        <v>100</v>
      </c>
      <c r="B794" s="30">
        <f>'De la BASE'!B790</f>
        <v>1</v>
      </c>
      <c r="C794" s="4">
        <f>'De la BASE'!C790</f>
        <v>2006</v>
      </c>
      <c r="D794" s="4">
        <f>'De la BASE'!D790</f>
        <v>6</v>
      </c>
      <c r="E794" s="9">
        <f>IF('De la BASE'!E790&gt;0,'De la BASE'!E790,'De la BASE'!E790+0.001)</f>
        <v>1.977</v>
      </c>
      <c r="F794" s="9">
        <f>IF('De la BASE'!F790&gt;0,'De la BASE'!F790,'De la BASE'!F790+0.001)</f>
        <v>1.977</v>
      </c>
      <c r="G794" s="15">
        <v>38869</v>
      </c>
    </row>
    <row r="795" spans="1:7" ht="12.75">
      <c r="A795" s="30" t="str">
        <f>'De la BASE'!A791</f>
        <v>100</v>
      </c>
      <c r="B795" s="30">
        <f>'De la BASE'!B791</f>
        <v>1</v>
      </c>
      <c r="C795" s="4">
        <f>'De la BASE'!C791</f>
        <v>2006</v>
      </c>
      <c r="D795" s="4">
        <f>'De la BASE'!D791</f>
        <v>7</v>
      </c>
      <c r="E795" s="9">
        <f>IF('De la BASE'!E791&gt;0,'De la BASE'!E791,'De la BASE'!E791+0.001)</f>
        <v>1.685</v>
      </c>
      <c r="F795" s="9">
        <f>IF('De la BASE'!F791&gt;0,'De la BASE'!F791,'De la BASE'!F791+0.001)</f>
        <v>1.685</v>
      </c>
      <c r="G795" s="15">
        <v>38899</v>
      </c>
    </row>
    <row r="796" spans="1:7" ht="12.75">
      <c r="A796" s="30" t="str">
        <f>'De la BASE'!A792</f>
        <v>100</v>
      </c>
      <c r="B796" s="30">
        <f>'De la BASE'!B792</f>
        <v>1</v>
      </c>
      <c r="C796" s="4">
        <f>'De la BASE'!C792</f>
        <v>2006</v>
      </c>
      <c r="D796" s="4">
        <f>'De la BASE'!D792</f>
        <v>8</v>
      </c>
      <c r="E796" s="9">
        <f>IF('De la BASE'!E792&gt;0,'De la BASE'!E792,'De la BASE'!E792+0.001)</f>
        <v>1.387</v>
      </c>
      <c r="F796" s="9">
        <f>IF('De la BASE'!F792&gt;0,'De la BASE'!F792,'De la BASE'!F792+0.001)</f>
        <v>1.387</v>
      </c>
      <c r="G796" s="15">
        <v>38930</v>
      </c>
    </row>
    <row r="797" spans="1:7" ht="12.75">
      <c r="A797" s="30" t="str">
        <f>'De la BASE'!A793</f>
        <v>100</v>
      </c>
      <c r="B797" s="30">
        <f>'De la BASE'!B793</f>
        <v>1</v>
      </c>
      <c r="C797" s="4">
        <f>'De la BASE'!C793</f>
        <v>2006</v>
      </c>
      <c r="D797" s="4">
        <f>'De la BASE'!D793</f>
        <v>9</v>
      </c>
      <c r="E797" s="9">
        <f>IF('De la BASE'!E793&gt;0,'De la BASE'!E793,'De la BASE'!E793+0.001)</f>
        <v>1.366</v>
      </c>
      <c r="F797" s="9">
        <f>IF('De la BASE'!F793&gt;0,'De la BASE'!F793,'De la BASE'!F793+0.001)</f>
        <v>1.366</v>
      </c>
      <c r="G797" s="15">
        <v>38961</v>
      </c>
    </row>
    <row r="798" spans="1:7" ht="12.75">
      <c r="A798" s="4"/>
      <c r="B798" s="4"/>
      <c r="C798" s="4"/>
      <c r="D798" s="4"/>
      <c r="E798" s="14"/>
      <c r="F798" s="14"/>
      <c r="G798" s="15"/>
    </row>
    <row r="799" spans="1:7" ht="12.75">
      <c r="A799" s="4"/>
      <c r="B799" s="4"/>
      <c r="C799" s="4"/>
      <c r="D799" s="4"/>
      <c r="E799" s="14"/>
      <c r="F799" s="14"/>
      <c r="G799" s="15"/>
    </row>
    <row r="800" spans="1:7" ht="12.75">
      <c r="A800" s="4"/>
      <c r="B800" s="4"/>
      <c r="C800" s="4"/>
      <c r="D800" s="4"/>
      <c r="E800" s="14"/>
      <c r="F800" s="14"/>
      <c r="G800" s="15"/>
    </row>
    <row r="801" spans="1:7" ht="12.75">
      <c r="A801" s="4"/>
      <c r="B801" s="4"/>
      <c r="C801" s="4"/>
      <c r="D801" s="4"/>
      <c r="E801" s="14"/>
      <c r="F801" s="14"/>
      <c r="G801" s="15"/>
    </row>
    <row r="802" spans="1:7" ht="12.75">
      <c r="A802" s="4"/>
      <c r="B802" s="4"/>
      <c r="C802" s="4"/>
      <c r="D802" s="4"/>
      <c r="E802" s="14"/>
      <c r="F802" s="14"/>
      <c r="G802" s="15"/>
    </row>
    <row r="803" spans="1:7" ht="12.75">
      <c r="A803" s="4"/>
      <c r="B803" s="4"/>
      <c r="C803" s="4"/>
      <c r="D803" s="4"/>
      <c r="E803" s="14"/>
      <c r="F803" s="14"/>
      <c r="G803" s="15"/>
    </row>
    <row r="804" spans="1:7" ht="12.75">
      <c r="A804" s="4"/>
      <c r="B804" s="4"/>
      <c r="C804" s="4"/>
      <c r="D804" s="4"/>
      <c r="E804" s="14"/>
      <c r="F804" s="14"/>
      <c r="G804" s="15"/>
    </row>
    <row r="805" spans="1:7" ht="12.75">
      <c r="A805" s="4"/>
      <c r="B805" s="4"/>
      <c r="C805" s="4"/>
      <c r="D805" s="4"/>
      <c r="E805" s="14"/>
      <c r="F805" s="14"/>
      <c r="G805" s="15"/>
    </row>
    <row r="806" spans="1:7" ht="12.75">
      <c r="A806" s="4"/>
      <c r="B806" s="4"/>
      <c r="C806" s="4"/>
      <c r="D806" s="4"/>
      <c r="E806" s="14"/>
      <c r="F806" s="14"/>
      <c r="G806" s="15"/>
    </row>
    <row r="807" spans="1:7" ht="12.75">
      <c r="A807" s="4"/>
      <c r="B807" s="4"/>
      <c r="C807" s="4"/>
      <c r="D807" s="4"/>
      <c r="E807" s="14"/>
      <c r="F807" s="14"/>
      <c r="G807" s="15"/>
    </row>
    <row r="808" spans="1:7" ht="12.75">
      <c r="A808" s="4"/>
      <c r="B808" s="4"/>
      <c r="C808" s="4"/>
      <c r="D808" s="4"/>
      <c r="E808" s="14"/>
      <c r="F808" s="14"/>
      <c r="G808" s="15"/>
    </row>
    <row r="809" spans="1:7" ht="12.75">
      <c r="A809" s="4"/>
      <c r="B809" s="4"/>
      <c r="C809" s="4"/>
      <c r="D809" s="4"/>
      <c r="E809" s="14"/>
      <c r="F809" s="14"/>
      <c r="G809" s="15"/>
    </row>
    <row r="810" spans="1:7" ht="12.75">
      <c r="A810" s="4"/>
      <c r="B810" s="4"/>
      <c r="C810" s="4"/>
      <c r="D810" s="4"/>
      <c r="E810" s="14"/>
      <c r="F810" s="14"/>
      <c r="G810" s="15"/>
    </row>
    <row r="811" spans="1:7" ht="12.75">
      <c r="A811" s="4"/>
      <c r="B811" s="4"/>
      <c r="C811" s="4"/>
      <c r="D811" s="4"/>
      <c r="E811" s="14"/>
      <c r="F811" s="14"/>
      <c r="G811" s="15"/>
    </row>
    <row r="812" spans="1:7" ht="12.75">
      <c r="A812" s="4"/>
      <c r="B812" s="4"/>
      <c r="C812" s="4"/>
      <c r="D812" s="4"/>
      <c r="E812" s="14"/>
      <c r="F812" s="14"/>
      <c r="G812" s="15"/>
    </row>
    <row r="813" spans="1:7" ht="12.75">
      <c r="A813" s="4"/>
      <c r="B813" s="4"/>
      <c r="C813" s="4"/>
      <c r="D813" s="4"/>
      <c r="E813" s="14"/>
      <c r="F813" s="14"/>
      <c r="G813" s="15"/>
    </row>
    <row r="814" spans="1:7" ht="12.75">
      <c r="A814" s="4"/>
      <c r="B814" s="4"/>
      <c r="C814" s="4"/>
      <c r="D814" s="4"/>
      <c r="E814" s="14"/>
      <c r="F814" s="14"/>
      <c r="G814" s="15"/>
    </row>
    <row r="815" spans="1:7" ht="12.75">
      <c r="A815" s="4"/>
      <c r="B815" s="4"/>
      <c r="C815" s="4"/>
      <c r="D815" s="4"/>
      <c r="E815" s="14"/>
      <c r="F815" s="14"/>
      <c r="G815" s="15"/>
    </row>
    <row r="816" spans="1:7" ht="12.75">
      <c r="A816" s="4"/>
      <c r="B816" s="4"/>
      <c r="C816" s="4"/>
      <c r="D816" s="4"/>
      <c r="E816" s="14"/>
      <c r="F816" s="14"/>
      <c r="G816" s="15"/>
    </row>
    <row r="817" spans="1:7" ht="12.75">
      <c r="A817" s="4"/>
      <c r="B817" s="4"/>
      <c r="C817" s="4"/>
      <c r="D817" s="4"/>
      <c r="E817" s="14"/>
      <c r="F817" s="14"/>
      <c r="G817" s="15"/>
    </row>
    <row r="818" spans="1:7" ht="12.75">
      <c r="A818" s="4"/>
      <c r="B818" s="4"/>
      <c r="C818" s="4"/>
      <c r="D818" s="4"/>
      <c r="E818" s="14"/>
      <c r="F818" s="14"/>
      <c r="G818" s="15"/>
    </row>
    <row r="819" spans="1:7" ht="12.75">
      <c r="A819" s="4"/>
      <c r="B819" s="4"/>
      <c r="C819" s="4"/>
      <c r="D819" s="4"/>
      <c r="E819" s="14"/>
      <c r="F819" s="14"/>
      <c r="G819" s="15"/>
    </row>
    <row r="820" spans="1:7" ht="12.75">
      <c r="A820" s="4"/>
      <c r="B820" s="4"/>
      <c r="C820" s="4"/>
      <c r="D820" s="4"/>
      <c r="E820" s="14"/>
      <c r="F820" s="14"/>
      <c r="G820" s="15"/>
    </row>
    <row r="821" spans="1:7" ht="12.75">
      <c r="A821" s="4"/>
      <c r="B821" s="4"/>
      <c r="C821" s="4"/>
      <c r="D821" s="4"/>
      <c r="E821" s="14"/>
      <c r="F821" s="14"/>
      <c r="G821" s="15"/>
    </row>
    <row r="822" spans="1:7" ht="12.75">
      <c r="A822" s="4"/>
      <c r="B822" s="4"/>
      <c r="C822" s="4"/>
      <c r="D822" s="4"/>
      <c r="E822" s="14"/>
      <c r="F822" s="14"/>
      <c r="G822" s="15"/>
    </row>
    <row r="823" spans="1:7" ht="12.75">
      <c r="A823" s="4"/>
      <c r="B823" s="4"/>
      <c r="C823" s="4"/>
      <c r="D823" s="4"/>
      <c r="E823" s="14"/>
      <c r="F823" s="14"/>
      <c r="G823" s="15"/>
    </row>
    <row r="824" spans="1:7" ht="12.75">
      <c r="A824" s="4"/>
      <c r="B824" s="4"/>
      <c r="C824" s="4"/>
      <c r="D824" s="4"/>
      <c r="E824" s="14"/>
      <c r="F824" s="14"/>
      <c r="G824" s="15"/>
    </row>
    <row r="825" spans="1:7" ht="12.75">
      <c r="A825" s="4"/>
      <c r="B825" s="4"/>
      <c r="C825" s="4"/>
      <c r="D825" s="4"/>
      <c r="E825" s="14"/>
      <c r="F825" s="14"/>
      <c r="G825" s="15"/>
    </row>
    <row r="826" spans="1:7" ht="12.75">
      <c r="A826" s="4"/>
      <c r="B826" s="4"/>
      <c r="C826" s="4"/>
      <c r="D826" s="4"/>
      <c r="E826" s="14"/>
      <c r="F826" s="14"/>
      <c r="G826" s="15"/>
    </row>
    <row r="827" spans="1:7" ht="12.75">
      <c r="A827" s="4"/>
      <c r="B827" s="4"/>
      <c r="C827" s="4"/>
      <c r="D827" s="4"/>
      <c r="E827" s="14"/>
      <c r="F827" s="14"/>
      <c r="G827" s="15"/>
    </row>
    <row r="828" spans="1:7" ht="12.75">
      <c r="A828" s="4"/>
      <c r="B828" s="4"/>
      <c r="C828" s="4"/>
      <c r="D828" s="4"/>
      <c r="E828" s="14"/>
      <c r="F828" s="14"/>
      <c r="G828" s="15"/>
    </row>
    <row r="829" spans="1:7" ht="12.75">
      <c r="A829" s="4"/>
      <c r="B829" s="4"/>
      <c r="C829" s="4"/>
      <c r="D829" s="4"/>
      <c r="E829" s="14"/>
      <c r="F829" s="14"/>
      <c r="G829" s="15"/>
    </row>
    <row r="830" spans="1:7" ht="12.75">
      <c r="A830" s="4"/>
      <c r="B830" s="4"/>
      <c r="C830" s="4"/>
      <c r="D830" s="4"/>
      <c r="E830" s="14"/>
      <c r="F830" s="14"/>
      <c r="G830" s="15"/>
    </row>
    <row r="831" spans="1:7" ht="12.75">
      <c r="A831" s="4"/>
      <c r="B831" s="4"/>
      <c r="C831" s="4"/>
      <c r="D831" s="4"/>
      <c r="E831" s="14"/>
      <c r="F831" s="14"/>
      <c r="G831" s="15"/>
    </row>
    <row r="832" spans="1:7" ht="12.75">
      <c r="A832" s="4"/>
      <c r="B832" s="4"/>
      <c r="C832" s="4"/>
      <c r="D832" s="4"/>
      <c r="E832" s="14"/>
      <c r="F832" s="14"/>
      <c r="G832" s="15"/>
    </row>
    <row r="833" spans="1:7" ht="12.75">
      <c r="A833" s="4"/>
      <c r="B833" s="4"/>
      <c r="C833" s="4"/>
      <c r="D833" s="4"/>
      <c r="E833" s="14"/>
      <c r="F833" s="14"/>
      <c r="G833" s="15"/>
    </row>
    <row r="834" spans="1:4" ht="12.75">
      <c r="A834" s="4"/>
      <c r="B834" s="4"/>
      <c r="C834" s="4"/>
      <c r="D834" s="4"/>
    </row>
    <row r="835" spans="1:4" ht="12.75">
      <c r="A835" s="4"/>
      <c r="B835" s="4"/>
      <c r="C835" s="4"/>
      <c r="D835" s="4"/>
    </row>
    <row r="836" spans="1:4" ht="12.75">
      <c r="A836" s="4"/>
      <c r="B836" s="4"/>
      <c r="C836" s="4"/>
      <c r="D836" s="4"/>
    </row>
    <row r="837" spans="1:4" ht="12.75">
      <c r="A837" s="4"/>
      <c r="B837" s="4"/>
      <c r="C837" s="4"/>
      <c r="D837" s="4"/>
    </row>
    <row r="838" spans="1:4" ht="12.75">
      <c r="A838" s="4"/>
      <c r="B838" s="4"/>
      <c r="C838" s="4"/>
      <c r="D838" s="4"/>
    </row>
    <row r="839" spans="1:4" ht="12.75">
      <c r="A839" s="4"/>
      <c r="B839" s="4"/>
      <c r="C839" s="4"/>
      <c r="D839" s="4"/>
    </row>
    <row r="840" spans="1:4" ht="12.75">
      <c r="A840" s="4"/>
      <c r="B840" s="4"/>
      <c r="C840" s="4"/>
      <c r="D840" s="4"/>
    </row>
    <row r="841" spans="1:4" ht="12.75">
      <c r="A841" s="4"/>
      <c r="B841" s="4"/>
      <c r="C841" s="4"/>
      <c r="D841" s="4"/>
    </row>
    <row r="842" spans="1:4" ht="12.75">
      <c r="A842" s="4"/>
      <c r="B842" s="4"/>
      <c r="C842" s="4"/>
      <c r="D842" s="4"/>
    </row>
    <row r="843" spans="1:4" ht="12.75">
      <c r="A843" s="4"/>
      <c r="B843" s="4"/>
      <c r="C843" s="4"/>
      <c r="D843" s="4"/>
    </row>
    <row r="844" spans="1:4" ht="12.75">
      <c r="A844" s="4"/>
      <c r="B844" s="4"/>
      <c r="C844" s="4"/>
      <c r="D844" s="4"/>
    </row>
    <row r="845" spans="1:4" ht="12.75">
      <c r="A845" s="4"/>
      <c r="B845" s="4"/>
      <c r="C845" s="4"/>
      <c r="D845" s="4"/>
    </row>
    <row r="846" spans="1:4" ht="12.75">
      <c r="A846" s="4"/>
      <c r="B846" s="4"/>
      <c r="C846" s="4"/>
      <c r="D846" s="4"/>
    </row>
    <row r="847" spans="1:4" ht="12.75">
      <c r="A847" s="4"/>
      <c r="B847" s="4"/>
      <c r="C847" s="4"/>
      <c r="D847" s="4"/>
    </row>
    <row r="848" spans="1:4" ht="12.75">
      <c r="A848" s="4"/>
      <c r="B848" s="4"/>
      <c r="C848" s="4"/>
      <c r="D848" s="4"/>
    </row>
    <row r="849" spans="1:4" ht="12.75">
      <c r="A849" s="4"/>
      <c r="B849" s="4"/>
      <c r="C849" s="4"/>
      <c r="D849" s="4"/>
    </row>
    <row r="850" spans="1:4" ht="12.75">
      <c r="A850" s="4"/>
      <c r="B850" s="4"/>
      <c r="C850" s="4"/>
      <c r="D850" s="4"/>
    </row>
    <row r="851" spans="1:4" ht="12.75">
      <c r="A851" s="4"/>
      <c r="B851" s="4"/>
      <c r="C851" s="4"/>
      <c r="D851" s="4"/>
    </row>
    <row r="852" spans="1:4" ht="12.75">
      <c r="A852" s="4"/>
      <c r="B852" s="4"/>
      <c r="C852" s="4"/>
      <c r="D852" s="4"/>
    </row>
    <row r="853" spans="1:4" ht="12.75">
      <c r="A853" s="4"/>
      <c r="B853" s="4"/>
      <c r="C853" s="4"/>
      <c r="D853" s="4"/>
    </row>
    <row r="854" spans="1:4" ht="12.75">
      <c r="A854" s="4"/>
      <c r="B854" s="4"/>
      <c r="C854" s="4"/>
      <c r="D854" s="4"/>
    </row>
    <row r="855" spans="1:4" ht="12.75">
      <c r="A855" s="4"/>
      <c r="B855" s="4"/>
      <c r="C855" s="4"/>
      <c r="D855" s="4"/>
    </row>
    <row r="856" spans="1:4" ht="12.75">
      <c r="A856" s="4"/>
      <c r="B856" s="4"/>
      <c r="C856" s="4"/>
      <c r="D856" s="4"/>
    </row>
    <row r="857" spans="1:4" ht="12.75">
      <c r="A857" s="4"/>
      <c r="B857" s="4"/>
      <c r="C857" s="4"/>
      <c r="D857" s="4"/>
    </row>
    <row r="858" spans="1:4" ht="12.75">
      <c r="A858" s="4"/>
      <c r="B858" s="4"/>
      <c r="C858" s="4"/>
      <c r="D858" s="4"/>
    </row>
    <row r="859" spans="1:4" ht="12.75">
      <c r="A859" s="4"/>
      <c r="B859" s="4"/>
      <c r="C859" s="4"/>
      <c r="D859" s="4"/>
    </row>
    <row r="860" spans="1:4" ht="12.75">
      <c r="A860" s="4"/>
      <c r="B860" s="4"/>
      <c r="C860" s="4"/>
      <c r="D860" s="4"/>
    </row>
    <row r="861" spans="1:4" ht="12.75">
      <c r="A861" s="4"/>
      <c r="B861" s="4"/>
      <c r="C861" s="4"/>
      <c r="D861" s="4"/>
    </row>
    <row r="862" spans="1:4" ht="12.75">
      <c r="A862" s="4"/>
      <c r="B862" s="4"/>
      <c r="C862" s="4"/>
      <c r="D862" s="4"/>
    </row>
    <row r="863" spans="1:4" ht="12.75">
      <c r="A863" s="4"/>
      <c r="B863" s="4"/>
      <c r="C863" s="4"/>
      <c r="D863" s="4"/>
    </row>
    <row r="864" spans="1:4" ht="12.75">
      <c r="A864" s="4"/>
      <c r="B864" s="4"/>
      <c r="C864" s="4"/>
      <c r="D864" s="4"/>
    </row>
    <row r="865" spans="1:4" ht="12.75">
      <c r="A865" s="4"/>
      <c r="B865" s="4"/>
      <c r="C865" s="4"/>
      <c r="D865" s="4"/>
    </row>
    <row r="866" spans="1:4" ht="12.75">
      <c r="A866" s="4"/>
      <c r="B866" s="4"/>
      <c r="C866" s="4"/>
      <c r="D866" s="4"/>
    </row>
    <row r="867" spans="1:4" ht="12.75">
      <c r="A867" s="4"/>
      <c r="B867" s="4"/>
      <c r="C867" s="4"/>
      <c r="D867" s="4"/>
    </row>
    <row r="868" spans="1:4" ht="12.75">
      <c r="A868" s="4"/>
      <c r="B868" s="4"/>
      <c r="C868" s="4"/>
      <c r="D868" s="4"/>
    </row>
    <row r="869" spans="1:4" ht="12.75">
      <c r="A869" s="4"/>
      <c r="B869" s="4"/>
      <c r="C869" s="4"/>
      <c r="D869" s="4"/>
    </row>
    <row r="870" spans="1:4" ht="12.75">
      <c r="A870" s="4"/>
      <c r="B870" s="4"/>
      <c r="C870" s="4"/>
      <c r="D870" s="4"/>
    </row>
    <row r="871" spans="1:4" ht="12.75">
      <c r="A871" s="4"/>
      <c r="B871" s="4"/>
      <c r="C871" s="4"/>
      <c r="D871" s="4"/>
    </row>
    <row r="872" spans="1:4" ht="12.75">
      <c r="A872" s="4"/>
      <c r="B872" s="4"/>
      <c r="C872" s="4"/>
      <c r="D872" s="4"/>
    </row>
    <row r="873" spans="1:4" ht="12.75">
      <c r="A873" s="4"/>
      <c r="B873" s="4"/>
      <c r="C873" s="4"/>
      <c r="D873" s="4"/>
    </row>
    <row r="874" spans="1:4" ht="12.75">
      <c r="A874" s="4"/>
      <c r="B874" s="4"/>
      <c r="C874" s="4"/>
      <c r="D874" s="4"/>
    </row>
    <row r="875" spans="1:4" ht="12.75">
      <c r="A875" s="4"/>
      <c r="B875" s="4"/>
      <c r="C875" s="4"/>
      <c r="D875" s="4"/>
    </row>
    <row r="876" spans="1:4" ht="12.75">
      <c r="A876" s="4"/>
      <c r="B876" s="4"/>
      <c r="C876" s="4"/>
      <c r="D876" s="4"/>
    </row>
    <row r="877" spans="1:4" ht="12.75">
      <c r="A877" s="4"/>
      <c r="B877" s="4"/>
      <c r="C877" s="4"/>
      <c r="D877" s="4"/>
    </row>
    <row r="878" spans="1:4" ht="12.75">
      <c r="A878" s="4"/>
      <c r="B878" s="4"/>
      <c r="C878" s="4"/>
      <c r="D878" s="4"/>
    </row>
    <row r="879" spans="1:4" ht="12.75">
      <c r="A879" s="4"/>
      <c r="B879" s="4"/>
      <c r="C879" s="4"/>
      <c r="D879" s="4"/>
    </row>
    <row r="880" spans="1:4" ht="12.75">
      <c r="A880" s="4"/>
      <c r="B880" s="4"/>
      <c r="C880" s="4"/>
      <c r="D880" s="4"/>
    </row>
    <row r="881" spans="1:4" ht="12.75">
      <c r="A881" s="4"/>
      <c r="B881" s="4"/>
      <c r="C881" s="4"/>
      <c r="D881" s="4"/>
    </row>
    <row r="882" spans="1:4" ht="12.75">
      <c r="A882" s="4"/>
      <c r="B882" s="4"/>
      <c r="C882" s="4"/>
      <c r="D882" s="4"/>
    </row>
    <row r="883" spans="1:4" ht="12.75">
      <c r="A883" s="4"/>
      <c r="B883" s="4"/>
      <c r="C883" s="4"/>
      <c r="D883" s="4"/>
    </row>
    <row r="884" spans="1:4" ht="12.75">
      <c r="A884" s="4"/>
      <c r="B884" s="4"/>
      <c r="C884" s="4"/>
      <c r="D884" s="4"/>
    </row>
    <row r="885" spans="1:4" ht="12.75">
      <c r="A885" s="4"/>
      <c r="B885" s="4"/>
      <c r="C885" s="4"/>
      <c r="D885" s="4"/>
    </row>
    <row r="886" spans="1:4" ht="12.75">
      <c r="A886" s="4"/>
      <c r="B886" s="4"/>
      <c r="C886" s="4"/>
      <c r="D886" s="4"/>
    </row>
    <row r="887" spans="1:4" ht="12.75">
      <c r="A887" s="4"/>
      <c r="B887" s="4"/>
      <c r="C887" s="4"/>
      <c r="D887" s="4"/>
    </row>
    <row r="888" spans="1:4" ht="12.75">
      <c r="A888" s="4"/>
      <c r="B888" s="4"/>
      <c r="C888" s="4"/>
      <c r="D888" s="4"/>
    </row>
    <row r="889" spans="1:4" ht="12.75">
      <c r="A889" s="4"/>
      <c r="B889" s="4"/>
      <c r="C889" s="4"/>
      <c r="D889" s="4"/>
    </row>
    <row r="890" spans="1:4" ht="12.75">
      <c r="A890" s="4"/>
      <c r="B890" s="4"/>
      <c r="C890" s="4"/>
      <c r="D890" s="4"/>
    </row>
    <row r="891" spans="1:4" ht="12.75">
      <c r="A891" s="4"/>
      <c r="B891" s="4"/>
      <c r="C891" s="4"/>
      <c r="D891" s="4"/>
    </row>
    <row r="892" spans="1:4" ht="12.75">
      <c r="A892" s="4"/>
      <c r="B892" s="4"/>
      <c r="C892" s="4"/>
      <c r="D892" s="4"/>
    </row>
    <row r="893" spans="1:4" ht="12.75">
      <c r="A893" s="4"/>
      <c r="B893" s="4"/>
      <c r="C893" s="4"/>
      <c r="D893" s="4"/>
    </row>
    <row r="894" spans="1:4" ht="12.75">
      <c r="A894" s="4"/>
      <c r="B894" s="4"/>
      <c r="C894" s="4"/>
      <c r="D894" s="4"/>
    </row>
    <row r="895" spans="1:4" ht="12.75">
      <c r="A895" s="4"/>
      <c r="B895" s="4"/>
      <c r="C895" s="4"/>
      <c r="D895" s="4"/>
    </row>
    <row r="896" spans="1:4" ht="12.75">
      <c r="A896" s="4"/>
      <c r="B896" s="4"/>
      <c r="C896" s="4"/>
      <c r="D896" s="4"/>
    </row>
    <row r="897" spans="1:4" ht="12.75">
      <c r="A897" s="4"/>
      <c r="B897" s="4"/>
      <c r="C897" s="4"/>
      <c r="D897" s="4"/>
    </row>
    <row r="898" spans="1:4" ht="12.75">
      <c r="A898" s="4"/>
      <c r="B898" s="4"/>
      <c r="C898" s="4"/>
      <c r="D898" s="4"/>
    </row>
    <row r="899" spans="1:4" ht="12.75">
      <c r="A899" s="4"/>
      <c r="B899" s="4"/>
      <c r="C899" s="4"/>
      <c r="D899" s="4"/>
    </row>
    <row r="900" spans="1:4" ht="12.75">
      <c r="A900" s="4"/>
      <c r="B900" s="4"/>
      <c r="C900" s="4"/>
      <c r="D900" s="4"/>
    </row>
    <row r="901" spans="1:4" ht="12.75">
      <c r="A901" s="4"/>
      <c r="B901" s="4"/>
      <c r="C901" s="4"/>
      <c r="D901" s="4"/>
    </row>
    <row r="902" spans="1:4" ht="12.75">
      <c r="A902" s="4"/>
      <c r="B902" s="4"/>
      <c r="C902" s="4"/>
      <c r="D902" s="4"/>
    </row>
    <row r="903" spans="1:4" ht="12.75">
      <c r="A903" s="4"/>
      <c r="B903" s="4"/>
      <c r="C903" s="4"/>
      <c r="D903" s="4"/>
    </row>
    <row r="904" spans="1:4" ht="12.75">
      <c r="A904" s="4"/>
      <c r="B904" s="4"/>
      <c r="C904" s="4"/>
      <c r="D904" s="4"/>
    </row>
    <row r="905" spans="1:4" ht="12.75">
      <c r="A905" s="4"/>
      <c r="B905" s="4"/>
      <c r="C905" s="4"/>
      <c r="D905" s="4"/>
    </row>
    <row r="906" spans="1:4" ht="12.75">
      <c r="A906" s="4"/>
      <c r="B906" s="4"/>
      <c r="C906" s="4"/>
      <c r="D906" s="4"/>
    </row>
    <row r="907" spans="1:4" ht="12.75">
      <c r="A907" s="4"/>
      <c r="B907" s="4"/>
      <c r="C907" s="4"/>
      <c r="D907" s="4"/>
    </row>
    <row r="908" spans="1:4" ht="12.75">
      <c r="A908" s="4"/>
      <c r="B908" s="4"/>
      <c r="C908" s="4"/>
      <c r="D908" s="4"/>
    </row>
    <row r="909" spans="1:4" ht="12.75">
      <c r="A909" s="4"/>
      <c r="B909" s="4"/>
      <c r="C909" s="4"/>
      <c r="D909" s="4"/>
    </row>
    <row r="910" spans="1:4" ht="12.75">
      <c r="A910" s="4"/>
      <c r="B910" s="4"/>
      <c r="C910" s="4"/>
      <c r="D910" s="4"/>
    </row>
    <row r="911" spans="1:4" ht="12.75">
      <c r="A911" s="4"/>
      <c r="B911" s="4"/>
      <c r="C911" s="4"/>
      <c r="D911" s="4"/>
    </row>
    <row r="912" spans="1:4" ht="12.75">
      <c r="A912" s="4"/>
      <c r="B912" s="4"/>
      <c r="C912" s="4"/>
      <c r="D912" s="4"/>
    </row>
    <row r="913" spans="1:4" ht="12.75">
      <c r="A913" s="4"/>
      <c r="B913" s="4"/>
      <c r="C913" s="4"/>
      <c r="D913" s="4"/>
    </row>
    <row r="914" spans="1:4" ht="12.75">
      <c r="A914" s="4"/>
      <c r="B914" s="4"/>
      <c r="C914" s="4"/>
      <c r="D914" s="4"/>
    </row>
    <row r="915" spans="1:4" ht="12.75">
      <c r="A915" s="4"/>
      <c r="B915" s="4"/>
      <c r="C915" s="4"/>
      <c r="D915" s="4"/>
    </row>
    <row r="916" spans="1:4" ht="12.75">
      <c r="A916" s="4"/>
      <c r="B916" s="4"/>
      <c r="C916" s="4"/>
      <c r="D916" s="4"/>
    </row>
    <row r="917" spans="1:4" ht="12.75">
      <c r="A917" s="4"/>
      <c r="B917" s="4"/>
      <c r="C917" s="4"/>
      <c r="D917" s="4"/>
    </row>
    <row r="918" spans="1:4" ht="12.75">
      <c r="A918" s="4"/>
      <c r="B918" s="4"/>
      <c r="C918" s="4"/>
      <c r="D918" s="4"/>
    </row>
    <row r="919" spans="1:4" ht="12.75">
      <c r="A919" s="4"/>
      <c r="B919" s="4"/>
      <c r="C919" s="4"/>
      <c r="D919" s="4"/>
    </row>
    <row r="920" spans="1:4" ht="12.75">
      <c r="A920" s="4"/>
      <c r="B920" s="4"/>
      <c r="C920" s="4"/>
      <c r="D920" s="4"/>
    </row>
    <row r="921" spans="1:4" ht="12.75">
      <c r="A921" s="4"/>
      <c r="B921" s="4"/>
      <c r="C921" s="4"/>
      <c r="D921" s="4"/>
    </row>
    <row r="922" spans="1:4" ht="12.75">
      <c r="A922" s="4"/>
      <c r="B922" s="4"/>
      <c r="C922" s="4"/>
      <c r="D922" s="4"/>
    </row>
    <row r="923" spans="1:4" ht="12.75">
      <c r="A923" s="4"/>
      <c r="B923" s="4"/>
      <c r="C923" s="4"/>
      <c r="D923" s="4"/>
    </row>
    <row r="924" spans="1:4" ht="12.75">
      <c r="A924" s="4"/>
      <c r="B924" s="4"/>
      <c r="C924" s="4"/>
      <c r="D924" s="4"/>
    </row>
    <row r="925" spans="1:4" ht="12.75">
      <c r="A925" s="4"/>
      <c r="B925" s="4"/>
      <c r="C925" s="4"/>
      <c r="D925" s="4"/>
    </row>
    <row r="926" spans="1:4" ht="12.75">
      <c r="A926" s="4"/>
      <c r="B926" s="4"/>
      <c r="C926" s="4"/>
      <c r="D926" s="4"/>
    </row>
    <row r="927" spans="1:4" ht="12.75">
      <c r="A927" s="4"/>
      <c r="B927" s="4"/>
      <c r="C927" s="4"/>
      <c r="D927" s="4"/>
    </row>
    <row r="928" spans="1:4" ht="12.75">
      <c r="A928" s="4"/>
      <c r="B928" s="4"/>
      <c r="C928" s="4"/>
      <c r="D928" s="4"/>
    </row>
    <row r="929" spans="1:4" ht="12.75">
      <c r="A929" s="4"/>
      <c r="B929" s="4"/>
      <c r="C929" s="4"/>
      <c r="D929" s="4"/>
    </row>
    <row r="930" spans="1:4" ht="12.75">
      <c r="A930" s="4"/>
      <c r="B930" s="4"/>
      <c r="C930" s="4"/>
      <c r="D930" s="4"/>
    </row>
    <row r="931" spans="1:4" ht="12.75">
      <c r="A931" s="4"/>
      <c r="B931" s="4"/>
      <c r="C931" s="4"/>
      <c r="D931" s="4"/>
    </row>
    <row r="932" spans="1:4" ht="12.75">
      <c r="A932" s="4"/>
      <c r="B932" s="4"/>
      <c r="C932" s="4"/>
      <c r="D932" s="4"/>
    </row>
    <row r="933" spans="1:4" ht="12.75">
      <c r="A933" s="4"/>
      <c r="B933" s="4"/>
      <c r="C933" s="4"/>
      <c r="D933" s="4"/>
    </row>
    <row r="934" spans="1:4" ht="12.75">
      <c r="A934" s="4"/>
      <c r="B934" s="4"/>
      <c r="C934" s="4"/>
      <c r="D934" s="4"/>
    </row>
    <row r="935" spans="1:4" ht="12.75">
      <c r="A935" s="4"/>
      <c r="B935" s="4"/>
      <c r="C935" s="4"/>
      <c r="D935" s="4"/>
    </row>
    <row r="936" spans="1:4" ht="12.75">
      <c r="A936" s="4"/>
      <c r="B936" s="4"/>
      <c r="C936" s="4"/>
      <c r="D936" s="4"/>
    </row>
    <row r="937" spans="1:4" ht="12.75">
      <c r="A937" s="4"/>
      <c r="B937" s="4"/>
      <c r="C937" s="4"/>
      <c r="D937" s="4"/>
    </row>
    <row r="938" spans="1:4" ht="12.75">
      <c r="A938" s="4"/>
      <c r="B938" s="4"/>
      <c r="C938" s="4"/>
      <c r="D938" s="4"/>
    </row>
    <row r="939" spans="1:4" ht="12.75">
      <c r="A939" s="4"/>
      <c r="B939" s="4"/>
      <c r="C939" s="4"/>
      <c r="D939" s="4"/>
    </row>
    <row r="940" spans="1:4" ht="12.75">
      <c r="A940" s="4"/>
      <c r="B940" s="4"/>
      <c r="C940" s="4"/>
      <c r="D940" s="4"/>
    </row>
    <row r="941" spans="1:4" ht="12.75">
      <c r="A941" s="4"/>
      <c r="B941" s="4"/>
      <c r="C941" s="4"/>
      <c r="D941" s="4"/>
    </row>
    <row r="942" spans="1:4" ht="12.75">
      <c r="A942" s="4"/>
      <c r="B942" s="4"/>
      <c r="C942" s="4"/>
      <c r="D942" s="4"/>
    </row>
    <row r="943" spans="1:4" ht="12.75">
      <c r="A943" s="4"/>
      <c r="B943" s="4"/>
      <c r="C943" s="4"/>
      <c r="D943" s="4"/>
    </row>
    <row r="944" spans="1:4" ht="12.75">
      <c r="A944" s="4"/>
      <c r="B944" s="4"/>
      <c r="C944" s="4"/>
      <c r="D944" s="4"/>
    </row>
    <row r="945" spans="1:4" ht="12.75">
      <c r="A945" s="4"/>
      <c r="B945" s="4"/>
      <c r="C945" s="4"/>
      <c r="D945" s="4"/>
    </row>
    <row r="946" spans="1:4" ht="12.75">
      <c r="A946" s="4"/>
      <c r="B946" s="4"/>
      <c r="C946" s="4"/>
      <c r="D946" s="4"/>
    </row>
    <row r="947" spans="1:4" ht="12.75">
      <c r="A947" s="4"/>
      <c r="B947" s="4"/>
      <c r="C947" s="4"/>
      <c r="D947" s="4"/>
    </row>
    <row r="948" spans="1:4" ht="12.75">
      <c r="A948" s="4"/>
      <c r="B948" s="4"/>
      <c r="C948" s="4"/>
      <c r="D948" s="4"/>
    </row>
    <row r="949" spans="1:4" ht="12.75">
      <c r="A949" s="4"/>
      <c r="B949" s="4"/>
      <c r="C949" s="4"/>
      <c r="D949" s="4"/>
    </row>
    <row r="950" spans="1:4" ht="12.75">
      <c r="A950" s="4"/>
      <c r="B950" s="4"/>
      <c r="C950" s="4"/>
      <c r="D950" s="4"/>
    </row>
    <row r="951" spans="1:4" ht="12.75">
      <c r="A951" s="4"/>
      <c r="B951" s="4"/>
      <c r="C951" s="4"/>
      <c r="D951" s="4"/>
    </row>
    <row r="952" spans="1:4" ht="12.75">
      <c r="A952" s="4"/>
      <c r="B952" s="4"/>
      <c r="C952" s="4"/>
      <c r="D952" s="4"/>
    </row>
    <row r="953" spans="1:4" ht="12.75">
      <c r="A953" s="4"/>
      <c r="B953" s="4"/>
      <c r="C953" s="4"/>
      <c r="D953" s="4"/>
    </row>
    <row r="954" spans="1:4" ht="12.75">
      <c r="A954" s="4"/>
      <c r="B954" s="4"/>
      <c r="C954" s="4"/>
      <c r="D954" s="4"/>
    </row>
    <row r="955" spans="1:4" ht="12.75">
      <c r="A955" s="4"/>
      <c r="B955" s="4"/>
      <c r="C955" s="4"/>
      <c r="D955" s="4"/>
    </row>
    <row r="956" spans="1:4" ht="12.75">
      <c r="A956" s="4"/>
      <c r="B956" s="4"/>
      <c r="C956" s="4"/>
      <c r="D956" s="4"/>
    </row>
    <row r="957" spans="1:4" ht="12.75">
      <c r="A957" s="4"/>
      <c r="B957" s="4"/>
      <c r="C957" s="4"/>
      <c r="D957" s="4"/>
    </row>
    <row r="958" spans="1:4" ht="12.75">
      <c r="A958" s="4"/>
      <c r="B958" s="4"/>
      <c r="C958" s="4"/>
      <c r="D958" s="4"/>
    </row>
    <row r="959" spans="1:4" ht="12.75">
      <c r="A959" s="4"/>
      <c r="B959" s="4"/>
      <c r="C959" s="4"/>
      <c r="D959" s="4"/>
    </row>
    <row r="960" spans="1:4" ht="12.75">
      <c r="A960" s="4"/>
      <c r="B960" s="4"/>
      <c r="C960" s="4"/>
      <c r="D960" s="4"/>
    </row>
    <row r="961" spans="1:4" ht="12.75">
      <c r="A961" s="4"/>
      <c r="B961" s="4"/>
      <c r="C961" s="4"/>
      <c r="D961" s="4"/>
    </row>
    <row r="962" spans="1:4" ht="12.75">
      <c r="A962" s="4"/>
      <c r="B962" s="4"/>
      <c r="C962" s="4"/>
      <c r="D962" s="4"/>
    </row>
    <row r="963" spans="1:4" ht="12.75">
      <c r="A963" s="4"/>
      <c r="B963" s="4"/>
      <c r="C963" s="4"/>
      <c r="D963" s="4"/>
    </row>
    <row r="964" spans="1:4" ht="12.75">
      <c r="A964" s="4"/>
      <c r="B964" s="4"/>
      <c r="C964" s="4"/>
      <c r="D964" s="4"/>
    </row>
    <row r="965" spans="1:4" ht="12.75">
      <c r="A965" s="4"/>
      <c r="B965" s="4"/>
      <c r="C965" s="4"/>
      <c r="D965" s="4"/>
    </row>
    <row r="966" spans="1:4" ht="12.75">
      <c r="A966" s="4"/>
      <c r="B966" s="4"/>
      <c r="C966" s="4"/>
      <c r="D966" s="4"/>
    </row>
    <row r="967" spans="1:4" ht="12.75">
      <c r="A967" s="4"/>
      <c r="B967" s="4"/>
      <c r="C967" s="4"/>
      <c r="D967" s="4"/>
    </row>
    <row r="968" spans="1:4" ht="12.75">
      <c r="A968" s="4"/>
      <c r="B968" s="4"/>
      <c r="C968" s="4"/>
      <c r="D968" s="4"/>
    </row>
    <row r="969" spans="1:4" ht="12.75">
      <c r="A969" s="4"/>
      <c r="B969" s="4"/>
      <c r="C969" s="4"/>
      <c r="D969" s="4"/>
    </row>
    <row r="970" spans="1:4" ht="12.75">
      <c r="A970" s="4"/>
      <c r="B970" s="4"/>
      <c r="C970" s="4"/>
      <c r="D970" s="4"/>
    </row>
    <row r="971" spans="1:4" ht="12.75">
      <c r="A971" s="4"/>
      <c r="B971" s="4"/>
      <c r="C971" s="4"/>
      <c r="D971" s="4"/>
    </row>
    <row r="972" spans="1:4" ht="12.75">
      <c r="A972" s="4"/>
      <c r="B972" s="4"/>
      <c r="C972" s="4"/>
      <c r="D972" s="4"/>
    </row>
    <row r="973" spans="1:4" ht="12.75">
      <c r="A973" s="4"/>
      <c r="B973" s="4"/>
      <c r="C973" s="4"/>
      <c r="D973" s="4"/>
    </row>
    <row r="974" spans="1:4" ht="12.75">
      <c r="A974" s="4"/>
      <c r="B974" s="4"/>
      <c r="C974" s="4"/>
      <c r="D974" s="4"/>
    </row>
    <row r="975" spans="1:4" ht="12.75">
      <c r="A975" s="4"/>
      <c r="B975" s="4"/>
      <c r="C975" s="4"/>
      <c r="D975" s="4"/>
    </row>
    <row r="976" spans="1:4" ht="12.75">
      <c r="A976" s="4"/>
      <c r="B976" s="4"/>
      <c r="C976" s="4"/>
      <c r="D976" s="4"/>
    </row>
    <row r="977" spans="1:4" ht="12.75">
      <c r="A977" s="4"/>
      <c r="B977" s="4"/>
      <c r="C977" s="4"/>
      <c r="D977" s="4"/>
    </row>
    <row r="978" spans="1:4" ht="12.75">
      <c r="A978" s="4"/>
      <c r="B978" s="4"/>
      <c r="C978" s="4"/>
      <c r="D978" s="4"/>
    </row>
    <row r="979" spans="1:4" ht="12.75">
      <c r="A979" s="4"/>
      <c r="B979" s="4"/>
      <c r="C979" s="4"/>
      <c r="D979" s="4"/>
    </row>
    <row r="980" spans="1:4" ht="12.75">
      <c r="A980" s="4"/>
      <c r="B980" s="4"/>
      <c r="C980" s="4"/>
      <c r="D980" s="4"/>
    </row>
    <row r="981" spans="1:4" ht="12.75">
      <c r="A981" s="4"/>
      <c r="B981" s="4"/>
      <c r="C981" s="4"/>
      <c r="D981" s="4"/>
    </row>
    <row r="982" spans="1:4" ht="12.75">
      <c r="A982" s="4"/>
      <c r="B982" s="4"/>
      <c r="C982" s="4"/>
      <c r="D982" s="4"/>
    </row>
    <row r="983" spans="1:4" ht="12.75">
      <c r="A983" s="4"/>
      <c r="B983" s="4"/>
      <c r="C983" s="4"/>
      <c r="D983" s="4"/>
    </row>
    <row r="984" spans="1:4" ht="12.75">
      <c r="A984" s="4"/>
      <c r="B984" s="4"/>
      <c r="C984" s="4"/>
      <c r="D984" s="4"/>
    </row>
    <row r="985" spans="1:4" ht="12.75">
      <c r="A985" s="4"/>
      <c r="B985" s="4"/>
      <c r="C985" s="4"/>
      <c r="D985" s="4"/>
    </row>
    <row r="986" spans="1:4" ht="12.75">
      <c r="A986" s="4"/>
      <c r="B986" s="4"/>
      <c r="C986" s="4"/>
      <c r="D986" s="4"/>
    </row>
    <row r="987" spans="1:4" ht="12.75">
      <c r="A987" s="4"/>
      <c r="B987" s="4"/>
      <c r="C987" s="4"/>
      <c r="D987" s="4"/>
    </row>
    <row r="988" spans="1:4" ht="12.75">
      <c r="A988" s="4"/>
      <c r="B988" s="4"/>
      <c r="C988" s="4"/>
      <c r="D988" s="4"/>
    </row>
    <row r="989" spans="1:4" ht="12.75">
      <c r="A989" s="4"/>
      <c r="B989" s="4"/>
      <c r="C989" s="4"/>
      <c r="D989" s="4"/>
    </row>
    <row r="990" spans="1:4" ht="12.75">
      <c r="A990" s="4"/>
      <c r="B990" s="4"/>
      <c r="C990" s="4"/>
      <c r="D990" s="4"/>
    </row>
    <row r="991" spans="1:4" ht="12.75">
      <c r="A991" s="4"/>
      <c r="B991" s="4"/>
      <c r="C991" s="4"/>
      <c r="D991" s="4"/>
    </row>
    <row r="992" spans="1:4" ht="12.75">
      <c r="A992" s="4"/>
      <c r="B992" s="4"/>
      <c r="C992" s="4"/>
      <c r="D992" s="4"/>
    </row>
    <row r="993" spans="1:4" ht="12.75">
      <c r="A993" s="4"/>
      <c r="B993" s="4"/>
      <c r="C993" s="4"/>
      <c r="D993" s="4"/>
    </row>
    <row r="994" spans="1:4" ht="12.75">
      <c r="A994" s="4"/>
      <c r="B994" s="4"/>
      <c r="C994" s="4"/>
      <c r="D994" s="4"/>
    </row>
    <row r="995" spans="1:4" ht="12.75">
      <c r="A995" s="4"/>
      <c r="B995" s="4"/>
      <c r="C995" s="4"/>
      <c r="D995" s="4"/>
    </row>
    <row r="996" spans="1:4" ht="12.75">
      <c r="A996" s="4"/>
      <c r="B996" s="4"/>
      <c r="C996" s="4"/>
      <c r="D996" s="4"/>
    </row>
    <row r="997" spans="1:4" ht="12.75">
      <c r="A997" s="4"/>
      <c r="B997" s="4"/>
      <c r="C997" s="4"/>
      <c r="D997" s="4"/>
    </row>
    <row r="998" spans="1:4" ht="12.75">
      <c r="A998" s="4"/>
      <c r="B998" s="4"/>
      <c r="C998" s="4"/>
      <c r="D998" s="4"/>
    </row>
    <row r="999" spans="1:4" ht="12.75">
      <c r="A999" s="4"/>
      <c r="B999" s="4"/>
      <c r="C999" s="4"/>
      <c r="D999" s="4"/>
    </row>
    <row r="1000" spans="1:4" ht="12.75">
      <c r="A1000" s="4"/>
      <c r="B1000" s="4"/>
      <c r="C1000" s="4"/>
      <c r="D1000" s="4"/>
    </row>
    <row r="1001" spans="1:4" ht="12.75">
      <c r="A1001" s="4"/>
      <c r="B1001" s="4"/>
      <c r="C1001" s="4"/>
      <c r="D1001" s="4"/>
    </row>
    <row r="1002" spans="1:4" ht="12.75">
      <c r="A1002" s="4"/>
      <c r="B1002" s="4"/>
      <c r="C1002" s="4"/>
      <c r="D1002" s="4"/>
    </row>
    <row r="1003" spans="1:4" ht="12.75">
      <c r="A1003" s="4"/>
      <c r="B1003" s="4"/>
      <c r="C1003" s="4"/>
      <c r="D1003" s="4"/>
    </row>
    <row r="1004" spans="1:4" ht="12.75">
      <c r="A1004" s="4"/>
      <c r="B1004" s="4"/>
      <c r="C1004" s="4"/>
      <c r="D1004" s="4"/>
    </row>
    <row r="1005" spans="1:4" ht="12.75">
      <c r="A1005" s="4"/>
      <c r="B1005" s="4"/>
      <c r="C1005" s="4"/>
      <c r="D1005" s="4"/>
    </row>
    <row r="1006" spans="1:4" ht="12.75">
      <c r="A1006" s="4"/>
      <c r="B1006" s="4"/>
      <c r="C1006" s="4"/>
      <c r="D1006" s="4"/>
    </row>
    <row r="1007" spans="1:4" ht="12.75">
      <c r="A1007" s="4"/>
      <c r="B1007" s="4"/>
      <c r="C1007" s="4"/>
      <c r="D1007" s="4"/>
    </row>
    <row r="1008" spans="1:4" ht="12.75">
      <c r="A1008" s="4"/>
      <c r="B1008" s="4"/>
      <c r="C1008" s="4"/>
      <c r="D1008" s="4"/>
    </row>
    <row r="1009" spans="1:4" ht="12.75">
      <c r="A1009" s="4"/>
      <c r="B1009" s="4"/>
      <c r="C1009" s="4"/>
      <c r="D1009" s="4"/>
    </row>
    <row r="1010" spans="1:4" ht="12.75">
      <c r="A1010" s="4"/>
      <c r="B1010" s="4"/>
      <c r="C1010" s="4"/>
      <c r="D1010" s="4"/>
    </row>
    <row r="1011" spans="1:4" ht="12.75">
      <c r="A1011" s="4"/>
      <c r="B1011" s="4"/>
      <c r="C1011" s="4"/>
      <c r="D1011" s="4"/>
    </row>
    <row r="1012" spans="1:4" ht="12.75">
      <c r="A1012" s="4"/>
      <c r="B1012" s="4"/>
      <c r="C1012" s="4"/>
      <c r="D1012" s="4"/>
    </row>
    <row r="1013" spans="1:4" ht="12.75">
      <c r="A1013" s="4"/>
      <c r="B1013" s="4"/>
      <c r="C1013" s="4"/>
      <c r="D1013" s="4"/>
    </row>
    <row r="1014" spans="1:4" ht="12.75">
      <c r="A1014" s="4"/>
      <c r="B1014" s="4"/>
      <c r="C1014" s="4"/>
      <c r="D1014" s="4"/>
    </row>
    <row r="1015" spans="1:4" ht="12.75">
      <c r="A1015" s="4"/>
      <c r="B1015" s="4"/>
      <c r="C1015" s="4"/>
      <c r="D1015" s="4"/>
    </row>
    <row r="1016" spans="1:4" ht="12.75">
      <c r="A1016" s="4"/>
      <c r="B1016" s="4"/>
      <c r="C1016" s="4"/>
      <c r="D1016" s="4"/>
    </row>
    <row r="1017" spans="1:4" ht="12.75">
      <c r="A1017" s="4"/>
      <c r="B1017" s="4"/>
      <c r="C1017" s="4"/>
      <c r="D1017" s="4"/>
    </row>
    <row r="1018" spans="1:4" ht="12.75">
      <c r="A1018" s="4"/>
      <c r="B1018" s="4"/>
      <c r="C1018" s="4"/>
      <c r="D1018" s="4"/>
    </row>
    <row r="1019" spans="1:4" ht="12.75">
      <c r="A1019" s="4"/>
      <c r="B1019" s="4"/>
      <c r="C1019" s="4"/>
      <c r="D1019" s="4"/>
    </row>
    <row r="1020" spans="1:4" ht="12.75">
      <c r="A1020" s="4"/>
      <c r="B1020" s="4"/>
      <c r="C1020" s="4"/>
      <c r="D1020" s="4"/>
    </row>
    <row r="1021" spans="1:4" ht="12.75">
      <c r="A1021" s="4"/>
      <c r="B1021" s="4"/>
      <c r="C1021" s="4"/>
      <c r="D1021" s="4"/>
    </row>
    <row r="1022" spans="1:4" ht="12.75">
      <c r="A1022" s="4"/>
      <c r="B1022" s="4"/>
      <c r="C1022" s="4"/>
      <c r="D1022" s="4"/>
    </row>
    <row r="1023" spans="1:4" ht="12.75">
      <c r="A1023" s="4"/>
      <c r="B1023" s="4"/>
      <c r="C1023" s="4"/>
      <c r="D1023" s="4"/>
    </row>
    <row r="1024" spans="1:4" ht="12.75">
      <c r="A1024" s="4"/>
      <c r="B1024" s="4"/>
      <c r="C1024" s="4"/>
      <c r="D1024" s="4"/>
    </row>
    <row r="1025" spans="1:4" ht="12.75">
      <c r="A1025" s="4"/>
      <c r="B1025" s="4"/>
      <c r="C1025" s="4"/>
      <c r="D1025" s="4"/>
    </row>
    <row r="1026" spans="1:4" ht="12.75">
      <c r="A1026" s="4"/>
      <c r="B1026" s="4"/>
      <c r="C1026" s="4"/>
      <c r="D1026" s="4"/>
    </row>
    <row r="1027" spans="1:4" ht="12.75">
      <c r="A1027" s="4"/>
      <c r="B1027" s="4"/>
      <c r="C1027" s="4"/>
      <c r="D1027" s="4"/>
    </row>
    <row r="1028" spans="1:4" ht="12.75">
      <c r="A1028" s="4"/>
      <c r="B1028" s="4"/>
      <c r="C1028" s="4"/>
      <c r="D1028" s="4"/>
    </row>
    <row r="1029" spans="1:4" ht="12.75">
      <c r="A1029" s="4"/>
      <c r="B1029" s="4"/>
      <c r="C1029" s="4"/>
      <c r="D1029" s="4"/>
    </row>
    <row r="1030" spans="1:4" ht="12.75">
      <c r="A1030" s="4"/>
      <c r="B1030" s="4"/>
      <c r="C1030" s="4"/>
      <c r="D1030" s="4"/>
    </row>
    <row r="1031" spans="1:4" ht="12.75">
      <c r="A1031" s="4"/>
      <c r="B1031" s="4"/>
      <c r="C1031" s="4"/>
      <c r="D1031" s="4"/>
    </row>
    <row r="1032" spans="1:4" ht="12.75">
      <c r="A1032" s="4"/>
      <c r="B1032" s="4"/>
      <c r="C1032" s="4"/>
      <c r="D1032" s="4"/>
    </row>
    <row r="1033" spans="1:4" ht="12.75">
      <c r="A1033" s="4"/>
      <c r="B1033" s="4"/>
      <c r="C1033" s="4"/>
      <c r="D1033" s="4"/>
    </row>
    <row r="1034" spans="1:4" ht="12.75">
      <c r="A1034" s="4"/>
      <c r="B1034" s="4"/>
      <c r="C1034" s="4"/>
      <c r="D1034" s="4"/>
    </row>
    <row r="1035" spans="1:4" ht="12.75">
      <c r="A1035" s="4"/>
      <c r="B1035" s="4"/>
      <c r="C1035" s="4"/>
      <c r="D1035" s="4"/>
    </row>
    <row r="1036" spans="1:4" ht="12.75">
      <c r="A1036" s="4"/>
      <c r="B1036" s="4"/>
      <c r="C1036" s="4"/>
      <c r="D1036" s="4"/>
    </row>
    <row r="1037" spans="1:4" ht="12.75">
      <c r="A1037" s="4"/>
      <c r="B1037" s="4"/>
      <c r="C1037" s="4"/>
      <c r="D1037" s="4"/>
    </row>
    <row r="1038" spans="1:4" ht="12.75">
      <c r="A1038" s="4"/>
      <c r="B1038" s="4"/>
      <c r="C1038" s="4"/>
      <c r="D1038" s="4"/>
    </row>
    <row r="1039" spans="1:4" ht="12.75">
      <c r="A1039" s="4"/>
      <c r="B1039" s="4"/>
      <c r="C1039" s="4"/>
      <c r="D1039" s="4"/>
    </row>
    <row r="1040" spans="1:4" ht="12.75">
      <c r="A1040" s="4"/>
      <c r="B1040" s="4"/>
      <c r="C1040" s="4"/>
      <c r="D1040" s="4"/>
    </row>
    <row r="1041" spans="1:4" ht="12.75">
      <c r="A1041" s="4"/>
      <c r="B1041" s="4"/>
      <c r="C1041" s="4"/>
      <c r="D1041" s="4"/>
    </row>
    <row r="1042" spans="1:4" ht="12.75">
      <c r="A1042" s="4"/>
      <c r="B1042" s="4"/>
      <c r="C1042" s="4"/>
      <c r="D1042" s="4"/>
    </row>
    <row r="1043" spans="1:4" ht="12.75">
      <c r="A1043" s="4"/>
      <c r="B1043" s="4"/>
      <c r="C1043" s="4"/>
      <c r="D1043" s="4"/>
    </row>
    <row r="1044" spans="1:4" ht="12.75">
      <c r="A1044" s="4"/>
      <c r="B1044" s="4"/>
      <c r="C1044" s="4"/>
      <c r="D1044" s="4"/>
    </row>
    <row r="1045" spans="1:4" ht="12.75">
      <c r="A1045" s="4"/>
      <c r="B1045" s="4"/>
      <c r="C1045" s="4"/>
      <c r="D1045" s="4"/>
    </row>
    <row r="1046" spans="1:4" ht="12.75">
      <c r="A1046" s="4"/>
      <c r="B1046" s="4"/>
      <c r="C1046" s="4"/>
      <c r="D1046" s="4"/>
    </row>
    <row r="1047" spans="1:4" ht="12.75">
      <c r="A1047" s="4"/>
      <c r="B1047" s="4"/>
      <c r="C1047" s="4"/>
      <c r="D1047" s="4"/>
    </row>
    <row r="1048" spans="1:4" ht="12.75">
      <c r="A1048" s="4"/>
      <c r="B1048" s="4"/>
      <c r="C1048" s="4"/>
      <c r="D1048" s="4"/>
    </row>
    <row r="1049" spans="1:4" ht="12.75">
      <c r="A1049" s="4"/>
      <c r="B1049" s="4"/>
      <c r="C1049" s="4"/>
      <c r="D1049" s="4"/>
    </row>
    <row r="1050" spans="1:4" ht="12.75">
      <c r="A1050" s="4"/>
      <c r="B1050" s="4"/>
      <c r="C1050" s="4"/>
      <c r="D1050" s="4"/>
    </row>
    <row r="1051" spans="1:4" ht="12.75">
      <c r="A1051" s="4"/>
      <c r="B1051" s="4"/>
      <c r="C1051" s="4"/>
      <c r="D1051" s="4"/>
    </row>
    <row r="1052" spans="1:4" ht="12.75">
      <c r="A1052" s="4"/>
      <c r="B1052" s="4"/>
      <c r="C1052" s="4"/>
      <c r="D1052" s="4"/>
    </row>
    <row r="1053" spans="1:4" ht="12.75">
      <c r="A1053" s="4"/>
      <c r="B1053" s="4"/>
      <c r="C1053" s="4"/>
      <c r="D1053" s="4"/>
    </row>
    <row r="1054" spans="1:4" ht="12.75">
      <c r="A1054" s="4"/>
      <c r="B1054" s="4"/>
      <c r="C1054" s="4"/>
      <c r="D1054" s="4"/>
    </row>
    <row r="1055" spans="1:4" ht="12.75">
      <c r="A1055" s="4"/>
      <c r="B1055" s="4"/>
      <c r="C1055" s="4"/>
      <c r="D1055" s="4"/>
    </row>
    <row r="1056" spans="1:4" ht="12.75">
      <c r="A1056" s="4"/>
      <c r="B1056" s="4"/>
      <c r="C1056" s="4"/>
      <c r="D1056" s="4"/>
    </row>
    <row r="1057" spans="1:4" ht="12.75">
      <c r="A1057" s="4"/>
      <c r="B1057" s="4"/>
      <c r="C1057" s="4"/>
      <c r="D1057" s="4"/>
    </row>
    <row r="1058" spans="1:4" ht="12.75">
      <c r="A1058" s="4"/>
      <c r="B1058" s="4"/>
      <c r="C1058" s="4"/>
      <c r="D1058" s="4"/>
    </row>
    <row r="1059" spans="1:4" ht="12.75">
      <c r="A1059" s="4"/>
      <c r="B1059" s="4"/>
      <c r="C1059" s="4"/>
      <c r="D1059" s="4"/>
    </row>
    <row r="1060" spans="1:4" ht="12.75">
      <c r="A1060" s="4"/>
      <c r="B1060" s="4"/>
      <c r="C1060" s="4"/>
      <c r="D1060" s="4"/>
    </row>
    <row r="1061" spans="1:4" ht="12.75">
      <c r="A1061" s="4"/>
      <c r="B1061" s="4"/>
      <c r="C1061" s="4"/>
      <c r="D1061" s="4"/>
    </row>
    <row r="1062" spans="1:4" ht="12.75">
      <c r="A1062" s="4"/>
      <c r="B1062" s="4"/>
      <c r="C1062" s="4"/>
      <c r="D1062" s="4"/>
    </row>
    <row r="1063" spans="1:4" ht="12.75">
      <c r="A1063" s="4"/>
      <c r="B1063" s="4"/>
      <c r="C1063" s="4"/>
      <c r="D1063" s="4"/>
    </row>
    <row r="1064" spans="1:4" ht="12.75">
      <c r="A1064" s="4"/>
      <c r="B1064" s="4"/>
      <c r="C1064" s="4"/>
      <c r="D1064" s="4"/>
    </row>
    <row r="1065" spans="1:4" ht="12.75">
      <c r="A1065" s="4"/>
      <c r="B1065" s="4"/>
      <c r="C1065" s="4"/>
      <c r="D1065" s="4"/>
    </row>
    <row r="1066" spans="1:4" ht="12.75">
      <c r="A1066" s="4"/>
      <c r="B1066" s="4"/>
      <c r="C1066" s="4"/>
      <c r="D1066" s="4"/>
    </row>
    <row r="1067" spans="1:4" ht="12.75">
      <c r="A1067" s="4"/>
      <c r="B1067" s="4"/>
      <c r="C1067" s="4"/>
      <c r="D1067" s="4"/>
    </row>
    <row r="1068" spans="1:4" ht="12.75">
      <c r="A1068" s="4"/>
      <c r="B1068" s="4"/>
      <c r="C1068" s="4"/>
      <c r="D1068" s="4"/>
    </row>
    <row r="1069" spans="1:4" ht="12.75">
      <c r="A1069" s="4"/>
      <c r="B1069" s="4"/>
      <c r="C1069" s="4"/>
      <c r="D1069" s="4"/>
    </row>
    <row r="1070" spans="1:4" ht="12.75">
      <c r="A1070" s="4"/>
      <c r="B1070" s="4"/>
      <c r="C1070" s="4"/>
      <c r="D1070" s="4"/>
    </row>
    <row r="1071" spans="1:4" ht="12.75">
      <c r="A1071" s="4"/>
      <c r="B1071" s="4"/>
      <c r="C1071" s="4"/>
      <c r="D1071" s="4"/>
    </row>
    <row r="1072" spans="1:4" ht="12.75">
      <c r="A1072" s="4"/>
      <c r="B1072" s="4"/>
      <c r="C1072" s="4"/>
      <c r="D1072" s="4"/>
    </row>
    <row r="1073" spans="1:4" ht="12.75">
      <c r="A1073" s="4"/>
      <c r="B1073" s="4"/>
      <c r="C1073" s="4"/>
      <c r="D1073" s="4"/>
    </row>
    <row r="1074" spans="1:4" ht="12.75">
      <c r="A1074" s="4"/>
      <c r="B1074" s="4"/>
      <c r="C1074" s="4"/>
      <c r="D1074" s="4"/>
    </row>
    <row r="1075" spans="1:4" ht="12.75">
      <c r="A1075" s="4"/>
      <c r="B1075" s="4"/>
      <c r="C1075" s="4"/>
      <c r="D1075" s="4"/>
    </row>
    <row r="1076" spans="1:4" ht="12.75">
      <c r="A1076" s="4"/>
      <c r="B1076" s="4"/>
      <c r="C1076" s="4"/>
      <c r="D1076" s="4"/>
    </row>
    <row r="1077" spans="1:4" ht="12.75">
      <c r="A1077" s="4"/>
      <c r="B1077" s="4"/>
      <c r="C1077" s="4"/>
      <c r="D1077" s="4"/>
    </row>
    <row r="1078" spans="1:4" ht="12.75">
      <c r="A1078" s="4"/>
      <c r="B1078" s="4"/>
      <c r="C1078" s="4"/>
      <c r="D1078" s="4"/>
    </row>
    <row r="1079" spans="1:4" ht="12.75">
      <c r="A1079" s="4"/>
      <c r="B1079" s="4"/>
      <c r="C1079" s="4"/>
      <c r="D1079" s="4"/>
    </row>
    <row r="1080" spans="1:4" ht="12.75">
      <c r="A1080" s="4"/>
      <c r="B1080" s="4"/>
      <c r="C1080" s="4"/>
      <c r="D1080" s="4"/>
    </row>
    <row r="1081" spans="1:4" ht="12.75">
      <c r="A1081" s="4"/>
      <c r="B1081" s="4"/>
      <c r="C1081" s="4"/>
      <c r="D1081" s="4"/>
    </row>
    <row r="1082" spans="1:4" ht="12.75">
      <c r="A1082" s="4"/>
      <c r="B1082" s="4"/>
      <c r="C1082" s="4"/>
      <c r="D1082" s="4"/>
    </row>
    <row r="1083" spans="1:4" ht="12.75">
      <c r="A1083" s="4"/>
      <c r="B1083" s="4"/>
      <c r="C1083" s="4"/>
      <c r="D1083" s="4"/>
    </row>
    <row r="1084" spans="1:4" ht="12.75">
      <c r="A1084" s="4"/>
      <c r="B1084" s="4"/>
      <c r="C1084" s="4"/>
      <c r="D1084" s="4"/>
    </row>
    <row r="1085" spans="1:4" ht="12.75">
      <c r="A1085" s="4"/>
      <c r="B1085" s="4"/>
      <c r="C1085" s="4"/>
      <c r="D1085" s="4"/>
    </row>
    <row r="1086" spans="1:4" ht="12.75">
      <c r="A1086" s="4"/>
      <c r="B1086" s="4"/>
      <c r="C1086" s="4"/>
      <c r="D1086" s="4"/>
    </row>
    <row r="1087" spans="1:4" ht="12.75">
      <c r="A1087" s="4"/>
      <c r="B1087" s="4"/>
      <c r="C1087" s="4"/>
      <c r="D1087" s="4"/>
    </row>
    <row r="1088" spans="1:4" ht="12.75">
      <c r="A1088" s="4"/>
      <c r="B1088" s="4"/>
      <c r="C1088" s="4"/>
      <c r="D1088" s="4"/>
    </row>
    <row r="1089" spans="1:4" ht="12.75">
      <c r="A1089" s="4"/>
      <c r="B1089" s="4"/>
      <c r="C1089" s="4"/>
      <c r="D1089" s="4"/>
    </row>
    <row r="1090" spans="1:4" ht="12.75">
      <c r="A1090" s="4"/>
      <c r="B1090" s="4"/>
      <c r="C1090" s="4"/>
      <c r="D1090" s="4"/>
    </row>
    <row r="1091" spans="1:4" ht="12.75">
      <c r="A1091" s="4"/>
      <c r="B1091" s="4"/>
      <c r="C1091" s="4"/>
      <c r="D1091" s="4"/>
    </row>
    <row r="1092" spans="1:4" ht="12.75">
      <c r="A1092" s="4"/>
      <c r="B1092" s="4"/>
      <c r="C1092" s="4"/>
      <c r="D1092" s="4"/>
    </row>
    <row r="1093" spans="1:4" ht="12.75">
      <c r="A1093" s="4"/>
      <c r="B1093" s="4"/>
      <c r="C1093" s="4"/>
      <c r="D1093" s="4"/>
    </row>
    <row r="1094" spans="1:4" ht="12.75">
      <c r="A1094" s="4"/>
      <c r="B1094" s="4"/>
      <c r="C1094" s="4"/>
      <c r="D1094" s="4"/>
    </row>
    <row r="1095" spans="1:4" ht="12.75">
      <c r="A1095" s="4"/>
      <c r="B1095" s="4"/>
      <c r="C1095" s="4"/>
      <c r="D1095" s="4"/>
    </row>
    <row r="1096" spans="1:4" ht="12.75">
      <c r="A1096" s="4"/>
      <c r="B1096" s="4"/>
      <c r="C1096" s="4"/>
      <c r="D1096" s="4"/>
    </row>
    <row r="1097" spans="1:4" ht="12.75">
      <c r="A1097" s="4"/>
      <c r="B1097" s="4"/>
      <c r="C1097" s="4"/>
      <c r="D1097" s="4"/>
    </row>
    <row r="1098" spans="1:4" ht="12.75">
      <c r="A1098" s="4"/>
      <c r="B1098" s="4"/>
      <c r="C1098" s="4"/>
      <c r="D1098" s="4"/>
    </row>
    <row r="1099" spans="1:4" ht="12.75">
      <c r="A1099" s="4"/>
      <c r="B1099" s="4"/>
      <c r="C1099" s="4"/>
      <c r="D1099" s="4"/>
    </row>
    <row r="1100" spans="1:4" ht="12.75">
      <c r="A1100" s="4"/>
      <c r="B1100" s="4"/>
      <c r="C1100" s="4"/>
      <c r="D1100" s="4"/>
    </row>
    <row r="1101" spans="1:4" ht="12.75">
      <c r="A1101" s="4"/>
      <c r="B1101" s="4"/>
      <c r="C1101" s="4"/>
      <c r="D1101" s="4"/>
    </row>
    <row r="1102" spans="1:4" ht="12.75">
      <c r="A1102" s="4"/>
      <c r="B1102" s="4"/>
      <c r="C1102" s="4"/>
      <c r="D1102" s="4"/>
    </row>
    <row r="1103" spans="1:4" ht="12.75">
      <c r="A1103" s="4"/>
      <c r="B1103" s="4"/>
      <c r="C1103" s="4"/>
      <c r="D1103" s="4"/>
    </row>
    <row r="1104" spans="1:4" ht="12.75">
      <c r="A1104" s="4"/>
      <c r="B1104" s="4"/>
      <c r="C1104" s="4"/>
      <c r="D1104" s="4"/>
    </row>
    <row r="1105" spans="1:4" ht="12.75">
      <c r="A1105" s="4"/>
      <c r="B1105" s="4"/>
      <c r="C1105" s="4"/>
      <c r="D1105" s="4"/>
    </row>
    <row r="1106" spans="1:4" ht="12.75">
      <c r="A1106" s="4"/>
      <c r="B1106" s="4"/>
      <c r="C1106" s="4"/>
      <c r="D1106" s="4"/>
    </row>
    <row r="1107" spans="1:4" ht="12.75">
      <c r="A1107" s="4"/>
      <c r="B1107" s="4"/>
      <c r="C1107" s="4"/>
      <c r="D1107" s="4"/>
    </row>
    <row r="1108" spans="1:4" ht="12.75">
      <c r="A1108" s="4"/>
      <c r="B1108" s="4"/>
      <c r="C1108" s="4"/>
      <c r="D1108" s="4"/>
    </row>
    <row r="1109" spans="1:4" ht="12.75">
      <c r="A1109" s="4"/>
      <c r="B1109" s="4"/>
      <c r="C1109" s="4"/>
      <c r="D1109" s="4"/>
    </row>
    <row r="1110" spans="1:4" ht="12.75">
      <c r="A1110" s="4"/>
      <c r="B1110" s="4"/>
      <c r="C1110" s="4"/>
      <c r="D1110" s="4"/>
    </row>
    <row r="1111" spans="1:4" ht="12.75">
      <c r="A1111" s="4"/>
      <c r="B1111" s="4"/>
      <c r="C1111" s="4"/>
      <c r="D1111" s="4"/>
    </row>
    <row r="1112" spans="1:4" ht="12.75">
      <c r="A1112" s="4"/>
      <c r="B1112" s="4"/>
      <c r="C1112" s="4"/>
      <c r="D1112" s="4"/>
    </row>
    <row r="1113" spans="1:4" ht="12.75">
      <c r="A1113" s="4"/>
      <c r="B1113" s="4"/>
      <c r="C1113" s="4"/>
      <c r="D1113" s="4"/>
    </row>
    <row r="1114" spans="1:4" ht="12.75">
      <c r="A1114" s="4"/>
      <c r="B1114" s="4"/>
      <c r="C1114" s="4"/>
      <c r="D1114" s="4"/>
    </row>
    <row r="1115" spans="1:4" ht="12.75">
      <c r="A1115" s="4"/>
      <c r="B1115" s="4"/>
      <c r="C1115" s="4"/>
      <c r="D1115" s="4"/>
    </row>
    <row r="1116" spans="1:4" ht="12.75">
      <c r="A1116" s="4"/>
      <c r="B1116" s="4"/>
      <c r="C1116" s="4"/>
      <c r="D1116" s="4"/>
    </row>
    <row r="1117" spans="1:4" ht="12.75">
      <c r="A1117" s="4"/>
      <c r="B1117" s="4"/>
      <c r="C1117" s="4"/>
      <c r="D1117" s="4"/>
    </row>
    <row r="1118" spans="1:4" ht="12.75">
      <c r="A1118" s="4"/>
      <c r="B1118" s="4"/>
      <c r="C1118" s="4"/>
      <c r="D1118" s="4"/>
    </row>
    <row r="1119" spans="1:4" ht="12.75">
      <c r="A1119" s="4"/>
      <c r="B1119" s="4"/>
      <c r="C1119" s="4"/>
      <c r="D1119" s="4"/>
    </row>
    <row r="1120" spans="1:4" ht="12.75">
      <c r="A1120" s="4"/>
      <c r="B1120" s="4"/>
      <c r="C1120" s="4"/>
      <c r="D1120" s="4"/>
    </row>
    <row r="1121" spans="1:4" ht="12.75">
      <c r="A1121" s="4"/>
      <c r="B1121" s="4"/>
      <c r="C1121" s="4"/>
      <c r="D1121" s="4"/>
    </row>
    <row r="1122" spans="1:4" ht="12.75">
      <c r="A1122" s="4"/>
      <c r="B1122" s="4"/>
      <c r="C1122" s="4"/>
      <c r="D1122" s="4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"/>
  <dimension ref="A1:AB96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105</v>
      </c>
    </row>
    <row r="2" ht="12.75">
      <c r="A2" s="18" t="str">
        <f>'DATOS MENSUALES'!A4</f>
        <v>Masa 100 - Río Porquera y afluentes desde cabecera hasta confluencia con río Tuerto.</v>
      </c>
    </row>
    <row r="3" spans="1:14" ht="12.75">
      <c r="A3" s="3"/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2" t="s">
        <v>12</v>
      </c>
      <c r="M3" s="2" t="s">
        <v>13</v>
      </c>
      <c r="N3" s="2" t="s">
        <v>0</v>
      </c>
    </row>
    <row r="4" spans="1:14" ht="12.75">
      <c r="A4" s="13" t="s">
        <v>93</v>
      </c>
      <c r="B4" s="1">
        <f>MIN(B18:B83)</f>
        <v>0.924</v>
      </c>
      <c r="C4" s="1">
        <f aca="true" t="shared" si="0" ref="C4:M4">MIN(C18:C83)</f>
        <v>1.116</v>
      </c>
      <c r="D4" s="1">
        <f t="shared" si="0"/>
        <v>1.538</v>
      </c>
      <c r="E4" s="1">
        <f t="shared" si="0"/>
        <v>1.494</v>
      </c>
      <c r="F4" s="1">
        <f t="shared" si="0"/>
        <v>1.457</v>
      </c>
      <c r="G4" s="1">
        <f t="shared" si="0"/>
        <v>1.666</v>
      </c>
      <c r="H4" s="1">
        <f t="shared" si="0"/>
        <v>1.812</v>
      </c>
      <c r="I4" s="1">
        <f t="shared" si="0"/>
        <v>1.427</v>
      </c>
      <c r="J4" s="1">
        <f t="shared" si="0"/>
        <v>1.356</v>
      </c>
      <c r="K4" s="1">
        <f t="shared" si="0"/>
        <v>1.069</v>
      </c>
      <c r="L4" s="1">
        <f t="shared" si="0"/>
        <v>0.896</v>
      </c>
      <c r="M4" s="1">
        <f t="shared" si="0"/>
        <v>0.767</v>
      </c>
      <c r="N4" s="1">
        <f>MIN(N18:N83)</f>
        <v>20.547</v>
      </c>
    </row>
    <row r="5" spans="1:14" ht="12.75">
      <c r="A5" s="13" t="s">
        <v>92</v>
      </c>
      <c r="B5" s="1">
        <f>MAX(B18:B83)</f>
        <v>9.273</v>
      </c>
      <c r="C5" s="1">
        <f aca="true" t="shared" si="1" ref="C5:M5">MAX(C18:C83)</f>
        <v>14.923</v>
      </c>
      <c r="D5" s="1">
        <f t="shared" si="1"/>
        <v>45.85</v>
      </c>
      <c r="E5" s="1">
        <f t="shared" si="1"/>
        <v>34.304</v>
      </c>
      <c r="F5" s="1">
        <f t="shared" si="1"/>
        <v>41.724</v>
      </c>
      <c r="G5" s="1">
        <f t="shared" si="1"/>
        <v>30.648</v>
      </c>
      <c r="H5" s="1">
        <f t="shared" si="1"/>
        <v>15.577</v>
      </c>
      <c r="I5" s="1">
        <f t="shared" si="1"/>
        <v>15.777</v>
      </c>
      <c r="J5" s="1">
        <f t="shared" si="1"/>
        <v>14.803</v>
      </c>
      <c r="K5" s="1">
        <f t="shared" si="1"/>
        <v>5.929</v>
      </c>
      <c r="L5" s="1">
        <f t="shared" si="1"/>
        <v>3.122</v>
      </c>
      <c r="M5" s="1">
        <f t="shared" si="1"/>
        <v>3.6</v>
      </c>
      <c r="N5" s="1">
        <f>MAX(N18:N83)</f>
        <v>147.15</v>
      </c>
    </row>
    <row r="6" spans="1:14" ht="12.75">
      <c r="A6" s="13" t="s">
        <v>14</v>
      </c>
      <c r="B6" s="1">
        <f>AVERAGE(B18:B83)</f>
        <v>2.564712121212121</v>
      </c>
      <c r="C6" s="1">
        <f aca="true" t="shared" si="2" ref="C6:M6">AVERAGE(C18:C83)</f>
        <v>3.922515151515151</v>
      </c>
      <c r="D6" s="1">
        <f t="shared" si="2"/>
        <v>8.848924242424241</v>
      </c>
      <c r="E6" s="1">
        <f t="shared" si="2"/>
        <v>8.212651515151519</v>
      </c>
      <c r="F6" s="1">
        <f t="shared" si="2"/>
        <v>7.709757575757576</v>
      </c>
      <c r="G6" s="1">
        <f t="shared" si="2"/>
        <v>7.02180303030303</v>
      </c>
      <c r="H6" s="1">
        <f t="shared" si="2"/>
        <v>5.214045454545456</v>
      </c>
      <c r="I6" s="1">
        <f t="shared" si="2"/>
        <v>4.505530303030303</v>
      </c>
      <c r="J6" s="1">
        <f t="shared" si="2"/>
        <v>3.098969696969697</v>
      </c>
      <c r="K6" s="1">
        <f t="shared" si="2"/>
        <v>2.3203939393939392</v>
      </c>
      <c r="L6" s="1">
        <f t="shared" si="2"/>
        <v>1.849515151515151</v>
      </c>
      <c r="M6" s="1">
        <f t="shared" si="2"/>
        <v>1.7384090909090906</v>
      </c>
      <c r="N6" s="1">
        <f>SUM(B6:M6)</f>
        <v>57.00722727272727</v>
      </c>
    </row>
    <row r="7" spans="1:14" ht="12.75">
      <c r="A7" s="13" t="s">
        <v>15</v>
      </c>
      <c r="B7" s="1">
        <f>PERCENTILE(B18:B83,0.1)</f>
        <v>1.298</v>
      </c>
      <c r="C7" s="1">
        <f aca="true" t="shared" si="3" ref="C7:M7">PERCENTILE(C18:C83,0.1)</f>
        <v>1.5525</v>
      </c>
      <c r="D7" s="1">
        <f t="shared" si="3"/>
        <v>1.7315</v>
      </c>
      <c r="E7" s="1">
        <f t="shared" si="3"/>
        <v>1.713</v>
      </c>
      <c r="F7" s="1">
        <f t="shared" si="3"/>
        <v>2.007</v>
      </c>
      <c r="G7" s="1">
        <f t="shared" si="3"/>
        <v>2.222</v>
      </c>
      <c r="H7" s="1">
        <f t="shared" si="3"/>
        <v>2.218</v>
      </c>
      <c r="I7" s="1">
        <f t="shared" si="3"/>
        <v>2.0805</v>
      </c>
      <c r="J7" s="1">
        <f t="shared" si="3"/>
        <v>1.8445</v>
      </c>
      <c r="K7" s="1">
        <f t="shared" si="3"/>
        <v>1.5310000000000001</v>
      </c>
      <c r="L7" s="1">
        <f t="shared" si="3"/>
        <v>1.326</v>
      </c>
      <c r="M7" s="1">
        <f t="shared" si="3"/>
        <v>1.2605</v>
      </c>
      <c r="N7" s="1">
        <f>PERCENTILE(N18:N83,0.1)</f>
        <v>24.845</v>
      </c>
    </row>
    <row r="8" spans="1:14" ht="12.75">
      <c r="A8" s="13" t="s">
        <v>16</v>
      </c>
      <c r="B8" s="1">
        <f>PERCENTILE(B18:B83,0.25)</f>
        <v>1.5259999999999998</v>
      </c>
      <c r="C8" s="1">
        <f aca="true" t="shared" si="4" ref="C8:M8">PERCENTILE(C18:C83,0.25)</f>
        <v>1.873</v>
      </c>
      <c r="D8" s="1">
        <f t="shared" si="4"/>
        <v>2.3282499999999997</v>
      </c>
      <c r="E8" s="1">
        <f t="shared" si="4"/>
        <v>2.182</v>
      </c>
      <c r="F8" s="1">
        <f t="shared" si="4"/>
        <v>3.00625</v>
      </c>
      <c r="G8" s="1">
        <f t="shared" si="4"/>
        <v>2.7825</v>
      </c>
      <c r="H8" s="1">
        <f t="shared" si="4"/>
        <v>2.73025</v>
      </c>
      <c r="I8" s="1">
        <f t="shared" si="4"/>
        <v>2.676</v>
      </c>
      <c r="J8" s="1">
        <f t="shared" si="4"/>
        <v>2.126</v>
      </c>
      <c r="K8" s="1">
        <f t="shared" si="4"/>
        <v>1.74425</v>
      </c>
      <c r="L8" s="1">
        <f t="shared" si="4"/>
        <v>1.4815</v>
      </c>
      <c r="M8" s="1">
        <f t="shared" si="4"/>
        <v>1.424</v>
      </c>
      <c r="N8" s="1">
        <f>PERCENTILE(N18:N83,0.25)</f>
        <v>38.635250000000006</v>
      </c>
    </row>
    <row r="9" spans="1:14" ht="12.75">
      <c r="A9" s="13" t="s">
        <v>17</v>
      </c>
      <c r="B9" s="1">
        <f>PERCENTILE(B18:B83,0.5)</f>
        <v>1.898</v>
      </c>
      <c r="C9" s="1">
        <f aca="true" t="shared" si="5" ref="C9:N9">PERCENTILE(C18:C83,0.5)</f>
        <v>2.6305</v>
      </c>
      <c r="D9" s="1">
        <f t="shared" si="5"/>
        <v>5.0649999999999995</v>
      </c>
      <c r="E9" s="1">
        <f t="shared" si="5"/>
        <v>5.518000000000001</v>
      </c>
      <c r="F9" s="1">
        <f t="shared" si="5"/>
        <v>4.6754999999999995</v>
      </c>
      <c r="G9" s="1">
        <f t="shared" si="5"/>
        <v>4.225</v>
      </c>
      <c r="H9" s="1">
        <f t="shared" si="5"/>
        <v>4.0425</v>
      </c>
      <c r="I9" s="1">
        <f t="shared" si="5"/>
        <v>4.008</v>
      </c>
      <c r="J9" s="1">
        <f t="shared" si="5"/>
        <v>2.7904999999999998</v>
      </c>
      <c r="K9" s="1">
        <f t="shared" si="5"/>
        <v>2.2055</v>
      </c>
      <c r="L9" s="1">
        <f t="shared" si="5"/>
        <v>1.7919999999999998</v>
      </c>
      <c r="M9" s="1">
        <f t="shared" si="5"/>
        <v>1.6360000000000001</v>
      </c>
      <c r="N9" s="1">
        <f t="shared" si="5"/>
        <v>49.676</v>
      </c>
    </row>
    <row r="10" spans="1:14" ht="12.75">
      <c r="A10" s="13" t="s">
        <v>18</v>
      </c>
      <c r="B10" s="1">
        <f>PERCENTILE(B18:B83,0.75)</f>
        <v>2.86825</v>
      </c>
      <c r="C10" s="1">
        <f aca="true" t="shared" si="6" ref="C10:M10">PERCENTILE(C18:C83,0.75)</f>
        <v>4.329</v>
      </c>
      <c r="D10" s="1">
        <f t="shared" si="6"/>
        <v>10.780000000000001</v>
      </c>
      <c r="E10" s="1">
        <f t="shared" si="6"/>
        <v>11.706249999999999</v>
      </c>
      <c r="F10" s="1">
        <f t="shared" si="6"/>
        <v>9.3155</v>
      </c>
      <c r="G10" s="1">
        <f t="shared" si="6"/>
        <v>8.73725</v>
      </c>
      <c r="H10" s="1">
        <f t="shared" si="6"/>
        <v>7.204</v>
      </c>
      <c r="I10" s="1">
        <f t="shared" si="6"/>
        <v>5.5765</v>
      </c>
      <c r="J10" s="1">
        <f t="shared" si="6"/>
        <v>3.55275</v>
      </c>
      <c r="K10" s="1">
        <f t="shared" si="6"/>
        <v>2.6735</v>
      </c>
      <c r="L10" s="1">
        <f t="shared" si="6"/>
        <v>2.1870000000000003</v>
      </c>
      <c r="M10" s="1">
        <f t="shared" si="6"/>
        <v>1.9735</v>
      </c>
      <c r="N10" s="1">
        <f>PERCENTILE(N18:N83,0.75)</f>
        <v>70.1305</v>
      </c>
    </row>
    <row r="11" spans="1:14" ht="12.75">
      <c r="A11" s="13" t="s">
        <v>19</v>
      </c>
      <c r="B11" s="1">
        <f>PERCENTILE(B18:B83,0.9)</f>
        <v>4.237</v>
      </c>
      <c r="C11" s="1">
        <f aca="true" t="shared" si="7" ref="C11:M11">PERCENTILE(C18:C83,0.9)</f>
        <v>9.281500000000001</v>
      </c>
      <c r="D11" s="1">
        <f t="shared" si="7"/>
        <v>23.3855</v>
      </c>
      <c r="E11" s="1">
        <f t="shared" si="7"/>
        <v>16.842</v>
      </c>
      <c r="F11" s="1">
        <f t="shared" si="7"/>
        <v>15.8535</v>
      </c>
      <c r="G11" s="1">
        <f t="shared" si="7"/>
        <v>14.408999999999999</v>
      </c>
      <c r="H11" s="1">
        <f t="shared" si="7"/>
        <v>9.979</v>
      </c>
      <c r="I11" s="1">
        <f t="shared" si="7"/>
        <v>7.093999999999999</v>
      </c>
      <c r="J11" s="1">
        <f t="shared" si="7"/>
        <v>4.2605</v>
      </c>
      <c r="K11" s="1">
        <f t="shared" si="7"/>
        <v>3.0605</v>
      </c>
      <c r="L11" s="1">
        <f t="shared" si="7"/>
        <v>2.433</v>
      </c>
      <c r="M11" s="1">
        <f t="shared" si="7"/>
        <v>2.316</v>
      </c>
      <c r="N11" s="1">
        <f>PERCENTILE(N18:N83,0.9)</f>
        <v>98.84949999999999</v>
      </c>
    </row>
    <row r="12" spans="1:14" ht="12.75">
      <c r="A12" s="13" t="s">
        <v>23</v>
      </c>
      <c r="B12" s="1">
        <f>STDEV(B18:B83)</f>
        <v>1.7888954887575104</v>
      </c>
      <c r="C12" s="1">
        <f aca="true" t="shared" si="8" ref="C12:M12">STDEV(C18:C83)</f>
        <v>3.2367059382242522</v>
      </c>
      <c r="D12" s="1">
        <f t="shared" si="8"/>
        <v>9.166671298049268</v>
      </c>
      <c r="E12" s="1">
        <f t="shared" si="8"/>
        <v>7.536416652070996</v>
      </c>
      <c r="F12" s="1">
        <f t="shared" si="8"/>
        <v>7.267214711524852</v>
      </c>
      <c r="G12" s="1">
        <f t="shared" si="8"/>
        <v>6.649352008266432</v>
      </c>
      <c r="H12" s="1">
        <f t="shared" si="8"/>
        <v>3.3239868065637355</v>
      </c>
      <c r="I12" s="1">
        <f t="shared" si="8"/>
        <v>2.564132585193716</v>
      </c>
      <c r="J12" s="1">
        <f t="shared" si="8"/>
        <v>1.7349558271450387</v>
      </c>
      <c r="K12" s="1">
        <f t="shared" si="8"/>
        <v>0.8178309375563169</v>
      </c>
      <c r="L12" s="1">
        <f t="shared" si="8"/>
        <v>0.4944370300553736</v>
      </c>
      <c r="M12" s="1">
        <f t="shared" si="8"/>
        <v>0.46785806451473083</v>
      </c>
      <c r="N12" s="1">
        <f>STDEV(N18:N83)</f>
        <v>29.188938354634075</v>
      </c>
    </row>
    <row r="13" spans="1:14" ht="12.75">
      <c r="A13" s="13" t="s">
        <v>125</v>
      </c>
      <c r="B13" s="1">
        <f aca="true" t="shared" si="9" ref="B13:L13">ROUND(B12/B6,2)</f>
        <v>0.7</v>
      </c>
      <c r="C13" s="1">
        <f t="shared" si="9"/>
        <v>0.83</v>
      </c>
      <c r="D13" s="1">
        <f t="shared" si="9"/>
        <v>1.04</v>
      </c>
      <c r="E13" s="1">
        <f t="shared" si="9"/>
        <v>0.92</v>
      </c>
      <c r="F13" s="1">
        <f t="shared" si="9"/>
        <v>0.94</v>
      </c>
      <c r="G13" s="1">
        <f t="shared" si="9"/>
        <v>0.95</v>
      </c>
      <c r="H13" s="1">
        <f t="shared" si="9"/>
        <v>0.64</v>
      </c>
      <c r="I13" s="1">
        <f t="shared" si="9"/>
        <v>0.57</v>
      </c>
      <c r="J13" s="1">
        <f t="shared" si="9"/>
        <v>0.56</v>
      </c>
      <c r="K13" s="1">
        <f t="shared" si="9"/>
        <v>0.35</v>
      </c>
      <c r="L13" s="1">
        <f t="shared" si="9"/>
        <v>0.27</v>
      </c>
      <c r="M13" s="1">
        <f>ROUND(M12/M6,2)</f>
        <v>0.27</v>
      </c>
      <c r="N13" s="1">
        <f>ROUND(N12/N6,2)</f>
        <v>0.51</v>
      </c>
    </row>
    <row r="14" spans="1:14" ht="12.75">
      <c r="A14" s="13" t="s">
        <v>124</v>
      </c>
      <c r="B14" s="53">
        <f aca="true" t="shared" si="10" ref="B14:N14">66*P84/(65*64*B12^3)</f>
        <v>2.3615509305621165</v>
      </c>
      <c r="C14" s="53">
        <f t="shared" si="10"/>
        <v>1.9314742046111355</v>
      </c>
      <c r="D14" s="53">
        <f t="shared" si="10"/>
        <v>1.7821220676157432</v>
      </c>
      <c r="E14" s="53">
        <f t="shared" si="10"/>
        <v>1.4784238142825614</v>
      </c>
      <c r="F14" s="53">
        <f t="shared" si="10"/>
        <v>2.270852172783011</v>
      </c>
      <c r="G14" s="53">
        <f t="shared" si="10"/>
        <v>2.000344260556293</v>
      </c>
      <c r="H14" s="53">
        <f t="shared" si="10"/>
        <v>1.3940764825519194</v>
      </c>
      <c r="I14" s="53">
        <f t="shared" si="10"/>
        <v>1.895577706539649</v>
      </c>
      <c r="J14" s="53">
        <f t="shared" si="10"/>
        <v>4.857933483487344</v>
      </c>
      <c r="K14" s="53">
        <f t="shared" si="10"/>
        <v>1.944526312421396</v>
      </c>
      <c r="L14" s="53">
        <f t="shared" si="10"/>
        <v>0.4446852499366669</v>
      </c>
      <c r="M14" s="53">
        <f t="shared" si="10"/>
        <v>1.0253592964445442</v>
      </c>
      <c r="N14" s="53">
        <f t="shared" si="10"/>
        <v>1.0760169710400178</v>
      </c>
    </row>
    <row r="15" spans="1:14" ht="12.75">
      <c r="A15" s="13" t="s">
        <v>24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CORREL(N18:N82,N19:N83)</f>
        <v>-0.027408033357895996</v>
      </c>
    </row>
    <row r="16" spans="1:28" ht="12.75">
      <c r="A16" s="3"/>
      <c r="P16" s="57" t="s">
        <v>126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0</v>
      </c>
      <c r="B17" s="2" t="s">
        <v>2</v>
      </c>
      <c r="C17" s="2" t="s">
        <v>3</v>
      </c>
      <c r="D17" s="2" t="s">
        <v>4</v>
      </c>
      <c r="E17" s="2" t="s">
        <v>5</v>
      </c>
      <c r="F17" s="2" t="s">
        <v>6</v>
      </c>
      <c r="G17" s="2" t="s">
        <v>7</v>
      </c>
      <c r="H17" s="2" t="s">
        <v>8</v>
      </c>
      <c r="I17" s="2" t="s">
        <v>9</v>
      </c>
      <c r="J17" s="2" t="s">
        <v>10</v>
      </c>
      <c r="K17" s="2" t="s">
        <v>11</v>
      </c>
      <c r="L17" s="2" t="s">
        <v>12</v>
      </c>
      <c r="M17" s="2" t="s">
        <v>13</v>
      </c>
      <c r="N17" s="2" t="s">
        <v>20</v>
      </c>
      <c r="P17" s="59" t="s">
        <v>2</v>
      </c>
      <c r="Q17" s="59" t="s">
        <v>3</v>
      </c>
      <c r="R17" s="59" t="s">
        <v>4</v>
      </c>
      <c r="S17" s="59" t="s">
        <v>5</v>
      </c>
      <c r="T17" s="59" t="s">
        <v>6</v>
      </c>
      <c r="U17" s="59" t="s">
        <v>7</v>
      </c>
      <c r="V17" s="59" t="s">
        <v>8</v>
      </c>
      <c r="W17" s="59" t="s">
        <v>9</v>
      </c>
      <c r="X17" s="59" t="s">
        <v>10</v>
      </c>
      <c r="Y17" s="59" t="s">
        <v>11</v>
      </c>
      <c r="Z17" s="59" t="s">
        <v>12</v>
      </c>
      <c r="AA17" s="59" t="s">
        <v>13</v>
      </c>
      <c r="AB17" s="59" t="s">
        <v>20</v>
      </c>
    </row>
    <row r="18" spans="1:28" ht="12.75">
      <c r="A18" s="12" t="s">
        <v>26</v>
      </c>
      <c r="B18" s="1">
        <f>'DATOS MENSUALES'!F6</f>
        <v>2.304</v>
      </c>
      <c r="C18" s="1">
        <f>'DATOS MENSUALES'!F7</f>
        <v>4.34</v>
      </c>
      <c r="D18" s="1">
        <f>'DATOS MENSUALES'!F8</f>
        <v>3.516</v>
      </c>
      <c r="E18" s="1">
        <f>'DATOS MENSUALES'!F9</f>
        <v>12.517</v>
      </c>
      <c r="F18" s="1">
        <f>'DATOS MENSUALES'!F10</f>
        <v>13.232</v>
      </c>
      <c r="G18" s="1">
        <f>'DATOS MENSUALES'!F11</f>
        <v>8.862</v>
      </c>
      <c r="H18" s="1">
        <f>'DATOS MENSUALES'!F12</f>
        <v>8.266</v>
      </c>
      <c r="I18" s="1">
        <f>'DATOS MENSUALES'!F13</f>
        <v>15.777</v>
      </c>
      <c r="J18" s="1">
        <f>'DATOS MENSUALES'!F14</f>
        <v>4.295</v>
      </c>
      <c r="K18" s="1">
        <f>'DATOS MENSUALES'!F15</f>
        <v>3.576</v>
      </c>
      <c r="L18" s="1">
        <f>'DATOS MENSUALES'!F16</f>
        <v>2.88</v>
      </c>
      <c r="M18" s="1">
        <f>'DATOS MENSUALES'!F17</f>
        <v>2.318</v>
      </c>
      <c r="N18" s="1">
        <f>SUM(B18:M18)</f>
        <v>81.88299999999998</v>
      </c>
      <c r="O18" s="1"/>
      <c r="P18" s="60">
        <f>(B18-B$6)^3</f>
        <v>-0.01772081409391084</v>
      </c>
      <c r="Q18" s="60">
        <f>(C18-C$6)^3</f>
        <v>0.0727649366511676</v>
      </c>
      <c r="R18" s="60">
        <f aca="true" t="shared" si="11" ref="R18:AB18">(D18-D$6)^3</f>
        <v>-151.66879729041196</v>
      </c>
      <c r="S18" s="60">
        <f t="shared" si="11"/>
        <v>79.74845446700627</v>
      </c>
      <c r="T18" s="60">
        <f t="shared" si="11"/>
        <v>168.40167397358996</v>
      </c>
      <c r="U18" s="60">
        <f t="shared" si="11"/>
        <v>6.231504795985611</v>
      </c>
      <c r="V18" s="60">
        <f t="shared" si="11"/>
        <v>28.427206440008128</v>
      </c>
      <c r="W18" s="60">
        <f t="shared" si="11"/>
        <v>1431.9954674558119</v>
      </c>
      <c r="X18" s="60">
        <f t="shared" si="11"/>
        <v>1.7109075771129754</v>
      </c>
      <c r="Y18" s="60">
        <f t="shared" si="11"/>
        <v>1.979521439960905</v>
      </c>
      <c r="Z18" s="60">
        <f t="shared" si="11"/>
        <v>1.0942708537778907</v>
      </c>
      <c r="AA18" s="60">
        <f t="shared" si="11"/>
        <v>0.1946994365844294</v>
      </c>
      <c r="AB18" s="60">
        <f t="shared" si="11"/>
        <v>15393.229377656166</v>
      </c>
    </row>
    <row r="19" spans="1:28" ht="12.75">
      <c r="A19" s="12" t="s">
        <v>27</v>
      </c>
      <c r="B19" s="1">
        <f>'DATOS MENSUALES'!F18</f>
        <v>1.863</v>
      </c>
      <c r="C19" s="1">
        <f>'DATOS MENSUALES'!F19</f>
        <v>2.267</v>
      </c>
      <c r="D19" s="1">
        <f>'DATOS MENSUALES'!F20</f>
        <v>1.801</v>
      </c>
      <c r="E19" s="1">
        <f>'DATOS MENSUALES'!F21</f>
        <v>1.874</v>
      </c>
      <c r="F19" s="1">
        <f>'DATOS MENSUALES'!F22</f>
        <v>1.651</v>
      </c>
      <c r="G19" s="1">
        <f>'DATOS MENSUALES'!F23</f>
        <v>4.259</v>
      </c>
      <c r="H19" s="1">
        <f>'DATOS MENSUALES'!F24</f>
        <v>5.186</v>
      </c>
      <c r="I19" s="1">
        <f>'DATOS MENSUALES'!F25</f>
        <v>3.076</v>
      </c>
      <c r="J19" s="1">
        <f>'DATOS MENSUALES'!F26</f>
        <v>2.833</v>
      </c>
      <c r="K19" s="1">
        <f>'DATOS MENSUALES'!F27</f>
        <v>2.194</v>
      </c>
      <c r="L19" s="1">
        <f>'DATOS MENSUALES'!F28</f>
        <v>1.793</v>
      </c>
      <c r="M19" s="1">
        <f>'DATOS MENSUALES'!F29</f>
        <v>1.582</v>
      </c>
      <c r="N19" s="1">
        <f aca="true" t="shared" si="12" ref="N19:N82">SUM(B19:M19)</f>
        <v>30.379</v>
      </c>
      <c r="O19" s="10"/>
      <c r="P19" s="60">
        <f aca="true" t="shared" si="13" ref="P19:P82">(B19-B$6)^3</f>
        <v>-0.34552297905465423</v>
      </c>
      <c r="Q19" s="60">
        <f aca="true" t="shared" si="14" ref="Q19:Q82">(C19-C$6)^3</f>
        <v>-4.5373207313901505</v>
      </c>
      <c r="R19" s="60">
        <f aca="true" t="shared" si="15" ref="R19:R82">(D19-D$6)^3</f>
        <v>-350.0932050988037</v>
      </c>
      <c r="S19" s="60">
        <f aca="true" t="shared" si="16" ref="S19:S82">(E19-E$6)^3</f>
        <v>-254.67752911100558</v>
      </c>
      <c r="T19" s="60">
        <f aca="true" t="shared" si="17" ref="T19:T82">(F19-F$6)^3</f>
        <v>-222.40816518833012</v>
      </c>
      <c r="U19" s="60">
        <f aca="true" t="shared" si="18" ref="U19:U82">(G19-G$6)^3</f>
        <v>-21.088698168717542</v>
      </c>
      <c r="V19" s="60">
        <f aca="true" t="shared" si="19" ref="V19:V82">(H19-H$6)^3</f>
        <v>-2.205908273854597E-05</v>
      </c>
      <c r="W19" s="60">
        <f aca="true" t="shared" si="20" ref="W19:W82">(I19-I$6)^3</f>
        <v>-2.921326496335773</v>
      </c>
      <c r="X19" s="60">
        <f aca="true" t="shared" si="21" ref="X19:X82">(J19-J$6)^3</f>
        <v>-0.01881466436911813</v>
      </c>
      <c r="Y19" s="60">
        <f aca="true" t="shared" si="22" ref="Y19:Y82">(K19-K$6)^3</f>
        <v>-0.0020191972677463285</v>
      </c>
      <c r="Z19" s="60">
        <f aca="true" t="shared" si="23" ref="Z19:Z82">(L19-L$6)^3</f>
        <v>-0.00018050726618804602</v>
      </c>
      <c r="AA19" s="60">
        <f aca="true" t="shared" si="24" ref="AA19:AA82">(M19-M$6)^3</f>
        <v>-0.0038263612998684898</v>
      </c>
      <c r="AB19" s="60">
        <f aca="true" t="shared" si="25" ref="AB19:AB82">(N19-N$6)^3</f>
        <v>-18881.07707272188</v>
      </c>
    </row>
    <row r="20" spans="1:28" ht="12.75">
      <c r="A20" s="12" t="s">
        <v>28</v>
      </c>
      <c r="B20" s="1">
        <f>'DATOS MENSUALES'!F30</f>
        <v>3.256</v>
      </c>
      <c r="C20" s="1">
        <f>'DATOS MENSUALES'!F31</f>
        <v>1.964</v>
      </c>
      <c r="D20" s="1">
        <f>'DATOS MENSUALES'!F32</f>
        <v>8.351</v>
      </c>
      <c r="E20" s="1">
        <f>'DATOS MENSUALES'!F33</f>
        <v>20.931</v>
      </c>
      <c r="F20" s="1">
        <f>'DATOS MENSUALES'!F34</f>
        <v>4.59</v>
      </c>
      <c r="G20" s="1">
        <f>'DATOS MENSUALES'!F35</f>
        <v>9.066</v>
      </c>
      <c r="H20" s="1">
        <f>'DATOS MENSUALES'!F36</f>
        <v>5.093</v>
      </c>
      <c r="I20" s="1">
        <f>'DATOS MENSUALES'!F37</f>
        <v>3.038</v>
      </c>
      <c r="J20" s="1">
        <f>'DATOS MENSUALES'!F38</f>
        <v>2.415</v>
      </c>
      <c r="K20" s="1">
        <f>'DATOS MENSUALES'!F39</f>
        <v>2.013</v>
      </c>
      <c r="L20" s="1">
        <f>'DATOS MENSUALES'!F40</f>
        <v>1.675</v>
      </c>
      <c r="M20" s="1">
        <f>'DATOS MENSUALES'!F41</f>
        <v>2.092</v>
      </c>
      <c r="N20" s="1">
        <f t="shared" si="12"/>
        <v>64.484</v>
      </c>
      <c r="O20" s="10"/>
      <c r="P20" s="60">
        <f t="shared" si="13"/>
        <v>0.3303519127766127</v>
      </c>
      <c r="Q20" s="60">
        <f t="shared" si="14"/>
        <v>-7.512436378985189</v>
      </c>
      <c r="R20" s="60">
        <f t="shared" si="15"/>
        <v>-0.12344963602848906</v>
      </c>
      <c r="S20" s="60">
        <f t="shared" si="16"/>
        <v>2057.274114549709</v>
      </c>
      <c r="T20" s="60">
        <f t="shared" si="17"/>
        <v>-30.36424898643203</v>
      </c>
      <c r="U20" s="60">
        <f t="shared" si="18"/>
        <v>8.542170202274876</v>
      </c>
      <c r="V20" s="60">
        <f t="shared" si="19"/>
        <v>-0.001773558250093979</v>
      </c>
      <c r="W20" s="60">
        <f t="shared" si="20"/>
        <v>-3.1605395787586397</v>
      </c>
      <c r="X20" s="60">
        <f t="shared" si="21"/>
        <v>-0.31997097352063325</v>
      </c>
      <c r="Y20" s="60">
        <f t="shared" si="22"/>
        <v>-0.029045971171327584</v>
      </c>
      <c r="Z20" s="60">
        <f t="shared" si="23"/>
        <v>-0.005314952847455208</v>
      </c>
      <c r="AA20" s="60">
        <f t="shared" si="24"/>
        <v>0.04420824475385064</v>
      </c>
      <c r="AB20" s="60">
        <f t="shared" si="25"/>
        <v>417.96752408547746</v>
      </c>
    </row>
    <row r="21" spans="1:28" ht="12.75">
      <c r="A21" s="12" t="s">
        <v>29</v>
      </c>
      <c r="B21" s="1">
        <f>'DATOS MENSUALES'!F42</f>
        <v>3.61</v>
      </c>
      <c r="C21" s="1">
        <f>'DATOS MENSUALES'!F43</f>
        <v>2.608</v>
      </c>
      <c r="D21" s="1">
        <f>'DATOS MENSUALES'!F44</f>
        <v>3.582</v>
      </c>
      <c r="E21" s="1">
        <f>'DATOS MENSUALES'!F45</f>
        <v>2.3</v>
      </c>
      <c r="F21" s="1">
        <f>'DATOS MENSUALES'!F46</f>
        <v>2.266</v>
      </c>
      <c r="G21" s="1">
        <f>'DATOS MENSUALES'!F47</f>
        <v>1.666</v>
      </c>
      <c r="H21" s="1">
        <f>'DATOS MENSUALES'!F48</f>
        <v>2.723</v>
      </c>
      <c r="I21" s="1">
        <f>'DATOS MENSUALES'!F49</f>
        <v>2.059</v>
      </c>
      <c r="J21" s="1">
        <f>'DATOS MENSUALES'!F50</f>
        <v>1.675</v>
      </c>
      <c r="K21" s="1">
        <f>'DATOS MENSUALES'!F51</f>
        <v>1.439</v>
      </c>
      <c r="L21" s="1">
        <f>'DATOS MENSUALES'!F52</f>
        <v>1.298</v>
      </c>
      <c r="M21" s="1">
        <f>'DATOS MENSUALES'!F53</f>
        <v>1.321</v>
      </c>
      <c r="N21" s="1">
        <f t="shared" si="12"/>
        <v>26.547</v>
      </c>
      <c r="O21" s="10"/>
      <c r="P21" s="60">
        <f t="shared" si="13"/>
        <v>1.1421094973344645</v>
      </c>
      <c r="Q21" s="60">
        <f t="shared" si="14"/>
        <v>-2.2714165659053025</v>
      </c>
      <c r="R21" s="60">
        <f t="shared" si="15"/>
        <v>-146.10706441527563</v>
      </c>
      <c r="S21" s="60">
        <f t="shared" si="16"/>
        <v>-206.70303282907585</v>
      </c>
      <c r="T21" s="60">
        <f t="shared" si="17"/>
        <v>-161.32301506308215</v>
      </c>
      <c r="U21" s="60">
        <f t="shared" si="18"/>
        <v>-153.62920738629253</v>
      </c>
      <c r="V21" s="60">
        <f t="shared" si="19"/>
        <v>-15.457702933849298</v>
      </c>
      <c r="W21" s="60">
        <f t="shared" si="20"/>
        <v>-14.64373287520561</v>
      </c>
      <c r="X21" s="60">
        <f t="shared" si="21"/>
        <v>-2.887368684650109</v>
      </c>
      <c r="Y21" s="60">
        <f t="shared" si="22"/>
        <v>-0.6847155324054869</v>
      </c>
      <c r="Z21" s="60">
        <f t="shared" si="23"/>
        <v>-0.16775379135709653</v>
      </c>
      <c r="AA21" s="60">
        <f t="shared" si="24"/>
        <v>-0.0727253316573064</v>
      </c>
      <c r="AB21" s="60">
        <f t="shared" si="25"/>
        <v>-28261.773939538227</v>
      </c>
    </row>
    <row r="22" spans="1:28" ht="12.75">
      <c r="A22" s="12" t="s">
        <v>30</v>
      </c>
      <c r="B22" s="1">
        <f>'DATOS MENSUALES'!F54</f>
        <v>1.325</v>
      </c>
      <c r="C22" s="1">
        <f>'DATOS MENSUALES'!F55</f>
        <v>1.389</v>
      </c>
      <c r="D22" s="1">
        <f>'DATOS MENSUALES'!F56</f>
        <v>4.302</v>
      </c>
      <c r="E22" s="1">
        <f>'DATOS MENSUALES'!F57</f>
        <v>1.599</v>
      </c>
      <c r="F22" s="1">
        <f>'DATOS MENSUALES'!F58</f>
        <v>2.724</v>
      </c>
      <c r="G22" s="1">
        <f>'DATOS MENSUALES'!F59</f>
        <v>2.133</v>
      </c>
      <c r="H22" s="1">
        <f>'DATOS MENSUALES'!F60</f>
        <v>1.923</v>
      </c>
      <c r="I22" s="1">
        <f>'DATOS MENSUALES'!F61</f>
        <v>1.641</v>
      </c>
      <c r="J22" s="1">
        <f>'DATOS MENSUALES'!F62</f>
        <v>1.356</v>
      </c>
      <c r="K22" s="1">
        <f>'DATOS MENSUALES'!F63</f>
        <v>1.114</v>
      </c>
      <c r="L22" s="1">
        <f>'DATOS MENSUALES'!F64</f>
        <v>0.925</v>
      </c>
      <c r="M22" s="1">
        <f>'DATOS MENSUALES'!F65</f>
        <v>0.767</v>
      </c>
      <c r="N22" s="1">
        <f t="shared" si="12"/>
        <v>21.198000000000004</v>
      </c>
      <c r="O22" s="10"/>
      <c r="P22" s="60">
        <f t="shared" si="13"/>
        <v>-1.9052963809954246</v>
      </c>
      <c r="Q22" s="60">
        <f t="shared" si="14"/>
        <v>-16.261871227676647</v>
      </c>
      <c r="R22" s="60">
        <f t="shared" si="15"/>
        <v>-94.0054764901517</v>
      </c>
      <c r="S22" s="60">
        <f t="shared" si="16"/>
        <v>-289.28367254869505</v>
      </c>
      <c r="T22" s="60">
        <f t="shared" si="17"/>
        <v>-123.93485799251465</v>
      </c>
      <c r="U22" s="60">
        <f t="shared" si="18"/>
        <v>-116.84432383925609</v>
      </c>
      <c r="V22" s="60">
        <f t="shared" si="19"/>
        <v>-35.645248102444356</v>
      </c>
      <c r="W22" s="60">
        <f t="shared" si="20"/>
        <v>-23.50500038585713</v>
      </c>
      <c r="X22" s="60">
        <f t="shared" si="21"/>
        <v>-5.295043225528897</v>
      </c>
      <c r="Y22" s="60">
        <f t="shared" si="22"/>
        <v>-1.755769256441299</v>
      </c>
      <c r="Z22" s="60">
        <f t="shared" si="23"/>
        <v>-0.7902092317730735</v>
      </c>
      <c r="AA22" s="60">
        <f t="shared" si="24"/>
        <v>-0.9166562216201154</v>
      </c>
      <c r="AB22" s="60">
        <f t="shared" si="25"/>
        <v>-45918.199270551326</v>
      </c>
    </row>
    <row r="23" spans="1:28" ht="12.75">
      <c r="A23" s="12" t="s">
        <v>32</v>
      </c>
      <c r="B23" s="11">
        <f>'DATOS MENSUALES'!F66</f>
        <v>0.924</v>
      </c>
      <c r="C23" s="1">
        <f>'DATOS MENSUALES'!F67</f>
        <v>1.98</v>
      </c>
      <c r="D23" s="1">
        <f>'DATOS MENSUALES'!F68</f>
        <v>20.903</v>
      </c>
      <c r="E23" s="1">
        <f>'DATOS MENSUALES'!F69</f>
        <v>2.827</v>
      </c>
      <c r="F23" s="1">
        <f>'DATOS MENSUALES'!F70</f>
        <v>4.034</v>
      </c>
      <c r="G23" s="1">
        <f>'DATOS MENSUALES'!F71</f>
        <v>6.288</v>
      </c>
      <c r="H23" s="1">
        <f>'DATOS MENSUALES'!F72</f>
        <v>10.677</v>
      </c>
      <c r="I23" s="1">
        <f>'DATOS MENSUALES'!F73</f>
        <v>11.241</v>
      </c>
      <c r="J23" s="1">
        <f>'DATOS MENSUALES'!F74</f>
        <v>3.526</v>
      </c>
      <c r="K23" s="1">
        <f>'DATOS MENSUALES'!F75</f>
        <v>2.78</v>
      </c>
      <c r="L23" s="1">
        <f>'DATOS MENSUALES'!F76</f>
        <v>2.206</v>
      </c>
      <c r="M23" s="1">
        <f>'DATOS MENSUALES'!F77</f>
        <v>1.919</v>
      </c>
      <c r="N23" s="1">
        <f t="shared" si="12"/>
        <v>69.305</v>
      </c>
      <c r="O23" s="10"/>
      <c r="P23" s="60">
        <f t="shared" si="13"/>
        <v>-4.416692459011264</v>
      </c>
      <c r="Q23" s="60">
        <f t="shared" si="14"/>
        <v>-7.329818905883261</v>
      </c>
      <c r="R23" s="60">
        <f t="shared" si="15"/>
        <v>1751.4661561524508</v>
      </c>
      <c r="S23" s="60">
        <f t="shared" si="16"/>
        <v>-156.21212683148556</v>
      </c>
      <c r="T23" s="60">
        <f t="shared" si="17"/>
        <v>-49.663872805186855</v>
      </c>
      <c r="U23" s="60">
        <f t="shared" si="18"/>
        <v>-0.39512863360530437</v>
      </c>
      <c r="V23" s="60">
        <f t="shared" si="19"/>
        <v>163.0357181941795</v>
      </c>
      <c r="W23" s="60">
        <f t="shared" si="20"/>
        <v>305.56503651331633</v>
      </c>
      <c r="X23" s="60">
        <f t="shared" si="21"/>
        <v>0.07787105953997264</v>
      </c>
      <c r="Y23" s="60">
        <f t="shared" si="22"/>
        <v>0.0970861413713721</v>
      </c>
      <c r="Z23" s="60">
        <f t="shared" si="23"/>
        <v>0.045302610450065624</v>
      </c>
      <c r="AA23" s="60">
        <f t="shared" si="24"/>
        <v>0.005889625123685236</v>
      </c>
      <c r="AB23" s="60">
        <f t="shared" si="25"/>
        <v>1859.8562907676742</v>
      </c>
    </row>
    <row r="24" spans="1:28" ht="12.75">
      <c r="A24" s="12" t="s">
        <v>31</v>
      </c>
      <c r="B24" s="1">
        <f>'DATOS MENSUALES'!F78</f>
        <v>1.776</v>
      </c>
      <c r="C24" s="1">
        <f>'DATOS MENSUALES'!F79</f>
        <v>2.071</v>
      </c>
      <c r="D24" s="1">
        <f>'DATOS MENSUALES'!F80</f>
        <v>9.995</v>
      </c>
      <c r="E24" s="1">
        <f>'DATOS MENSUALES'!F81</f>
        <v>4.719</v>
      </c>
      <c r="F24" s="1">
        <f>'DATOS MENSUALES'!F82</f>
        <v>23.217</v>
      </c>
      <c r="G24" s="1">
        <f>'DATOS MENSUALES'!F83</f>
        <v>23.617</v>
      </c>
      <c r="H24" s="1">
        <f>'DATOS MENSUALES'!F84</f>
        <v>4.355</v>
      </c>
      <c r="I24" s="1">
        <f>'DATOS MENSUALES'!F85</f>
        <v>4.467</v>
      </c>
      <c r="J24" s="1">
        <f>'DATOS MENSUALES'!F86</f>
        <v>3.142</v>
      </c>
      <c r="K24" s="1">
        <f>'DATOS MENSUALES'!F87</f>
        <v>2.525</v>
      </c>
      <c r="L24" s="1">
        <f>'DATOS MENSUALES'!F88</f>
        <v>2.039</v>
      </c>
      <c r="M24" s="1">
        <f>'DATOS MENSUALES'!F89</f>
        <v>1.894</v>
      </c>
      <c r="N24" s="1">
        <f t="shared" si="12"/>
        <v>83.81700000000001</v>
      </c>
      <c r="O24" s="10"/>
      <c r="P24" s="60">
        <f t="shared" si="13"/>
        <v>-0.4906316333666375</v>
      </c>
      <c r="Q24" s="60">
        <f t="shared" si="14"/>
        <v>-6.347194562706951</v>
      </c>
      <c r="R24" s="60">
        <f t="shared" si="15"/>
        <v>1.5053586366409335</v>
      </c>
      <c r="S24" s="60">
        <f t="shared" si="16"/>
        <v>-42.64211611018233</v>
      </c>
      <c r="T24" s="60">
        <f t="shared" si="17"/>
        <v>3729.097416703576</v>
      </c>
      <c r="U24" s="60">
        <f t="shared" si="18"/>
        <v>4570.326579639475</v>
      </c>
      <c r="V24" s="60">
        <f t="shared" si="19"/>
        <v>-0.63394040446084</v>
      </c>
      <c r="W24" s="60">
        <f t="shared" si="20"/>
        <v>-5.7201481088435484E-05</v>
      </c>
      <c r="X24" s="60">
        <f t="shared" si="21"/>
        <v>7.967520939421735E-05</v>
      </c>
      <c r="Y24" s="60">
        <f t="shared" si="22"/>
        <v>0.008565554470545685</v>
      </c>
      <c r="Z24" s="60">
        <f t="shared" si="23"/>
        <v>0.006803360221415338</v>
      </c>
      <c r="AA24" s="60">
        <f t="shared" si="24"/>
        <v>0.003766627344759597</v>
      </c>
      <c r="AB24" s="60">
        <f t="shared" si="25"/>
        <v>19269.897170540815</v>
      </c>
    </row>
    <row r="25" spans="1:28" ht="12.75">
      <c r="A25" s="12" t="s">
        <v>33</v>
      </c>
      <c r="B25" s="1">
        <f>'DATOS MENSUALES'!F90</f>
        <v>2.476</v>
      </c>
      <c r="C25" s="1">
        <f>'DATOS MENSUALES'!F91</f>
        <v>2.052</v>
      </c>
      <c r="D25" s="1">
        <f>'DATOS MENSUALES'!F92</f>
        <v>7.102</v>
      </c>
      <c r="E25" s="1">
        <f>'DATOS MENSUALES'!F93</f>
        <v>24.497</v>
      </c>
      <c r="F25" s="1">
        <f>'DATOS MENSUALES'!F94</f>
        <v>4.807</v>
      </c>
      <c r="G25" s="1">
        <f>'DATOS MENSUALES'!F95</f>
        <v>3.606</v>
      </c>
      <c r="H25" s="1">
        <f>'DATOS MENSUALES'!F96</f>
        <v>3.412</v>
      </c>
      <c r="I25" s="1">
        <f>'DATOS MENSUALES'!F97</f>
        <v>5.452</v>
      </c>
      <c r="J25" s="1">
        <f>'DATOS MENSUALES'!F98</f>
        <v>2.721</v>
      </c>
      <c r="K25" s="1">
        <f>'DATOS MENSUALES'!F99</f>
        <v>2.144</v>
      </c>
      <c r="L25" s="1">
        <f>'DATOS MENSUALES'!F100</f>
        <v>1.744</v>
      </c>
      <c r="M25" s="1">
        <f>'DATOS MENSUALES'!F101</f>
        <v>1.415</v>
      </c>
      <c r="N25" s="1">
        <f t="shared" si="12"/>
        <v>61.428</v>
      </c>
      <c r="O25" s="10"/>
      <c r="P25" s="60">
        <f t="shared" si="13"/>
        <v>-0.0006981502399163742</v>
      </c>
      <c r="Q25" s="60">
        <f t="shared" si="14"/>
        <v>-6.544608788924583</v>
      </c>
      <c r="R25" s="60">
        <f t="shared" si="15"/>
        <v>-5.331166114669659</v>
      </c>
      <c r="S25" s="60">
        <f t="shared" si="16"/>
        <v>4318.283622013435</v>
      </c>
      <c r="T25" s="60">
        <f t="shared" si="17"/>
        <v>-24.458639814082158</v>
      </c>
      <c r="U25" s="60">
        <f t="shared" si="18"/>
        <v>-39.8546003423119</v>
      </c>
      <c r="V25" s="60">
        <f t="shared" si="19"/>
        <v>-5.851904419714985</v>
      </c>
      <c r="W25" s="60">
        <f t="shared" si="20"/>
        <v>0.847852180209682</v>
      </c>
      <c r="X25" s="60">
        <f t="shared" si="21"/>
        <v>-0.05399716358674898</v>
      </c>
      <c r="Y25" s="60">
        <f t="shared" si="22"/>
        <v>-0.005488466000528676</v>
      </c>
      <c r="Z25" s="60">
        <f t="shared" si="23"/>
        <v>-0.0011747473681164053</v>
      </c>
      <c r="AA25" s="60">
        <f t="shared" si="24"/>
        <v>-0.03382646937218245</v>
      </c>
      <c r="AB25" s="60">
        <f t="shared" si="25"/>
        <v>86.39618484537873</v>
      </c>
    </row>
    <row r="26" spans="1:28" ht="12.75">
      <c r="A26" s="12" t="s">
        <v>34</v>
      </c>
      <c r="B26" s="1">
        <f>'DATOS MENSUALES'!F102</f>
        <v>1.376</v>
      </c>
      <c r="C26" s="1">
        <f>'DATOS MENSUALES'!F103</f>
        <v>1.224</v>
      </c>
      <c r="D26" s="1">
        <f>'DATOS MENSUALES'!F104</f>
        <v>3.963</v>
      </c>
      <c r="E26" s="1">
        <f>'DATOS MENSUALES'!F105</f>
        <v>2.061</v>
      </c>
      <c r="F26" s="1">
        <f>'DATOS MENSUALES'!F106</f>
        <v>2.047</v>
      </c>
      <c r="G26" s="1">
        <f>'DATOS MENSUALES'!F107</f>
        <v>2.078</v>
      </c>
      <c r="H26" s="1">
        <f>'DATOS MENSUALES'!F108</f>
        <v>1.812</v>
      </c>
      <c r="I26" s="1">
        <f>'DATOS MENSUALES'!F109</f>
        <v>1.427</v>
      </c>
      <c r="J26" s="1">
        <f>'DATOS MENSUALES'!F110</f>
        <v>1.398</v>
      </c>
      <c r="K26" s="1">
        <f>'DATOS MENSUALES'!F111</f>
        <v>1.069</v>
      </c>
      <c r="L26" s="1">
        <f>'DATOS MENSUALES'!F112</f>
        <v>0.896</v>
      </c>
      <c r="M26" s="1">
        <f>'DATOS MENSUALES'!F113</f>
        <v>1.313</v>
      </c>
      <c r="N26" s="1">
        <f t="shared" si="12"/>
        <v>20.663999999999998</v>
      </c>
      <c r="O26" s="10"/>
      <c r="P26" s="60">
        <f t="shared" si="13"/>
        <v>-1.679693623724764</v>
      </c>
      <c r="Q26" s="60">
        <f t="shared" si="14"/>
        <v>-19.650544219040285</v>
      </c>
      <c r="R26" s="60">
        <f t="shared" si="15"/>
        <v>-116.6380328592157</v>
      </c>
      <c r="S26" s="60">
        <f t="shared" si="16"/>
        <v>-232.79581862237683</v>
      </c>
      <c r="T26" s="60">
        <f t="shared" si="17"/>
        <v>-181.58664692251196</v>
      </c>
      <c r="U26" s="60">
        <f t="shared" si="18"/>
        <v>-120.83242128815765</v>
      </c>
      <c r="V26" s="60">
        <f t="shared" si="19"/>
        <v>-39.374979047814186</v>
      </c>
      <c r="W26" s="60">
        <f t="shared" si="20"/>
        <v>-29.176305555310297</v>
      </c>
      <c r="X26" s="60">
        <f t="shared" si="21"/>
        <v>-4.921412069231378</v>
      </c>
      <c r="Y26" s="60">
        <f t="shared" si="22"/>
        <v>-1.9596663801189855</v>
      </c>
      <c r="Z26" s="60">
        <f t="shared" si="23"/>
        <v>-0.8669275315885003</v>
      </c>
      <c r="AA26" s="60">
        <f t="shared" si="24"/>
        <v>-0.07698751458292621</v>
      </c>
      <c r="AB26" s="60">
        <f t="shared" si="25"/>
        <v>-48003.231005999376</v>
      </c>
    </row>
    <row r="27" spans="1:28" ht="12.75">
      <c r="A27" s="12" t="s">
        <v>35</v>
      </c>
      <c r="B27" s="1">
        <f>'DATOS MENSUALES'!F114</f>
        <v>1.329</v>
      </c>
      <c r="C27" s="1">
        <f>'DATOS MENSUALES'!F115</f>
        <v>3.603</v>
      </c>
      <c r="D27" s="1">
        <f>'DATOS MENSUALES'!F116</f>
        <v>2.588</v>
      </c>
      <c r="E27" s="1">
        <f>'DATOS MENSUALES'!F117</f>
        <v>1.912</v>
      </c>
      <c r="F27" s="1">
        <f>'DATOS MENSUALES'!F118</f>
        <v>8.433</v>
      </c>
      <c r="G27" s="1">
        <f>'DATOS MENSUALES'!F119</f>
        <v>3.231</v>
      </c>
      <c r="H27" s="1">
        <f>'DATOS MENSUALES'!F120</f>
        <v>2.209</v>
      </c>
      <c r="I27" s="1">
        <f>'DATOS MENSUALES'!F121</f>
        <v>7.257</v>
      </c>
      <c r="J27" s="1">
        <f>'DATOS MENSUALES'!F122</f>
        <v>2.532</v>
      </c>
      <c r="K27" s="1">
        <f>'DATOS MENSUALES'!F123</f>
        <v>2.078</v>
      </c>
      <c r="L27" s="1">
        <f>'DATOS MENSUALES'!F124</f>
        <v>1.657</v>
      </c>
      <c r="M27" s="1">
        <f>'DATOS MENSUALES'!F125</f>
        <v>1.319</v>
      </c>
      <c r="N27" s="1">
        <f t="shared" si="12"/>
        <v>38.14800000000001</v>
      </c>
      <c r="O27" s="10"/>
      <c r="P27" s="60">
        <f t="shared" si="13"/>
        <v>-1.88691318945548</v>
      </c>
      <c r="Q27" s="60">
        <f t="shared" si="14"/>
        <v>-0.03261928010640817</v>
      </c>
      <c r="R27" s="60">
        <f t="shared" si="15"/>
        <v>-245.42304857038988</v>
      </c>
      <c r="S27" s="60">
        <f t="shared" si="16"/>
        <v>-250.12458393188857</v>
      </c>
      <c r="T27" s="60">
        <f t="shared" si="17"/>
        <v>0.37831336103077606</v>
      </c>
      <c r="U27" s="60">
        <f t="shared" si="18"/>
        <v>-54.474550755276766</v>
      </c>
      <c r="V27" s="60">
        <f t="shared" si="19"/>
        <v>-27.136456510671618</v>
      </c>
      <c r="W27" s="60">
        <f t="shared" si="20"/>
        <v>20.830236573250303</v>
      </c>
      <c r="X27" s="60">
        <f t="shared" si="21"/>
        <v>-0.18225503828922832</v>
      </c>
      <c r="Y27" s="60">
        <f t="shared" si="22"/>
        <v>-0.014241812727801428</v>
      </c>
      <c r="Z27" s="60">
        <f t="shared" si="23"/>
        <v>-0.007135012632579163</v>
      </c>
      <c r="AA27" s="60">
        <f t="shared" si="24"/>
        <v>-0.07377573066143861</v>
      </c>
      <c r="AB27" s="60">
        <f t="shared" si="25"/>
        <v>-6707.66991343841</v>
      </c>
    </row>
    <row r="28" spans="1:28" ht="12.75">
      <c r="A28" s="12" t="s">
        <v>36</v>
      </c>
      <c r="B28" s="1">
        <f>'DATOS MENSUALES'!F126</f>
        <v>1.152</v>
      </c>
      <c r="C28" s="1">
        <f>'DATOS MENSUALES'!F127</f>
        <v>2.371</v>
      </c>
      <c r="D28" s="1">
        <f>'DATOS MENSUALES'!F128</f>
        <v>4.868</v>
      </c>
      <c r="E28" s="1">
        <f>'DATOS MENSUALES'!F129</f>
        <v>7.349</v>
      </c>
      <c r="F28" s="1">
        <f>'DATOS MENSUALES'!F130</f>
        <v>14.21</v>
      </c>
      <c r="G28" s="1">
        <f>'DATOS MENSUALES'!F131</f>
        <v>12.059</v>
      </c>
      <c r="H28" s="1">
        <f>'DATOS MENSUALES'!F132</f>
        <v>3.644</v>
      </c>
      <c r="I28" s="1">
        <f>'DATOS MENSUALES'!F133</f>
        <v>4.636</v>
      </c>
      <c r="J28" s="1">
        <f>'DATOS MENSUALES'!F134</f>
        <v>2.721</v>
      </c>
      <c r="K28" s="1">
        <f>'DATOS MENSUALES'!F135</f>
        <v>2.259</v>
      </c>
      <c r="L28" s="1">
        <f>'DATOS MENSUALES'!F136</f>
        <v>1.81</v>
      </c>
      <c r="M28" s="1">
        <f>'DATOS MENSUALES'!F137</f>
        <v>1.464</v>
      </c>
      <c r="N28" s="1">
        <f t="shared" si="12"/>
        <v>58.543000000000006</v>
      </c>
      <c r="O28" s="10"/>
      <c r="P28" s="60">
        <f t="shared" si="13"/>
        <v>-2.8194280386889505</v>
      </c>
      <c r="Q28" s="60">
        <f t="shared" si="14"/>
        <v>-3.7348061329548883</v>
      </c>
      <c r="R28" s="60">
        <f t="shared" si="15"/>
        <v>-63.0887233093156</v>
      </c>
      <c r="S28" s="60">
        <f t="shared" si="16"/>
        <v>-0.6441924310981834</v>
      </c>
      <c r="T28" s="60">
        <f t="shared" si="17"/>
        <v>274.6557284187472</v>
      </c>
      <c r="U28" s="60">
        <f t="shared" si="18"/>
        <v>127.81057841186094</v>
      </c>
      <c r="V28" s="60">
        <f t="shared" si="19"/>
        <v>-3.8702291324587814</v>
      </c>
      <c r="W28" s="60">
        <f t="shared" si="20"/>
        <v>0.002220899779930842</v>
      </c>
      <c r="X28" s="60">
        <f t="shared" si="21"/>
        <v>-0.05399716358674898</v>
      </c>
      <c r="Y28" s="60">
        <f t="shared" si="22"/>
        <v>-0.0002314070060383442</v>
      </c>
      <c r="Z28" s="60">
        <f t="shared" si="23"/>
        <v>-6.170082266187734E-05</v>
      </c>
      <c r="AA28" s="60">
        <f t="shared" si="24"/>
        <v>-0.02066310036185192</v>
      </c>
      <c r="AB28" s="60">
        <f t="shared" si="25"/>
        <v>3.6222702830957596</v>
      </c>
    </row>
    <row r="29" spans="1:28" ht="12.75">
      <c r="A29" s="12" t="s">
        <v>37</v>
      </c>
      <c r="B29" s="1">
        <f>'DATOS MENSUALES'!F138</f>
        <v>1.419</v>
      </c>
      <c r="C29" s="1">
        <f>'DATOS MENSUALES'!F139</f>
        <v>4.892</v>
      </c>
      <c r="D29" s="1">
        <f>'DATOS MENSUALES'!F140</f>
        <v>4.911</v>
      </c>
      <c r="E29" s="1">
        <f>'DATOS MENSUALES'!F141</f>
        <v>3.913</v>
      </c>
      <c r="F29" s="1">
        <f>'DATOS MENSUALES'!F142</f>
        <v>2.516</v>
      </c>
      <c r="G29" s="1">
        <f>'DATOS MENSUALES'!F143</f>
        <v>5.218</v>
      </c>
      <c r="H29" s="1">
        <f>'DATOS MENSUALES'!F144</f>
        <v>2.93</v>
      </c>
      <c r="I29" s="1">
        <f>'DATOS MENSUALES'!F145</f>
        <v>3.428</v>
      </c>
      <c r="J29" s="1">
        <f>'DATOS MENSUALES'!F146</f>
        <v>2.646</v>
      </c>
      <c r="K29" s="1">
        <f>'DATOS MENSUALES'!F147</f>
        <v>2.219</v>
      </c>
      <c r="L29" s="1">
        <f>'DATOS MENSUALES'!F148</f>
        <v>1.84</v>
      </c>
      <c r="M29" s="1">
        <f>'DATOS MENSUALES'!F149</f>
        <v>1.587</v>
      </c>
      <c r="N29" s="1">
        <f t="shared" si="12"/>
        <v>37.519000000000005</v>
      </c>
      <c r="O29" s="10"/>
      <c r="P29" s="60">
        <f t="shared" si="13"/>
        <v>-1.503926193443083</v>
      </c>
      <c r="Q29" s="60">
        <f t="shared" si="14"/>
        <v>0.9112196539404265</v>
      </c>
      <c r="R29" s="60">
        <f t="shared" si="15"/>
        <v>-61.06636522980254</v>
      </c>
      <c r="S29" s="60">
        <f t="shared" si="16"/>
        <v>-79.48767111201022</v>
      </c>
      <c r="T29" s="60">
        <f t="shared" si="17"/>
        <v>-140.1022222008232</v>
      </c>
      <c r="U29" s="60">
        <f t="shared" si="18"/>
        <v>-5.869043609962049</v>
      </c>
      <c r="V29" s="60">
        <f t="shared" si="19"/>
        <v>-11.915553680338958</v>
      </c>
      <c r="W29" s="60">
        <f t="shared" si="20"/>
        <v>-1.251089783366076</v>
      </c>
      <c r="X29" s="60">
        <f t="shared" si="21"/>
        <v>-0.09294102288426973</v>
      </c>
      <c r="Y29" s="60">
        <f t="shared" si="22"/>
        <v>-0.0010424038104460576</v>
      </c>
      <c r="Z29" s="60">
        <f t="shared" si="23"/>
        <v>-8.61483818905115E-07</v>
      </c>
      <c r="AA29" s="60">
        <f t="shared" si="24"/>
        <v>-0.0034710099259015565</v>
      </c>
      <c r="AB29" s="60">
        <f t="shared" si="25"/>
        <v>-7401.453367662746</v>
      </c>
    </row>
    <row r="30" spans="1:28" ht="12.75">
      <c r="A30" s="12" t="s">
        <v>38</v>
      </c>
      <c r="B30" s="1">
        <f>'DATOS MENSUALES'!F150</f>
        <v>2.544</v>
      </c>
      <c r="C30" s="1">
        <f>'DATOS MENSUALES'!F151</f>
        <v>5.433</v>
      </c>
      <c r="D30" s="1">
        <f>'DATOS MENSUALES'!F152</f>
        <v>10.974</v>
      </c>
      <c r="E30" s="1">
        <f>'DATOS MENSUALES'!F153</f>
        <v>3.654</v>
      </c>
      <c r="F30" s="1">
        <f>'DATOS MENSUALES'!F154</f>
        <v>4.53</v>
      </c>
      <c r="G30" s="1">
        <f>'DATOS MENSUALES'!F155</f>
        <v>2.451</v>
      </c>
      <c r="H30" s="1">
        <f>'DATOS MENSUALES'!F156</f>
        <v>7.25</v>
      </c>
      <c r="I30" s="1">
        <f>'DATOS MENSUALES'!F157</f>
        <v>2.737</v>
      </c>
      <c r="J30" s="1">
        <f>'DATOS MENSUALES'!F158</f>
        <v>3.053</v>
      </c>
      <c r="K30" s="1">
        <f>'DATOS MENSUALES'!F159</f>
        <v>2.108</v>
      </c>
      <c r="L30" s="1">
        <f>'DATOS MENSUALES'!F160</f>
        <v>1.677</v>
      </c>
      <c r="M30" s="1">
        <f>'DATOS MENSUALES'!F161</f>
        <v>1.467</v>
      </c>
      <c r="N30" s="1">
        <f t="shared" si="12"/>
        <v>47.87799999999999</v>
      </c>
      <c r="O30" s="10"/>
      <c r="P30" s="60">
        <f t="shared" si="13"/>
        <v>-8.885333580292824E-06</v>
      </c>
      <c r="Q30" s="60">
        <f t="shared" si="14"/>
        <v>3.446268574108471</v>
      </c>
      <c r="R30" s="60">
        <f t="shared" si="15"/>
        <v>9.596729439997015</v>
      </c>
      <c r="S30" s="60">
        <f t="shared" si="16"/>
        <v>-94.73472130977954</v>
      </c>
      <c r="T30" s="60">
        <f t="shared" si="17"/>
        <v>-32.150078087919624</v>
      </c>
      <c r="U30" s="60">
        <f t="shared" si="18"/>
        <v>-95.49431546424366</v>
      </c>
      <c r="V30" s="60">
        <f t="shared" si="19"/>
        <v>8.43925740098336</v>
      </c>
      <c r="W30" s="60">
        <f t="shared" si="20"/>
        <v>-5.531431225565113</v>
      </c>
      <c r="X30" s="60">
        <f t="shared" si="21"/>
        <v>-9.714376305757313E-05</v>
      </c>
      <c r="Y30" s="60">
        <f t="shared" si="22"/>
        <v>-0.009581342397222883</v>
      </c>
      <c r="Z30" s="60">
        <f t="shared" si="23"/>
        <v>-0.005134305800623253</v>
      </c>
      <c r="AA30" s="60">
        <f t="shared" si="24"/>
        <v>-0.019992779264744458</v>
      </c>
      <c r="AB30" s="60">
        <f t="shared" si="25"/>
        <v>-760.8552769043125</v>
      </c>
    </row>
    <row r="31" spans="1:28" ht="12.75">
      <c r="A31" s="12" t="s">
        <v>39</v>
      </c>
      <c r="B31" s="1">
        <f>'DATOS MENSUALES'!F162</f>
        <v>1.567</v>
      </c>
      <c r="C31" s="1">
        <f>'DATOS MENSUALES'!F163</f>
        <v>1.924</v>
      </c>
      <c r="D31" s="1">
        <f>'DATOS MENSUALES'!F164</f>
        <v>2.324</v>
      </c>
      <c r="E31" s="1">
        <f>'DATOS MENSUALES'!F165</f>
        <v>2.668</v>
      </c>
      <c r="F31" s="1">
        <f>'DATOS MENSUALES'!F166</f>
        <v>3.633</v>
      </c>
      <c r="G31" s="1">
        <f>'DATOS MENSUALES'!F167</f>
        <v>5.176</v>
      </c>
      <c r="H31" s="1">
        <f>'DATOS MENSUALES'!F168</f>
        <v>3.321</v>
      </c>
      <c r="I31" s="1">
        <f>'DATOS MENSUALES'!F169</f>
        <v>2.682</v>
      </c>
      <c r="J31" s="1">
        <f>'DATOS MENSUALES'!F170</f>
        <v>2.323</v>
      </c>
      <c r="K31" s="1">
        <f>'DATOS MENSUALES'!F171</f>
        <v>1.824</v>
      </c>
      <c r="L31" s="1">
        <f>'DATOS MENSUALES'!F172</f>
        <v>1.474</v>
      </c>
      <c r="M31" s="1">
        <f>'DATOS MENSUALES'!F173</f>
        <v>1.198</v>
      </c>
      <c r="N31" s="1">
        <f t="shared" si="12"/>
        <v>30.114000000000004</v>
      </c>
      <c r="O31" s="10"/>
      <c r="P31" s="60">
        <f t="shared" si="13"/>
        <v>-0.9931520548287586</v>
      </c>
      <c r="Q31" s="60">
        <f t="shared" si="14"/>
        <v>-7.982195043558192</v>
      </c>
      <c r="R31" s="60">
        <f t="shared" si="15"/>
        <v>-277.7962769589353</v>
      </c>
      <c r="S31" s="60">
        <f t="shared" si="16"/>
        <v>-170.46011102809507</v>
      </c>
      <c r="T31" s="60">
        <f t="shared" si="17"/>
        <v>-67.7555165761593</v>
      </c>
      <c r="U31" s="60">
        <f t="shared" si="18"/>
        <v>-6.28863030048684</v>
      </c>
      <c r="V31" s="60">
        <f t="shared" si="19"/>
        <v>-6.783957620869942</v>
      </c>
      <c r="W31" s="60">
        <f t="shared" si="20"/>
        <v>-6.063717419466629</v>
      </c>
      <c r="X31" s="60">
        <f t="shared" si="21"/>
        <v>-0.467233834864986</v>
      </c>
      <c r="Y31" s="60">
        <f t="shared" si="22"/>
        <v>-0.12231491316306298</v>
      </c>
      <c r="Z31" s="60">
        <f t="shared" si="23"/>
        <v>-0.05295200323588476</v>
      </c>
      <c r="AA31" s="60">
        <f t="shared" si="24"/>
        <v>-0.1578221439114385</v>
      </c>
      <c r="AB31" s="60">
        <f t="shared" si="25"/>
        <v>-19450.410261839526</v>
      </c>
    </row>
    <row r="32" spans="1:28" ht="12.75">
      <c r="A32" s="12" t="s">
        <v>40</v>
      </c>
      <c r="B32" s="1">
        <f>'DATOS MENSUALES'!F174</f>
        <v>1.273</v>
      </c>
      <c r="C32" s="1">
        <f>'DATOS MENSUALES'!F175</f>
        <v>4.528</v>
      </c>
      <c r="D32" s="1">
        <f>'DATOS MENSUALES'!F176</f>
        <v>2.238</v>
      </c>
      <c r="E32" s="1">
        <f>'DATOS MENSUALES'!F177</f>
        <v>15.784</v>
      </c>
      <c r="F32" s="1">
        <f>'DATOS MENSUALES'!F178</f>
        <v>12.49</v>
      </c>
      <c r="G32" s="1">
        <f>'DATOS MENSUALES'!F179</f>
        <v>4.371</v>
      </c>
      <c r="H32" s="1">
        <f>'DATOS MENSUALES'!F180</f>
        <v>4.717</v>
      </c>
      <c r="I32" s="1">
        <f>'DATOS MENSUALES'!F181</f>
        <v>3.624</v>
      </c>
      <c r="J32" s="1">
        <f>'DATOS MENSUALES'!F182</f>
        <v>3.221</v>
      </c>
      <c r="K32" s="1">
        <f>'DATOS MENSUALES'!F183</f>
        <v>2.327</v>
      </c>
      <c r="L32" s="1">
        <f>'DATOS MENSUALES'!F184</f>
        <v>1.842</v>
      </c>
      <c r="M32" s="1">
        <f>'DATOS MENSUALES'!F185</f>
        <v>1.501</v>
      </c>
      <c r="N32" s="1">
        <f t="shared" si="12"/>
        <v>57.916000000000004</v>
      </c>
      <c r="O32" s="10"/>
      <c r="P32" s="60">
        <f t="shared" si="13"/>
        <v>-2.155247772105618</v>
      </c>
      <c r="Q32" s="60">
        <f t="shared" si="14"/>
        <v>0.2219779517806442</v>
      </c>
      <c r="R32" s="60">
        <f t="shared" si="15"/>
        <v>-288.92594421732514</v>
      </c>
      <c r="S32" s="60">
        <f t="shared" si="16"/>
        <v>434.02995866675593</v>
      </c>
      <c r="T32" s="60">
        <f t="shared" si="17"/>
        <v>109.23196986095091</v>
      </c>
      <c r="U32" s="60">
        <f t="shared" si="18"/>
        <v>-18.626547968045365</v>
      </c>
      <c r="V32" s="60">
        <f t="shared" si="19"/>
        <v>-0.1227971591261283</v>
      </c>
      <c r="W32" s="60">
        <f t="shared" si="20"/>
        <v>-0.6850333860079484</v>
      </c>
      <c r="X32" s="60">
        <f t="shared" si="21"/>
        <v>0.0018172014270250773</v>
      </c>
      <c r="Y32" s="60">
        <f t="shared" si="22"/>
        <v>2.882887274953548E-07</v>
      </c>
      <c r="Z32" s="60">
        <f t="shared" si="23"/>
        <v>-4.2443698694926393E-07</v>
      </c>
      <c r="AA32" s="60">
        <f t="shared" si="24"/>
        <v>-0.013381106739951127</v>
      </c>
      <c r="AB32" s="60">
        <f t="shared" si="25"/>
        <v>0.7505261964366232</v>
      </c>
    </row>
    <row r="33" spans="1:28" ht="12.75">
      <c r="A33" s="12" t="s">
        <v>41</v>
      </c>
      <c r="B33" s="1">
        <f>'DATOS MENSUALES'!F186</f>
        <v>1.48</v>
      </c>
      <c r="C33" s="1">
        <f>'DATOS MENSUALES'!F187</f>
        <v>4.282</v>
      </c>
      <c r="D33" s="1">
        <f>'DATOS MENSUALES'!F188</f>
        <v>14.655</v>
      </c>
      <c r="E33" s="1">
        <f>'DATOS MENSUALES'!F189</f>
        <v>11.542</v>
      </c>
      <c r="F33" s="1">
        <f>'DATOS MENSUALES'!F190</f>
        <v>3.378</v>
      </c>
      <c r="G33" s="1">
        <f>'DATOS MENSUALES'!F191</f>
        <v>15.843</v>
      </c>
      <c r="H33" s="1">
        <f>'DATOS MENSUALES'!F192</f>
        <v>11.262</v>
      </c>
      <c r="I33" s="1">
        <f>'DATOS MENSUALES'!F193</f>
        <v>6.191</v>
      </c>
      <c r="J33" s="1">
        <f>'DATOS MENSUALES'!F194</f>
        <v>3.995</v>
      </c>
      <c r="K33" s="1">
        <f>'DATOS MENSUALES'!F195</f>
        <v>3.195</v>
      </c>
      <c r="L33" s="1">
        <f>'DATOS MENSUALES'!F196</f>
        <v>2.54</v>
      </c>
      <c r="M33" s="1">
        <f>'DATOS MENSUALES'!F197</f>
        <v>2.263</v>
      </c>
      <c r="N33" s="1">
        <f t="shared" si="12"/>
        <v>80.62600000000002</v>
      </c>
      <c r="O33" s="10"/>
      <c r="P33" s="60">
        <f t="shared" si="13"/>
        <v>-1.276272700413469</v>
      </c>
      <c r="Q33" s="60">
        <f t="shared" si="14"/>
        <v>0.04645599556576815</v>
      </c>
      <c r="R33" s="60">
        <f t="shared" si="15"/>
        <v>195.72580799687518</v>
      </c>
      <c r="S33" s="60">
        <f t="shared" si="16"/>
        <v>36.90436748110762</v>
      </c>
      <c r="T33" s="60">
        <f t="shared" si="17"/>
        <v>-81.28163496884524</v>
      </c>
      <c r="U33" s="60">
        <f t="shared" si="18"/>
        <v>686.4083513482852</v>
      </c>
      <c r="V33" s="60">
        <f t="shared" si="19"/>
        <v>221.22059467894195</v>
      </c>
      <c r="W33" s="60">
        <f t="shared" si="20"/>
        <v>4.788095966450037</v>
      </c>
      <c r="X33" s="60">
        <f t="shared" si="21"/>
        <v>0.719396121741075</v>
      </c>
      <c r="Y33" s="60">
        <f t="shared" si="22"/>
        <v>0.6690174527625568</v>
      </c>
      <c r="Z33" s="60">
        <f t="shared" si="23"/>
        <v>0.3292019958164575</v>
      </c>
      <c r="AA33" s="60">
        <f t="shared" si="24"/>
        <v>0.14436512147079283</v>
      </c>
      <c r="AB33" s="60">
        <f t="shared" si="25"/>
        <v>13175.647932163767</v>
      </c>
    </row>
    <row r="34" spans="1:28" ht="12.75">
      <c r="A34" s="12" t="s">
        <v>42</v>
      </c>
      <c r="B34" s="1">
        <f>'DATOS MENSUALES'!F198</f>
        <v>2.07</v>
      </c>
      <c r="C34" s="1">
        <f>'DATOS MENSUALES'!F199</f>
        <v>1.856</v>
      </c>
      <c r="D34" s="1">
        <f>'DATOS MENSUALES'!F200</f>
        <v>2.06</v>
      </c>
      <c r="E34" s="1">
        <f>'DATOS MENSUALES'!F201</f>
        <v>1.598</v>
      </c>
      <c r="F34" s="1">
        <f>'DATOS MENSUALES'!F202</f>
        <v>3.849</v>
      </c>
      <c r="G34" s="1">
        <f>'DATOS MENSUALES'!F203</f>
        <v>2.596</v>
      </c>
      <c r="H34" s="1">
        <f>'DATOS MENSUALES'!F204</f>
        <v>2.599</v>
      </c>
      <c r="I34" s="1">
        <f>'DATOS MENSUALES'!F205</f>
        <v>2.581</v>
      </c>
      <c r="J34" s="1">
        <f>'DATOS MENSUALES'!F206</f>
        <v>2.853</v>
      </c>
      <c r="K34" s="1">
        <f>'DATOS MENSUALES'!F207</f>
        <v>1.683</v>
      </c>
      <c r="L34" s="1">
        <f>'DATOS MENSUALES'!F208</f>
        <v>1.35</v>
      </c>
      <c r="M34" s="1">
        <f>'DATOS MENSUALES'!F209</f>
        <v>1.099</v>
      </c>
      <c r="N34" s="1">
        <f t="shared" si="12"/>
        <v>26.194000000000003</v>
      </c>
      <c r="O34" s="10"/>
      <c r="P34" s="60">
        <f t="shared" si="13"/>
        <v>-0.12107588554432398</v>
      </c>
      <c r="Q34" s="60">
        <f t="shared" si="14"/>
        <v>-8.825021691150473</v>
      </c>
      <c r="R34" s="60">
        <f t="shared" si="15"/>
        <v>-312.8980720674807</v>
      </c>
      <c r="S34" s="60">
        <f t="shared" si="16"/>
        <v>-289.41491354974124</v>
      </c>
      <c r="T34" s="60">
        <f t="shared" si="17"/>
        <v>-57.54632537371301</v>
      </c>
      <c r="U34" s="60">
        <f t="shared" si="18"/>
        <v>-86.69144569168516</v>
      </c>
      <c r="V34" s="60">
        <f t="shared" si="19"/>
        <v>-17.88289087643607</v>
      </c>
      <c r="W34" s="60">
        <f t="shared" si="20"/>
        <v>-7.128107836449412</v>
      </c>
      <c r="X34" s="60">
        <f t="shared" si="21"/>
        <v>-0.014881435223112626</v>
      </c>
      <c r="Y34" s="60">
        <f t="shared" si="22"/>
        <v>-0.258954694807691</v>
      </c>
      <c r="Z34" s="60">
        <f t="shared" si="23"/>
        <v>-0.12463671613946577</v>
      </c>
      <c r="AA34" s="60">
        <f t="shared" si="24"/>
        <v>-0.2614185611159838</v>
      </c>
      <c r="AB34" s="60">
        <f t="shared" si="25"/>
        <v>-29255.771928686965</v>
      </c>
    </row>
    <row r="35" spans="1:28" ht="12.75">
      <c r="A35" s="12" t="s">
        <v>43</v>
      </c>
      <c r="B35" s="1">
        <f>'DATOS MENSUALES'!F210</f>
        <v>0.937</v>
      </c>
      <c r="C35" s="1">
        <f>'DATOS MENSUALES'!F211</f>
        <v>1.116</v>
      </c>
      <c r="D35" s="1">
        <f>'DATOS MENSUALES'!F212</f>
        <v>1.742</v>
      </c>
      <c r="E35" s="1">
        <f>'DATOS MENSUALES'!F213</f>
        <v>2.677</v>
      </c>
      <c r="F35" s="1">
        <f>'DATOS MENSUALES'!F214</f>
        <v>4.237</v>
      </c>
      <c r="G35" s="1">
        <f>'DATOS MENSUALES'!F215</f>
        <v>13.411</v>
      </c>
      <c r="H35" s="1">
        <f>'DATOS MENSUALES'!F216</f>
        <v>3.316</v>
      </c>
      <c r="I35" s="1">
        <f>'DATOS MENSUALES'!F217</f>
        <v>4.936</v>
      </c>
      <c r="J35" s="1">
        <f>'DATOS MENSUALES'!F218</f>
        <v>3.965</v>
      </c>
      <c r="K35" s="1">
        <f>'DATOS MENSUALES'!F219</f>
        <v>2.63</v>
      </c>
      <c r="L35" s="1">
        <f>'DATOS MENSUALES'!F220</f>
        <v>2.106</v>
      </c>
      <c r="M35" s="1">
        <f>'DATOS MENSUALES'!F221</f>
        <v>1.792</v>
      </c>
      <c r="N35" s="1">
        <f t="shared" si="12"/>
        <v>42.86500000000001</v>
      </c>
      <c r="O35" s="10"/>
      <c r="P35" s="60">
        <f t="shared" si="13"/>
        <v>-4.312536588733715</v>
      </c>
      <c r="Q35" s="60">
        <f t="shared" si="14"/>
        <v>-22.10559319666011</v>
      </c>
      <c r="R35" s="60">
        <f t="shared" si="15"/>
        <v>-358.9591747451378</v>
      </c>
      <c r="S35" s="60">
        <f t="shared" si="16"/>
        <v>-169.63139231795256</v>
      </c>
      <c r="T35" s="60">
        <f t="shared" si="17"/>
        <v>-41.88161326275984</v>
      </c>
      <c r="U35" s="60">
        <f t="shared" si="18"/>
        <v>260.81876312049457</v>
      </c>
      <c r="V35" s="60">
        <f t="shared" si="19"/>
        <v>-6.8378540406736645</v>
      </c>
      <c r="W35" s="60">
        <f t="shared" si="20"/>
        <v>0.07976782560637694</v>
      </c>
      <c r="X35" s="60">
        <f t="shared" si="21"/>
        <v>0.6495300762038843</v>
      </c>
      <c r="Y35" s="60">
        <f t="shared" si="22"/>
        <v>0.029677571536661396</v>
      </c>
      <c r="Z35" s="60">
        <f t="shared" si="23"/>
        <v>0.01687272174483133</v>
      </c>
      <c r="AA35" s="60">
        <f t="shared" si="24"/>
        <v>0.00015391231583396266</v>
      </c>
      <c r="AB35" s="60">
        <f t="shared" si="25"/>
        <v>-2828.48211450034</v>
      </c>
    </row>
    <row r="36" spans="1:28" ht="12.75">
      <c r="A36" s="12" t="s">
        <v>44</v>
      </c>
      <c r="B36" s="1">
        <f>'DATOS MENSUALES'!F222</f>
        <v>2.093</v>
      </c>
      <c r="C36" s="1">
        <f>'DATOS MENSUALES'!F223</f>
        <v>1.555</v>
      </c>
      <c r="D36" s="1">
        <f>'DATOS MENSUALES'!F224</f>
        <v>16.34</v>
      </c>
      <c r="E36" s="1">
        <f>'DATOS MENSUALES'!F225</f>
        <v>5.62</v>
      </c>
      <c r="F36" s="1">
        <f>'DATOS MENSUALES'!F226</f>
        <v>2.943</v>
      </c>
      <c r="G36" s="1">
        <f>'DATOS MENSUALES'!F227</f>
        <v>6.877</v>
      </c>
      <c r="H36" s="1">
        <f>'DATOS MENSUALES'!F228</f>
        <v>7.611</v>
      </c>
      <c r="I36" s="1">
        <f>'DATOS MENSUALES'!F229</f>
        <v>4.069</v>
      </c>
      <c r="J36" s="1">
        <f>'DATOS MENSUALES'!F230</f>
        <v>3.355</v>
      </c>
      <c r="K36" s="1">
        <f>'DATOS MENSUALES'!F231</f>
        <v>2.867</v>
      </c>
      <c r="L36" s="1">
        <f>'DATOS MENSUALES'!F232</f>
        <v>2.197</v>
      </c>
      <c r="M36" s="1">
        <f>'DATOS MENSUALES'!F233</f>
        <v>2.352</v>
      </c>
      <c r="N36" s="1">
        <f t="shared" si="12"/>
        <v>57.879</v>
      </c>
      <c r="O36" s="10"/>
      <c r="P36" s="60">
        <f t="shared" si="13"/>
        <v>-0.10496176096236796</v>
      </c>
      <c r="Q36" s="60">
        <f t="shared" si="14"/>
        <v>-13.27022544878959</v>
      </c>
      <c r="R36" s="60">
        <f t="shared" si="15"/>
        <v>420.370825327478</v>
      </c>
      <c r="S36" s="60">
        <f t="shared" si="16"/>
        <v>-17.427393532243567</v>
      </c>
      <c r="T36" s="60">
        <f t="shared" si="17"/>
        <v>-108.31015974781215</v>
      </c>
      <c r="U36" s="60">
        <f t="shared" si="18"/>
        <v>-0.0030362180054435274</v>
      </c>
      <c r="V36" s="60">
        <f t="shared" si="19"/>
        <v>13.771441295720953</v>
      </c>
      <c r="W36" s="60">
        <f t="shared" si="20"/>
        <v>-0.08318464944114373</v>
      </c>
      <c r="X36" s="60">
        <f t="shared" si="21"/>
        <v>0.016783174523443807</v>
      </c>
      <c r="Y36" s="60">
        <f t="shared" si="22"/>
        <v>0.16331396696641357</v>
      </c>
      <c r="Z36" s="60">
        <f t="shared" si="23"/>
        <v>0.041957308193867296</v>
      </c>
      <c r="AA36" s="60">
        <f t="shared" si="24"/>
        <v>0.23101317529104082</v>
      </c>
      <c r="AB36" s="60">
        <f t="shared" si="25"/>
        <v>0.6625365394758642</v>
      </c>
    </row>
    <row r="37" spans="1:28" ht="12.75">
      <c r="A37" s="12" t="s">
        <v>45</v>
      </c>
      <c r="B37" s="1">
        <f>'DATOS MENSUALES'!F234</f>
        <v>3.376</v>
      </c>
      <c r="C37" s="1">
        <f>'DATOS MENSUALES'!F235</f>
        <v>4.848</v>
      </c>
      <c r="D37" s="1">
        <f>'DATOS MENSUALES'!F236</f>
        <v>45.85</v>
      </c>
      <c r="E37" s="1">
        <f>'DATOS MENSUALES'!F237</f>
        <v>12.146</v>
      </c>
      <c r="F37" s="1">
        <f>'DATOS MENSUALES'!F238</f>
        <v>17.386</v>
      </c>
      <c r="G37" s="1">
        <f>'DATOS MENSUALES'!F239</f>
        <v>13.81</v>
      </c>
      <c r="H37" s="1">
        <f>'DATOS MENSUALES'!F240</f>
        <v>4.475</v>
      </c>
      <c r="I37" s="1">
        <f>'DATOS MENSUALES'!F241</f>
        <v>4.609</v>
      </c>
      <c r="J37" s="1">
        <f>'DATOS MENSUALES'!F242</f>
        <v>3.553</v>
      </c>
      <c r="K37" s="1">
        <f>'DATOS MENSUALES'!F243</f>
        <v>2.849</v>
      </c>
      <c r="L37" s="1">
        <f>'DATOS MENSUALES'!F244</f>
        <v>2.287</v>
      </c>
      <c r="M37" s="1">
        <f>'DATOS MENSUALES'!F245</f>
        <v>2.067</v>
      </c>
      <c r="N37" s="1">
        <f t="shared" si="12"/>
        <v>117.256</v>
      </c>
      <c r="O37" s="10"/>
      <c r="P37" s="60">
        <f t="shared" si="13"/>
        <v>0.5339799644295055</v>
      </c>
      <c r="Q37" s="60">
        <f t="shared" si="14"/>
        <v>0.7926983229101219</v>
      </c>
      <c r="R37" s="60">
        <f t="shared" si="15"/>
        <v>50657.41826482013</v>
      </c>
      <c r="S37" s="60">
        <f t="shared" si="16"/>
        <v>60.85374027206904</v>
      </c>
      <c r="T37" s="60">
        <f t="shared" si="17"/>
        <v>905.9833603736122</v>
      </c>
      <c r="U37" s="60">
        <f t="shared" si="18"/>
        <v>312.79752394716206</v>
      </c>
      <c r="V37" s="60">
        <f t="shared" si="19"/>
        <v>-0.4036578946261299</v>
      </c>
      <c r="W37" s="60">
        <f t="shared" si="20"/>
        <v>0.0011077443191870396</v>
      </c>
      <c r="X37" s="60">
        <f t="shared" si="21"/>
        <v>0.09359540306889834</v>
      </c>
      <c r="Y37" s="60">
        <f t="shared" si="22"/>
        <v>0.1477054140407939</v>
      </c>
      <c r="Z37" s="60">
        <f t="shared" si="23"/>
        <v>0.08373153439221447</v>
      </c>
      <c r="AA37" s="60">
        <f t="shared" si="24"/>
        <v>0.03547861288401594</v>
      </c>
      <c r="AB37" s="60">
        <f t="shared" si="25"/>
        <v>218697.90066712987</v>
      </c>
    </row>
    <row r="38" spans="1:28" ht="12.75">
      <c r="A38" s="12" t="s">
        <v>46</v>
      </c>
      <c r="B38" s="1">
        <f>'DATOS MENSUALES'!F246</f>
        <v>9.273</v>
      </c>
      <c r="C38" s="1">
        <f>'DATOS MENSUALES'!F247</f>
        <v>13.375</v>
      </c>
      <c r="D38" s="1">
        <f>'DATOS MENSUALES'!F248</f>
        <v>22.437</v>
      </c>
      <c r="E38" s="1">
        <f>'DATOS MENSUALES'!F249</f>
        <v>16.481</v>
      </c>
      <c r="F38" s="1">
        <f>'DATOS MENSUALES'!F250</f>
        <v>4.426</v>
      </c>
      <c r="G38" s="1">
        <f>'DATOS MENSUALES'!F251</f>
        <v>3.425</v>
      </c>
      <c r="H38" s="1">
        <f>'DATOS MENSUALES'!F252</f>
        <v>7.014</v>
      </c>
      <c r="I38" s="1">
        <f>'DATOS MENSUALES'!F253</f>
        <v>5.986</v>
      </c>
      <c r="J38" s="1">
        <f>'DATOS MENSUALES'!F254</f>
        <v>3.175</v>
      </c>
      <c r="K38" s="1">
        <f>'DATOS MENSUALES'!F255</f>
        <v>2.632</v>
      </c>
      <c r="L38" s="1">
        <f>'DATOS MENSUALES'!F256</f>
        <v>2.087</v>
      </c>
      <c r="M38" s="1">
        <f>'DATOS MENSUALES'!F257</f>
        <v>1.96</v>
      </c>
      <c r="N38" s="1">
        <f t="shared" si="12"/>
        <v>92.271</v>
      </c>
      <c r="O38" s="10"/>
      <c r="P38" s="60">
        <f t="shared" si="13"/>
        <v>301.88050985323866</v>
      </c>
      <c r="Q38" s="60">
        <f t="shared" si="14"/>
        <v>844.5745096070782</v>
      </c>
      <c r="R38" s="60">
        <f t="shared" si="15"/>
        <v>2508.8452759205006</v>
      </c>
      <c r="S38" s="60">
        <f t="shared" si="16"/>
        <v>565.2704949330089</v>
      </c>
      <c r="T38" s="60">
        <f t="shared" si="17"/>
        <v>-35.40896749680117</v>
      </c>
      <c r="U38" s="60">
        <f t="shared" si="18"/>
        <v>-46.53181216815143</v>
      </c>
      <c r="V38" s="60">
        <f t="shared" si="19"/>
        <v>5.831558192975101</v>
      </c>
      <c r="W38" s="60">
        <f t="shared" si="20"/>
        <v>3.244879452362572</v>
      </c>
      <c r="X38" s="60">
        <f t="shared" si="21"/>
        <v>0.0004395013003033062</v>
      </c>
      <c r="Y38" s="60">
        <f t="shared" si="22"/>
        <v>0.030256430285972757</v>
      </c>
      <c r="Z38" s="60">
        <f t="shared" si="23"/>
        <v>0.013393920618109607</v>
      </c>
      <c r="AA38" s="60">
        <f t="shared" si="24"/>
        <v>0.010880674481123261</v>
      </c>
      <c r="AB38" s="60">
        <f t="shared" si="25"/>
        <v>43851.68861041574</v>
      </c>
    </row>
    <row r="39" spans="1:28" ht="12.75">
      <c r="A39" s="12" t="s">
        <v>47</v>
      </c>
      <c r="B39" s="1">
        <f>'DATOS MENSUALES'!F258</f>
        <v>4.132</v>
      </c>
      <c r="C39" s="1">
        <f>'DATOS MENSUALES'!F259</f>
        <v>10.972</v>
      </c>
      <c r="D39" s="1">
        <f>'DATOS MENSUALES'!F260</f>
        <v>21.836</v>
      </c>
      <c r="E39" s="1">
        <f>'DATOS MENSUALES'!F261</f>
        <v>14.187</v>
      </c>
      <c r="F39" s="1">
        <f>'DATOS MENSUALES'!F262</f>
        <v>5.478</v>
      </c>
      <c r="G39" s="1">
        <f>'DATOS MENSUALES'!F263</f>
        <v>30.648</v>
      </c>
      <c r="H39" s="1">
        <f>'DATOS MENSUALES'!F264</f>
        <v>10.766</v>
      </c>
      <c r="I39" s="1">
        <f>'DATOS MENSUALES'!F265</f>
        <v>4.245</v>
      </c>
      <c r="J39" s="1">
        <f>'DATOS MENSUALES'!F266</f>
        <v>3.586</v>
      </c>
      <c r="K39" s="1">
        <f>'DATOS MENSUALES'!F267</f>
        <v>2.684</v>
      </c>
      <c r="L39" s="1">
        <f>'DATOS MENSUALES'!F268</f>
        <v>2.15</v>
      </c>
      <c r="M39" s="1">
        <f>'DATOS MENSUALES'!F269</f>
        <v>1.827</v>
      </c>
      <c r="N39" s="1">
        <f t="shared" si="12"/>
        <v>112.51100000000001</v>
      </c>
      <c r="O39" s="10"/>
      <c r="P39" s="60">
        <f t="shared" si="13"/>
        <v>3.8498723022063643</v>
      </c>
      <c r="Q39" s="60">
        <f t="shared" si="14"/>
        <v>350.32581765812773</v>
      </c>
      <c r="R39" s="60">
        <f t="shared" si="15"/>
        <v>2190.453921337742</v>
      </c>
      <c r="S39" s="60">
        <f t="shared" si="16"/>
        <v>213.24146348906527</v>
      </c>
      <c r="T39" s="60">
        <f t="shared" si="17"/>
        <v>-11.115808416779142</v>
      </c>
      <c r="U39" s="60">
        <f t="shared" si="18"/>
        <v>13188.07659941623</v>
      </c>
      <c r="V39" s="60">
        <f t="shared" si="19"/>
        <v>171.13455327368573</v>
      </c>
      <c r="W39" s="60">
        <f t="shared" si="20"/>
        <v>-0.017683764956295082</v>
      </c>
      <c r="X39" s="60">
        <f t="shared" si="21"/>
        <v>0.11552286515980736</v>
      </c>
      <c r="Y39" s="60">
        <f t="shared" si="22"/>
        <v>0.04807212722261192</v>
      </c>
      <c r="Z39" s="60">
        <f t="shared" si="23"/>
        <v>0.027131120775134406</v>
      </c>
      <c r="AA39" s="60">
        <f t="shared" si="24"/>
        <v>0.0006952923881480159</v>
      </c>
      <c r="AB39" s="60">
        <f t="shared" si="25"/>
        <v>170988.7401994722</v>
      </c>
    </row>
    <row r="40" spans="1:28" ht="12.75">
      <c r="A40" s="12" t="s">
        <v>48</v>
      </c>
      <c r="B40" s="1">
        <f>'DATOS MENSUALES'!F270</f>
        <v>1.777</v>
      </c>
      <c r="C40" s="1">
        <f>'DATOS MENSUALES'!F271</f>
        <v>2.437</v>
      </c>
      <c r="D40" s="1">
        <f>'DATOS MENSUALES'!F272</f>
        <v>3.87</v>
      </c>
      <c r="E40" s="1">
        <f>'DATOS MENSUALES'!F273</f>
        <v>10.777</v>
      </c>
      <c r="F40" s="1">
        <f>'DATOS MENSUALES'!F274</f>
        <v>14.255</v>
      </c>
      <c r="G40" s="1">
        <f>'DATOS MENSUALES'!F275</f>
        <v>14.372</v>
      </c>
      <c r="H40" s="1">
        <f>'DATOS MENSUALES'!F276</f>
        <v>7.29</v>
      </c>
      <c r="I40" s="1">
        <f>'DATOS MENSUALES'!F277</f>
        <v>3.182</v>
      </c>
      <c r="J40" s="1">
        <f>'DATOS MENSUALES'!F278</f>
        <v>4.226</v>
      </c>
      <c r="K40" s="1">
        <f>'DATOS MENSUALES'!F279</f>
        <v>2.42</v>
      </c>
      <c r="L40" s="1">
        <f>'DATOS MENSUALES'!F280</f>
        <v>1.944</v>
      </c>
      <c r="M40" s="1">
        <f>'DATOS MENSUALES'!F281</f>
        <v>1.626</v>
      </c>
      <c r="N40" s="1">
        <f t="shared" si="12"/>
        <v>68.176</v>
      </c>
      <c r="O40" s="10"/>
      <c r="P40" s="60">
        <f t="shared" si="13"/>
        <v>-0.48876779807256054</v>
      </c>
      <c r="Q40" s="60">
        <f t="shared" si="14"/>
        <v>-3.2781683824094356</v>
      </c>
      <c r="R40" s="60">
        <f t="shared" si="15"/>
        <v>-123.42597163358967</v>
      </c>
      <c r="S40" s="60">
        <f t="shared" si="16"/>
        <v>16.862855996717162</v>
      </c>
      <c r="T40" s="60">
        <f t="shared" si="17"/>
        <v>280.39948397895375</v>
      </c>
      <c r="U40" s="60">
        <f t="shared" si="18"/>
        <v>397.09729824184654</v>
      </c>
      <c r="V40" s="60">
        <f t="shared" si="19"/>
        <v>8.946507292140383</v>
      </c>
      <c r="W40" s="60">
        <f t="shared" si="20"/>
        <v>-2.318470997634672</v>
      </c>
      <c r="X40" s="60">
        <f t="shared" si="21"/>
        <v>1.4315508523774385</v>
      </c>
      <c r="Y40" s="60">
        <f t="shared" si="22"/>
        <v>0.0009882283135208866</v>
      </c>
      <c r="Z40" s="60">
        <f t="shared" si="23"/>
        <v>0.0008435027696246363</v>
      </c>
      <c r="AA40" s="60">
        <f t="shared" si="24"/>
        <v>-0.0014203792089594203</v>
      </c>
      <c r="AB40" s="60">
        <f t="shared" si="25"/>
        <v>1393.2092870663141</v>
      </c>
    </row>
    <row r="41" spans="1:28" ht="12.75">
      <c r="A41" s="12" t="s">
        <v>49</v>
      </c>
      <c r="B41" s="1">
        <f>'DATOS MENSUALES'!F282</f>
        <v>1.573</v>
      </c>
      <c r="C41" s="1">
        <f>'DATOS MENSUALES'!F283</f>
        <v>8.256</v>
      </c>
      <c r="D41" s="1">
        <f>'DATOS MENSUALES'!F284</f>
        <v>5.42</v>
      </c>
      <c r="E41" s="1">
        <f>'DATOS MENSUALES'!F285</f>
        <v>2.758</v>
      </c>
      <c r="F41" s="1">
        <f>'DATOS MENSUALES'!F286</f>
        <v>14.356</v>
      </c>
      <c r="G41" s="1">
        <f>'DATOS MENSUALES'!F287</f>
        <v>24.796</v>
      </c>
      <c r="H41" s="1">
        <f>'DATOS MENSUALES'!F288</f>
        <v>5.78</v>
      </c>
      <c r="I41" s="1">
        <f>'DATOS MENSUALES'!F289</f>
        <v>3.819</v>
      </c>
      <c r="J41" s="1">
        <f>'DATOS MENSUALES'!F290</f>
        <v>3.368</v>
      </c>
      <c r="K41" s="1">
        <f>'DATOS MENSUALES'!F291</f>
        <v>2.819</v>
      </c>
      <c r="L41" s="1">
        <f>'DATOS MENSUALES'!F292</f>
        <v>2.285</v>
      </c>
      <c r="M41" s="1">
        <f>'DATOS MENSUALES'!F293</f>
        <v>1.905</v>
      </c>
      <c r="N41" s="1">
        <f t="shared" si="12"/>
        <v>77.13499999999999</v>
      </c>
      <c r="O41" s="10"/>
      <c r="P41" s="60">
        <f t="shared" si="13"/>
        <v>-0.9753418611552048</v>
      </c>
      <c r="Q41" s="60">
        <f t="shared" si="14"/>
        <v>81.37890602234816</v>
      </c>
      <c r="R41" s="60">
        <f t="shared" si="15"/>
        <v>-40.31565036599332</v>
      </c>
      <c r="S41" s="60">
        <f t="shared" si="16"/>
        <v>-162.29346374530581</v>
      </c>
      <c r="T41" s="60">
        <f t="shared" si="17"/>
        <v>293.5813984466699</v>
      </c>
      <c r="U41" s="60">
        <f t="shared" si="18"/>
        <v>5615.261239983109</v>
      </c>
      <c r="V41" s="60">
        <f t="shared" si="19"/>
        <v>0.1812778145990785</v>
      </c>
      <c r="W41" s="60">
        <f t="shared" si="20"/>
        <v>-0.323578110357122</v>
      </c>
      <c r="X41" s="60">
        <f t="shared" si="21"/>
        <v>0.019471688013801915</v>
      </c>
      <c r="Y41" s="60">
        <f t="shared" si="22"/>
        <v>0.12395745734657881</v>
      </c>
      <c r="Z41" s="60">
        <f t="shared" si="23"/>
        <v>0.08258841825447354</v>
      </c>
      <c r="AA41" s="60">
        <f t="shared" si="24"/>
        <v>0.004623319367486883</v>
      </c>
      <c r="AB41" s="60">
        <f t="shared" si="25"/>
        <v>8154.308910918261</v>
      </c>
    </row>
    <row r="42" spans="1:28" ht="12.75">
      <c r="A42" s="12" t="s">
        <v>50</v>
      </c>
      <c r="B42" s="1">
        <f>'DATOS MENSUALES'!F294</f>
        <v>2.851</v>
      </c>
      <c r="C42" s="1">
        <f>'DATOS MENSUALES'!F295</f>
        <v>1.661</v>
      </c>
      <c r="D42" s="1">
        <f>'DATOS MENSUALES'!F296</f>
        <v>1.563</v>
      </c>
      <c r="E42" s="1">
        <f>'DATOS MENSUALES'!F297</f>
        <v>10.472</v>
      </c>
      <c r="F42" s="1">
        <f>'DATOS MENSUALES'!F298</f>
        <v>3.419</v>
      </c>
      <c r="G42" s="1">
        <f>'DATOS MENSUALES'!F299</f>
        <v>12.273</v>
      </c>
      <c r="H42" s="1">
        <f>'DATOS MENSUALES'!F300</f>
        <v>2.669</v>
      </c>
      <c r="I42" s="1">
        <f>'DATOS MENSUALES'!F301</f>
        <v>1.928</v>
      </c>
      <c r="J42" s="1">
        <f>'DATOS MENSUALES'!F302</f>
        <v>1.592</v>
      </c>
      <c r="K42" s="1">
        <f>'DATOS MENSUALES'!F303</f>
        <v>1.282</v>
      </c>
      <c r="L42" s="1">
        <f>'DATOS MENSUALES'!F304</f>
        <v>1.035</v>
      </c>
      <c r="M42" s="1">
        <f>'DATOS MENSUALES'!F305</f>
        <v>1.387</v>
      </c>
      <c r="N42" s="1">
        <f t="shared" si="12"/>
        <v>42.13199999999999</v>
      </c>
      <c r="O42" s="10"/>
      <c r="P42" s="60">
        <f t="shared" si="13"/>
        <v>0.023464369129918405</v>
      </c>
      <c r="Q42" s="60">
        <f t="shared" si="14"/>
        <v>-11.566407931852954</v>
      </c>
      <c r="R42" s="60">
        <f t="shared" si="15"/>
        <v>-386.77104482781067</v>
      </c>
      <c r="S42" s="60">
        <f t="shared" si="16"/>
        <v>11.53319584127986</v>
      </c>
      <c r="T42" s="60">
        <f t="shared" si="17"/>
        <v>-78.99542388679843</v>
      </c>
      <c r="U42" s="60">
        <f t="shared" si="18"/>
        <v>144.8021219991323</v>
      </c>
      <c r="V42" s="60">
        <f t="shared" si="19"/>
        <v>-16.484911871456735</v>
      </c>
      <c r="W42" s="60">
        <f t="shared" si="20"/>
        <v>-17.12424132158922</v>
      </c>
      <c r="X42" s="60">
        <f t="shared" si="21"/>
        <v>-3.4222643881514863</v>
      </c>
      <c r="Y42" s="60">
        <f t="shared" si="22"/>
        <v>-1.1196606982264232</v>
      </c>
      <c r="Z42" s="60">
        <f t="shared" si="23"/>
        <v>-0.5403778041973165</v>
      </c>
      <c r="AA42" s="60">
        <f t="shared" si="24"/>
        <v>-0.043394928520942774</v>
      </c>
      <c r="AB42" s="60">
        <f t="shared" si="25"/>
        <v>-3291.477037106163</v>
      </c>
    </row>
    <row r="43" spans="1:28" ht="12.75">
      <c r="A43" s="12" t="s">
        <v>51</v>
      </c>
      <c r="B43" s="1">
        <f>'DATOS MENSUALES'!F306</f>
        <v>3.777</v>
      </c>
      <c r="C43" s="1">
        <f>'DATOS MENSUALES'!F307</f>
        <v>13.302</v>
      </c>
      <c r="D43" s="1">
        <f>'DATOS MENSUALES'!F308</f>
        <v>24.334</v>
      </c>
      <c r="E43" s="1">
        <f>'DATOS MENSUALES'!F309</f>
        <v>28.569</v>
      </c>
      <c r="F43" s="1">
        <f>'DATOS MENSUALES'!F310</f>
        <v>41.724</v>
      </c>
      <c r="G43" s="1">
        <f>'DATOS MENSUALES'!F311</f>
        <v>4.597</v>
      </c>
      <c r="H43" s="1">
        <f>'DATOS MENSUALES'!F312</f>
        <v>15.577</v>
      </c>
      <c r="I43" s="1">
        <f>'DATOS MENSUALES'!F313</f>
        <v>4.275</v>
      </c>
      <c r="J43" s="1">
        <f>'DATOS MENSUALES'!F314</f>
        <v>3.88</v>
      </c>
      <c r="K43" s="1">
        <f>'DATOS MENSUALES'!F315</f>
        <v>2.93</v>
      </c>
      <c r="L43" s="1">
        <f>'DATOS MENSUALES'!F316</f>
        <v>2.321</v>
      </c>
      <c r="M43" s="1">
        <f>'DATOS MENSUALES'!F317</f>
        <v>1.864</v>
      </c>
      <c r="N43" s="1">
        <f t="shared" si="12"/>
        <v>147.15</v>
      </c>
      <c r="O43" s="10"/>
      <c r="P43" s="60">
        <f t="shared" si="13"/>
        <v>1.7816290628089837</v>
      </c>
      <c r="Q43" s="60">
        <f t="shared" si="14"/>
        <v>825.1577035767777</v>
      </c>
      <c r="R43" s="60">
        <f t="shared" si="15"/>
        <v>3713.1287060336617</v>
      </c>
      <c r="S43" s="60">
        <f t="shared" si="16"/>
        <v>8435.282487019876</v>
      </c>
      <c r="T43" s="60">
        <f t="shared" si="17"/>
        <v>39353.413420519864</v>
      </c>
      <c r="U43" s="60">
        <f t="shared" si="18"/>
        <v>-14.257040992468234</v>
      </c>
      <c r="V43" s="60">
        <f t="shared" si="19"/>
        <v>1112.8862578790965</v>
      </c>
      <c r="W43" s="60">
        <f t="shared" si="20"/>
        <v>-0.012251353282741316</v>
      </c>
      <c r="X43" s="60">
        <f t="shared" si="21"/>
        <v>0.47643499415154283</v>
      </c>
      <c r="Y43" s="60">
        <f t="shared" si="22"/>
        <v>0.22654152938790142</v>
      </c>
      <c r="Z43" s="60">
        <f t="shared" si="23"/>
        <v>0.10481012109744885</v>
      </c>
      <c r="AA43" s="60">
        <f t="shared" si="24"/>
        <v>0.0019809550100488562</v>
      </c>
      <c r="AB43" s="60">
        <f t="shared" si="25"/>
        <v>732474.8838769603</v>
      </c>
    </row>
    <row r="44" spans="1:28" ht="12.75">
      <c r="A44" s="12" t="s">
        <v>52</v>
      </c>
      <c r="B44" s="1">
        <f>'DATOS MENSUALES'!F318</f>
        <v>7.719</v>
      </c>
      <c r="C44" s="1">
        <f>'DATOS MENSUALES'!F319</f>
        <v>10.332</v>
      </c>
      <c r="D44" s="1">
        <f>'DATOS MENSUALES'!F320</f>
        <v>3.103</v>
      </c>
      <c r="E44" s="1">
        <f>'DATOS MENSUALES'!F321</f>
        <v>5.416</v>
      </c>
      <c r="F44" s="1">
        <f>'DATOS MENSUALES'!F322</f>
        <v>8.54</v>
      </c>
      <c r="G44" s="1">
        <f>'DATOS MENSUALES'!F323</f>
        <v>4.9</v>
      </c>
      <c r="H44" s="1">
        <f>'DATOS MENSUALES'!F324</f>
        <v>2.752</v>
      </c>
      <c r="I44" s="1">
        <f>'DATOS MENSUALES'!F325</f>
        <v>5.618</v>
      </c>
      <c r="J44" s="1">
        <f>'DATOS MENSUALES'!F326</f>
        <v>2.354</v>
      </c>
      <c r="K44" s="1">
        <f>'DATOS MENSUALES'!F327</f>
        <v>1.889</v>
      </c>
      <c r="L44" s="1">
        <f>'DATOS MENSUALES'!F328</f>
        <v>1.513</v>
      </c>
      <c r="M44" s="1">
        <f>'DATOS MENSUALES'!F329</f>
        <v>1.267</v>
      </c>
      <c r="N44" s="1">
        <f t="shared" si="12"/>
        <v>55.403000000000006</v>
      </c>
      <c r="O44" s="10"/>
      <c r="P44" s="60">
        <f t="shared" si="13"/>
        <v>136.93233493651567</v>
      </c>
      <c r="Q44" s="60">
        <f t="shared" si="14"/>
        <v>263.3112263122326</v>
      </c>
      <c r="R44" s="60">
        <f t="shared" si="15"/>
        <v>-189.70539728129557</v>
      </c>
      <c r="S44" s="60">
        <f t="shared" si="16"/>
        <v>-21.873337782565887</v>
      </c>
      <c r="T44" s="60">
        <f t="shared" si="17"/>
        <v>0.572288164532152</v>
      </c>
      <c r="U44" s="60">
        <f t="shared" si="18"/>
        <v>-9.55245929988353</v>
      </c>
      <c r="V44" s="60">
        <f t="shared" si="19"/>
        <v>-14.92410170380591</v>
      </c>
      <c r="W44" s="60">
        <f t="shared" si="20"/>
        <v>1.376780066985165</v>
      </c>
      <c r="X44" s="60">
        <f t="shared" si="21"/>
        <v>-0.41344317023413174</v>
      </c>
      <c r="Y44" s="60">
        <f t="shared" si="22"/>
        <v>-0.08028272744680959</v>
      </c>
      <c r="Z44" s="60">
        <f t="shared" si="23"/>
        <v>-0.03810779927720716</v>
      </c>
      <c r="AA44" s="60">
        <f t="shared" si="24"/>
        <v>-0.1047596069506948</v>
      </c>
      <c r="AB44" s="60">
        <f t="shared" si="25"/>
        <v>-4.128551305292668</v>
      </c>
    </row>
    <row r="45" spans="1:28" ht="12.75">
      <c r="A45" s="12" t="s">
        <v>53</v>
      </c>
      <c r="B45" s="1">
        <f>'DATOS MENSUALES'!F330</f>
        <v>1.214</v>
      </c>
      <c r="C45" s="1">
        <f>'DATOS MENSUALES'!F331</f>
        <v>3.381</v>
      </c>
      <c r="D45" s="1">
        <f>'DATOS MENSUALES'!F332</f>
        <v>2.317</v>
      </c>
      <c r="E45" s="1">
        <f>'DATOS MENSUALES'!F333</f>
        <v>1.728</v>
      </c>
      <c r="F45" s="1">
        <f>'DATOS MENSUALES'!F334</f>
        <v>11.169</v>
      </c>
      <c r="G45" s="1">
        <f>'DATOS MENSUALES'!F335</f>
        <v>3.044</v>
      </c>
      <c r="H45" s="1">
        <f>'DATOS MENSUALES'!F336</f>
        <v>6.53</v>
      </c>
      <c r="I45" s="1">
        <f>'DATOS MENSUALES'!F337</f>
        <v>4.202</v>
      </c>
      <c r="J45" s="1">
        <f>'DATOS MENSUALES'!F338</f>
        <v>2.491</v>
      </c>
      <c r="K45" s="1">
        <f>'DATOS MENSUALES'!F339</f>
        <v>1.977</v>
      </c>
      <c r="L45" s="1">
        <f>'DATOS MENSUALES'!F340</f>
        <v>1.62</v>
      </c>
      <c r="M45" s="1">
        <f>'DATOS MENSUALES'!F341</f>
        <v>2.218</v>
      </c>
      <c r="N45" s="1">
        <f t="shared" si="12"/>
        <v>41.89099999999999</v>
      </c>
      <c r="O45" s="10"/>
      <c r="P45" s="60">
        <f t="shared" si="13"/>
        <v>-2.4642705769107134</v>
      </c>
      <c r="Q45" s="60">
        <f t="shared" si="14"/>
        <v>-0.15879317703202786</v>
      </c>
      <c r="R45" s="60">
        <f t="shared" si="15"/>
        <v>-278.6913038295558</v>
      </c>
      <c r="S45" s="60">
        <f t="shared" si="16"/>
        <v>-272.68416966146987</v>
      </c>
      <c r="T45" s="60">
        <f t="shared" si="17"/>
        <v>41.39453377504733</v>
      </c>
      <c r="U45" s="60">
        <f t="shared" si="18"/>
        <v>-62.94044698354191</v>
      </c>
      <c r="V45" s="60">
        <f t="shared" si="19"/>
        <v>2.2788863419751064</v>
      </c>
      <c r="W45" s="60">
        <f t="shared" si="20"/>
        <v>-0.027964442552025168</v>
      </c>
      <c r="X45" s="60">
        <f t="shared" si="21"/>
        <v>-0.2247221078567213</v>
      </c>
      <c r="Y45" s="60">
        <f t="shared" si="22"/>
        <v>-0.04049280647711263</v>
      </c>
      <c r="Z45" s="60">
        <f t="shared" si="23"/>
        <v>-0.01209021663533394</v>
      </c>
      <c r="AA45" s="60">
        <f t="shared" si="24"/>
        <v>0.11030947728690856</v>
      </c>
      <c r="AB45" s="60">
        <f t="shared" si="25"/>
        <v>-3454.0628742310987</v>
      </c>
    </row>
    <row r="46" spans="1:28" ht="12.75">
      <c r="A46" s="12" t="s">
        <v>54</v>
      </c>
      <c r="B46" s="1">
        <f>'DATOS MENSUALES'!F342</f>
        <v>2.096</v>
      </c>
      <c r="C46" s="1">
        <f>'DATOS MENSUALES'!F343</f>
        <v>3.65</v>
      </c>
      <c r="D46" s="1">
        <f>'DATOS MENSUALES'!F344</f>
        <v>18.049</v>
      </c>
      <c r="E46" s="1">
        <f>'DATOS MENSUALES'!F345</f>
        <v>17.203</v>
      </c>
      <c r="F46" s="1">
        <f>'DATOS MENSUALES'!F346</f>
        <v>11.548</v>
      </c>
      <c r="G46" s="1">
        <f>'DATOS MENSUALES'!F347</f>
        <v>20.98</v>
      </c>
      <c r="H46" s="1">
        <f>'DATOS MENSUALES'!F348</f>
        <v>7.595</v>
      </c>
      <c r="I46" s="1">
        <f>'DATOS MENSUALES'!F349</f>
        <v>10.443</v>
      </c>
      <c r="J46" s="1">
        <f>'DATOS MENSUALES'!F350</f>
        <v>5.52</v>
      </c>
      <c r="K46" s="1">
        <f>'DATOS MENSUALES'!F351</f>
        <v>3.35</v>
      </c>
      <c r="L46" s="1">
        <f>'DATOS MENSUALES'!F352</f>
        <v>2.651</v>
      </c>
      <c r="M46" s="1">
        <f>'DATOS MENSUALES'!F353</f>
        <v>2.714</v>
      </c>
      <c r="N46" s="1">
        <f t="shared" si="12"/>
        <v>105.79899999999999</v>
      </c>
      <c r="O46" s="10"/>
      <c r="P46" s="60">
        <f t="shared" si="13"/>
        <v>-0.10297185926195468</v>
      </c>
      <c r="Q46" s="60">
        <f t="shared" si="14"/>
        <v>-0.020238203596766435</v>
      </c>
      <c r="R46" s="60">
        <f t="shared" si="15"/>
        <v>778.7072365220394</v>
      </c>
      <c r="S46" s="60">
        <f t="shared" si="16"/>
        <v>726.6571960162328</v>
      </c>
      <c r="T46" s="60">
        <f t="shared" si="17"/>
        <v>56.545390053413705</v>
      </c>
      <c r="U46" s="60">
        <f t="shared" si="18"/>
        <v>2719.4931398516874</v>
      </c>
      <c r="V46" s="60">
        <f t="shared" si="19"/>
        <v>13.497499288349053</v>
      </c>
      <c r="W46" s="60">
        <f t="shared" si="20"/>
        <v>209.31686347516344</v>
      </c>
      <c r="X46" s="60">
        <f t="shared" si="21"/>
        <v>14.19059730776035</v>
      </c>
      <c r="Y46" s="60">
        <f t="shared" si="22"/>
        <v>1.0914736885614555</v>
      </c>
      <c r="Z46" s="60">
        <f t="shared" si="23"/>
        <v>0.5148562038247219</v>
      </c>
      <c r="AA46" s="60">
        <f t="shared" si="24"/>
        <v>0.9285455954026117</v>
      </c>
      <c r="AB46" s="60">
        <f t="shared" si="25"/>
        <v>116155.50363987779</v>
      </c>
    </row>
    <row r="47" spans="1:28" ht="12.75">
      <c r="A47" s="12" t="s">
        <v>55</v>
      </c>
      <c r="B47" s="1">
        <f>'DATOS MENSUALES'!F354</f>
        <v>2.26</v>
      </c>
      <c r="C47" s="1">
        <f>'DATOS MENSUALES'!F355</f>
        <v>2.899</v>
      </c>
      <c r="D47" s="1">
        <f>'DATOS MENSUALES'!F356</f>
        <v>2.763</v>
      </c>
      <c r="E47" s="1">
        <f>'DATOS MENSUALES'!F357</f>
        <v>15.778</v>
      </c>
      <c r="F47" s="1">
        <f>'DATOS MENSUALES'!F358</f>
        <v>6.939</v>
      </c>
      <c r="G47" s="1">
        <f>'DATOS MENSUALES'!F359</f>
        <v>2.897</v>
      </c>
      <c r="H47" s="1">
        <f>'DATOS MENSUALES'!F360</f>
        <v>2.473</v>
      </c>
      <c r="I47" s="1">
        <f>'DATOS MENSUALES'!F361</f>
        <v>3.387</v>
      </c>
      <c r="J47" s="1">
        <f>'DATOS MENSUALES'!F362</f>
        <v>2.36</v>
      </c>
      <c r="K47" s="1">
        <f>'DATOS MENSUALES'!F363</f>
        <v>1.902</v>
      </c>
      <c r="L47" s="1">
        <f>'DATOS MENSUALES'!F364</f>
        <v>1.544</v>
      </c>
      <c r="M47" s="1">
        <f>'DATOS MENSUALES'!F365</f>
        <v>1.25</v>
      </c>
      <c r="N47" s="1">
        <f t="shared" si="12"/>
        <v>46.452</v>
      </c>
      <c r="O47" s="10"/>
      <c r="P47" s="60">
        <f t="shared" si="13"/>
        <v>-0.028292361033304778</v>
      </c>
      <c r="Q47" s="60">
        <f t="shared" si="14"/>
        <v>-1.0722173445912548</v>
      </c>
      <c r="R47" s="60">
        <f t="shared" si="15"/>
        <v>-225.41334611624046</v>
      </c>
      <c r="S47" s="60">
        <f t="shared" si="16"/>
        <v>432.99892043457</v>
      </c>
      <c r="T47" s="60">
        <f t="shared" si="17"/>
        <v>-0.457881826192364</v>
      </c>
      <c r="U47" s="60">
        <f t="shared" si="18"/>
        <v>-70.17939891760595</v>
      </c>
      <c r="V47" s="60">
        <f t="shared" si="19"/>
        <v>-20.594379549035253</v>
      </c>
      <c r="W47" s="60">
        <f t="shared" si="20"/>
        <v>-1.3994044908199326</v>
      </c>
      <c r="X47" s="60">
        <f t="shared" si="21"/>
        <v>-0.4035337736721486</v>
      </c>
      <c r="Y47" s="60">
        <f t="shared" si="22"/>
        <v>-0.07324131866719533</v>
      </c>
      <c r="Z47" s="60">
        <f t="shared" si="23"/>
        <v>-0.02851663386949365</v>
      </c>
      <c r="AA47" s="60">
        <f t="shared" si="24"/>
        <v>-0.11650678471309142</v>
      </c>
      <c r="AB47" s="60">
        <f t="shared" si="25"/>
        <v>-1175.987665527646</v>
      </c>
    </row>
    <row r="48" spans="1:28" ht="12.75">
      <c r="A48" s="12" t="s">
        <v>56</v>
      </c>
      <c r="B48" s="1">
        <f>'DATOS MENSUALES'!F366</f>
        <v>1.009</v>
      </c>
      <c r="C48" s="1">
        <f>'DATOS MENSUALES'!F367</f>
        <v>2.314</v>
      </c>
      <c r="D48" s="1">
        <f>'DATOS MENSUALES'!F368</f>
        <v>1.658</v>
      </c>
      <c r="E48" s="1">
        <f>'DATOS MENSUALES'!F369</f>
        <v>4.698</v>
      </c>
      <c r="F48" s="1">
        <f>'DATOS MENSUALES'!F370</f>
        <v>4.918</v>
      </c>
      <c r="G48" s="1">
        <f>'DATOS MENSUALES'!F371</f>
        <v>8.296</v>
      </c>
      <c r="H48" s="1">
        <f>'DATOS MENSUALES'!F372</f>
        <v>13.344</v>
      </c>
      <c r="I48" s="1">
        <f>'DATOS MENSUALES'!F373</f>
        <v>8.16</v>
      </c>
      <c r="J48" s="1">
        <f>'DATOS MENSUALES'!F374</f>
        <v>4.87</v>
      </c>
      <c r="K48" s="1">
        <f>'DATOS MENSUALES'!F375</f>
        <v>5.929</v>
      </c>
      <c r="L48" s="1">
        <f>'DATOS MENSUALES'!F376</f>
        <v>3.074</v>
      </c>
      <c r="M48" s="1">
        <f>'DATOS MENSUALES'!F377</f>
        <v>2.467</v>
      </c>
      <c r="N48" s="1">
        <f t="shared" si="12"/>
        <v>60.737</v>
      </c>
      <c r="O48" s="10"/>
      <c r="P48" s="60">
        <f t="shared" si="13"/>
        <v>-3.765197021741981</v>
      </c>
      <c r="Q48" s="60">
        <f t="shared" si="14"/>
        <v>-4.161745018516871</v>
      </c>
      <c r="R48" s="60">
        <f t="shared" si="15"/>
        <v>-371.83831661276594</v>
      </c>
      <c r="S48" s="60">
        <f t="shared" si="16"/>
        <v>-43.41570032942406</v>
      </c>
      <c r="T48" s="60">
        <f t="shared" si="17"/>
        <v>-21.7587082973301</v>
      </c>
      <c r="U48" s="60">
        <f t="shared" si="18"/>
        <v>2.0687580626536475</v>
      </c>
      <c r="V48" s="60">
        <f t="shared" si="19"/>
        <v>537.3587838367556</v>
      </c>
      <c r="W48" s="60">
        <f t="shared" si="20"/>
        <v>48.805986464124274</v>
      </c>
      <c r="X48" s="60">
        <f t="shared" si="21"/>
        <v>5.554922146878817</v>
      </c>
      <c r="Y48" s="60">
        <f t="shared" si="22"/>
        <v>46.99140416798021</v>
      </c>
      <c r="Z48" s="60">
        <f t="shared" si="23"/>
        <v>1.8359474524115</v>
      </c>
      <c r="AA48" s="60">
        <f t="shared" si="24"/>
        <v>0.3867686318922809</v>
      </c>
      <c r="AB48" s="60">
        <f t="shared" si="25"/>
        <v>51.88563150980249</v>
      </c>
    </row>
    <row r="49" spans="1:28" ht="12.75">
      <c r="A49" s="12" t="s">
        <v>57</v>
      </c>
      <c r="B49" s="1">
        <f>'DATOS MENSUALES'!F378</f>
        <v>2.088</v>
      </c>
      <c r="C49" s="1">
        <f>'DATOS MENSUALES'!F379</f>
        <v>2.23</v>
      </c>
      <c r="D49" s="1">
        <f>'DATOS MENSUALES'!F380</f>
        <v>1.777</v>
      </c>
      <c r="E49" s="1">
        <f>'DATOS MENSUALES'!F381</f>
        <v>2.102</v>
      </c>
      <c r="F49" s="1">
        <f>'DATOS MENSUALES'!F382</f>
        <v>12.635</v>
      </c>
      <c r="G49" s="1">
        <f>'DATOS MENSUALES'!F383</f>
        <v>8.363</v>
      </c>
      <c r="H49" s="1">
        <f>'DATOS MENSUALES'!F384</f>
        <v>3.475</v>
      </c>
      <c r="I49" s="1">
        <f>'DATOS MENSUALES'!F385</f>
        <v>2.674</v>
      </c>
      <c r="J49" s="1">
        <f>'DATOS MENSUALES'!F386</f>
        <v>2.062</v>
      </c>
      <c r="K49" s="1">
        <f>'DATOS MENSUALES'!F387</f>
        <v>1.72</v>
      </c>
      <c r="L49" s="1">
        <f>'DATOS MENSUALES'!F388</f>
        <v>1.424</v>
      </c>
      <c r="M49" s="1">
        <f>'DATOS MENSUALES'!F389</f>
        <v>1.482</v>
      </c>
      <c r="N49" s="1">
        <f t="shared" si="12"/>
        <v>42.032</v>
      </c>
      <c r="O49" s="10"/>
      <c r="P49" s="60">
        <f t="shared" si="13"/>
        <v>-0.10833494925093538</v>
      </c>
      <c r="Q49" s="60">
        <f t="shared" si="14"/>
        <v>-4.848391661392904</v>
      </c>
      <c r="R49" s="60">
        <f t="shared" si="15"/>
        <v>-353.6818707370351</v>
      </c>
      <c r="S49" s="60">
        <f t="shared" si="16"/>
        <v>-228.1721060672122</v>
      </c>
      <c r="T49" s="60">
        <f t="shared" si="17"/>
        <v>119.47659444787926</v>
      </c>
      <c r="U49" s="60">
        <f t="shared" si="18"/>
        <v>2.4125575976791303</v>
      </c>
      <c r="V49" s="60">
        <f t="shared" si="19"/>
        <v>-5.259358809915396</v>
      </c>
      <c r="W49" s="60">
        <f t="shared" si="20"/>
        <v>-6.143874355670485</v>
      </c>
      <c r="X49" s="60">
        <f t="shared" si="21"/>
        <v>-1.1150598950385402</v>
      </c>
      <c r="Y49" s="60">
        <f t="shared" si="22"/>
        <v>-0.21642573394543213</v>
      </c>
      <c r="Z49" s="60">
        <f t="shared" si="23"/>
        <v>-0.07704511122486543</v>
      </c>
      <c r="AA49" s="60">
        <f t="shared" si="24"/>
        <v>-0.016857775142843662</v>
      </c>
      <c r="AB49" s="60">
        <f t="shared" si="25"/>
        <v>-3358.306009848928</v>
      </c>
    </row>
    <row r="50" spans="1:28" ht="12.75">
      <c r="A50" s="12" t="s">
        <v>58</v>
      </c>
      <c r="B50" s="1">
        <f>'DATOS MENSUALES'!F390</f>
        <v>5.014</v>
      </c>
      <c r="C50" s="1">
        <f>'DATOS MENSUALES'!F391</f>
        <v>3.919</v>
      </c>
      <c r="D50" s="1">
        <f>'DATOS MENSUALES'!F392</f>
        <v>9.2</v>
      </c>
      <c r="E50" s="1">
        <f>'DATOS MENSUALES'!F393</f>
        <v>6.572</v>
      </c>
      <c r="F50" s="1">
        <f>'DATOS MENSUALES'!F394</f>
        <v>3.27</v>
      </c>
      <c r="G50" s="1">
        <f>'DATOS MENSUALES'!F395</f>
        <v>2.602</v>
      </c>
      <c r="H50" s="1">
        <f>'DATOS MENSUALES'!F396</f>
        <v>2.612</v>
      </c>
      <c r="I50" s="1">
        <f>'DATOS MENSUALES'!F397</f>
        <v>6.042</v>
      </c>
      <c r="J50" s="1">
        <f>'DATOS MENSUALES'!F398</f>
        <v>2.787</v>
      </c>
      <c r="K50" s="1">
        <f>'DATOS MENSUALES'!F399</f>
        <v>2.496</v>
      </c>
      <c r="L50" s="1">
        <f>'DATOS MENSUALES'!F400</f>
        <v>1.936</v>
      </c>
      <c r="M50" s="1">
        <f>'DATOS MENSUALES'!F401</f>
        <v>1.609</v>
      </c>
      <c r="N50" s="1">
        <f t="shared" si="12"/>
        <v>48.059000000000005</v>
      </c>
      <c r="O50" s="10"/>
      <c r="P50" s="60">
        <f t="shared" si="13"/>
        <v>14.693305204218772</v>
      </c>
      <c r="Q50" s="60">
        <f t="shared" si="14"/>
        <v>-4.343423212842068E-08</v>
      </c>
      <c r="R50" s="60">
        <f t="shared" si="15"/>
        <v>0.04327155727109624</v>
      </c>
      <c r="S50" s="60">
        <f t="shared" si="16"/>
        <v>-4.416203034133329</v>
      </c>
      <c r="T50" s="60">
        <f t="shared" si="17"/>
        <v>-87.51404761915927</v>
      </c>
      <c r="U50" s="60">
        <f t="shared" si="18"/>
        <v>-86.3393442780777</v>
      </c>
      <c r="V50" s="60">
        <f t="shared" si="19"/>
        <v>-17.61751446103731</v>
      </c>
      <c r="W50" s="60">
        <f t="shared" si="20"/>
        <v>3.6272041352441144</v>
      </c>
      <c r="X50" s="60">
        <f t="shared" si="21"/>
        <v>-0.030362479404930864</v>
      </c>
      <c r="Y50" s="60">
        <f t="shared" si="22"/>
        <v>0.005415249878259191</v>
      </c>
      <c r="Z50" s="60">
        <f t="shared" si="23"/>
        <v>0.0006468745822968099</v>
      </c>
      <c r="AA50" s="60">
        <f t="shared" si="24"/>
        <v>-0.0021671768804470163</v>
      </c>
      <c r="AB50" s="60">
        <f t="shared" si="25"/>
        <v>-716.4914597131258</v>
      </c>
    </row>
    <row r="51" spans="1:28" ht="12.75">
      <c r="A51" s="12" t="s">
        <v>59</v>
      </c>
      <c r="B51" s="1">
        <f>'DATOS MENSUALES'!F402</f>
        <v>2.425</v>
      </c>
      <c r="C51" s="1">
        <f>'DATOS MENSUALES'!F403</f>
        <v>1.752</v>
      </c>
      <c r="D51" s="1">
        <f>'DATOS MENSUALES'!F404</f>
        <v>2.341</v>
      </c>
      <c r="E51" s="1">
        <f>'DATOS MENSUALES'!F405</f>
        <v>12.749</v>
      </c>
      <c r="F51" s="1">
        <f>'DATOS MENSUALES'!F406</f>
        <v>8.995</v>
      </c>
      <c r="G51" s="1">
        <f>'DATOS MENSUALES'!F407</f>
        <v>5.377</v>
      </c>
      <c r="H51" s="1">
        <f>'DATOS MENSUALES'!F408</f>
        <v>3.007</v>
      </c>
      <c r="I51" s="1">
        <f>'DATOS MENSUALES'!F409</f>
        <v>3.28</v>
      </c>
      <c r="J51" s="1">
        <f>'DATOS MENSUALES'!F410</f>
        <v>4.69</v>
      </c>
      <c r="K51" s="1">
        <f>'DATOS MENSUALES'!F411</f>
        <v>2.498</v>
      </c>
      <c r="L51" s="1">
        <f>'DATOS MENSUALES'!F412</f>
        <v>1.974</v>
      </c>
      <c r="M51" s="1">
        <f>'DATOS MENSUALES'!F413</f>
        <v>1.587</v>
      </c>
      <c r="N51" s="1">
        <f t="shared" si="12"/>
        <v>50.675</v>
      </c>
      <c r="O51" s="10"/>
      <c r="P51" s="60">
        <f t="shared" si="13"/>
        <v>-0.00272710751057753</v>
      </c>
      <c r="Q51" s="60">
        <f t="shared" si="14"/>
        <v>-10.225592118676643</v>
      </c>
      <c r="R51" s="60">
        <f t="shared" si="15"/>
        <v>-275.63062270041536</v>
      </c>
      <c r="S51" s="60">
        <f t="shared" si="16"/>
        <v>93.35105484534792</v>
      </c>
      <c r="T51" s="60">
        <f t="shared" si="17"/>
        <v>2.123025242479809</v>
      </c>
      <c r="U51" s="60">
        <f t="shared" si="18"/>
        <v>-4.449812301683126</v>
      </c>
      <c r="V51" s="60">
        <f t="shared" si="19"/>
        <v>-10.750627963361683</v>
      </c>
      <c r="W51" s="60">
        <f t="shared" si="20"/>
        <v>-1.8406540165919723</v>
      </c>
      <c r="X51" s="60">
        <f t="shared" si="21"/>
        <v>4.027498191837497</v>
      </c>
      <c r="Y51" s="60">
        <f t="shared" si="22"/>
        <v>0.005602390082115962</v>
      </c>
      <c r="Z51" s="60">
        <f t="shared" si="23"/>
        <v>0.0019290766539221695</v>
      </c>
      <c r="AA51" s="60">
        <f t="shared" si="24"/>
        <v>-0.0034710099259015565</v>
      </c>
      <c r="AB51" s="60">
        <f t="shared" si="25"/>
        <v>-253.90396432011926</v>
      </c>
    </row>
    <row r="52" spans="1:28" ht="12.75">
      <c r="A52" s="12" t="s">
        <v>60</v>
      </c>
      <c r="B52" s="1">
        <f>'DATOS MENSUALES'!F414</f>
        <v>1.331</v>
      </c>
      <c r="C52" s="1">
        <f>'DATOS MENSUALES'!F415</f>
        <v>1.843</v>
      </c>
      <c r="D52" s="1">
        <f>'DATOS MENSUALES'!F416</f>
        <v>1.609</v>
      </c>
      <c r="E52" s="1">
        <f>'DATOS MENSUALES'!F417</f>
        <v>3.955</v>
      </c>
      <c r="F52" s="1">
        <f>'DATOS MENSUALES'!F418</f>
        <v>2.522</v>
      </c>
      <c r="G52" s="1">
        <f>'DATOS MENSUALES'!F419</f>
        <v>3.909</v>
      </c>
      <c r="H52" s="1">
        <f>'DATOS MENSUALES'!F420</f>
        <v>2.378</v>
      </c>
      <c r="I52" s="1">
        <f>'DATOS MENSUALES'!F421</f>
        <v>2.352</v>
      </c>
      <c r="J52" s="1">
        <f>'DATOS MENSUALES'!F422</f>
        <v>2.09</v>
      </c>
      <c r="K52" s="1">
        <f>'DATOS MENSUALES'!F423</f>
        <v>1.734</v>
      </c>
      <c r="L52" s="1">
        <f>'DATOS MENSUALES'!F424</f>
        <v>1.425</v>
      </c>
      <c r="M52" s="1">
        <f>'DATOS MENSUALES'!F425</f>
        <v>2.177</v>
      </c>
      <c r="N52" s="1">
        <f t="shared" si="12"/>
        <v>27.325</v>
      </c>
      <c r="O52" s="10"/>
      <c r="P52" s="60">
        <f t="shared" si="13"/>
        <v>-1.877766103321871</v>
      </c>
      <c r="Q52" s="60">
        <f t="shared" si="14"/>
        <v>-8.992620521318521</v>
      </c>
      <c r="R52" s="60">
        <f t="shared" si="15"/>
        <v>-379.4915110337459</v>
      </c>
      <c r="S52" s="60">
        <f t="shared" si="16"/>
        <v>-77.18098838270856</v>
      </c>
      <c r="T52" s="60">
        <f t="shared" si="17"/>
        <v>-139.6172307910381</v>
      </c>
      <c r="U52" s="60">
        <f t="shared" si="18"/>
        <v>-30.161637895818103</v>
      </c>
      <c r="V52" s="60">
        <f t="shared" si="19"/>
        <v>-22.810749832124092</v>
      </c>
      <c r="W52" s="60">
        <f t="shared" si="20"/>
        <v>-9.987411907875723</v>
      </c>
      <c r="X52" s="60">
        <f t="shared" si="21"/>
        <v>-1.027151178961405</v>
      </c>
      <c r="Y52" s="60">
        <f t="shared" si="22"/>
        <v>-0.2016361605184349</v>
      </c>
      <c r="Z52" s="60">
        <f t="shared" si="23"/>
        <v>-0.07650319733781304</v>
      </c>
      <c r="AA52" s="60">
        <f t="shared" si="24"/>
        <v>0.08436821811128872</v>
      </c>
      <c r="AB52" s="60">
        <f t="shared" si="25"/>
        <v>-26151.0697033884</v>
      </c>
    </row>
    <row r="53" spans="1:28" ht="12.75">
      <c r="A53" s="12" t="s">
        <v>61</v>
      </c>
      <c r="B53" s="1">
        <f>'DATOS MENSUALES'!F426</f>
        <v>1.902</v>
      </c>
      <c r="C53" s="1">
        <f>'DATOS MENSUALES'!F427</f>
        <v>2.144</v>
      </c>
      <c r="D53" s="1">
        <f>'DATOS MENSUALES'!F428</f>
        <v>1.721</v>
      </c>
      <c r="E53" s="1">
        <f>'DATOS MENSUALES'!F429</f>
        <v>1.698</v>
      </c>
      <c r="F53" s="1">
        <f>'DATOS MENSUALES'!F430</f>
        <v>1.833</v>
      </c>
      <c r="G53" s="1">
        <f>'DATOS MENSUALES'!F431</f>
        <v>1.718</v>
      </c>
      <c r="H53" s="1">
        <f>'DATOS MENSUALES'!F432</f>
        <v>2.092</v>
      </c>
      <c r="I53" s="1">
        <f>'DATOS MENSUALES'!F433</f>
        <v>1.774</v>
      </c>
      <c r="J53" s="1">
        <f>'DATOS MENSUALES'!F434</f>
        <v>1.614</v>
      </c>
      <c r="K53" s="1">
        <f>'DATOS MENSUALES'!F435</f>
        <v>1.401</v>
      </c>
      <c r="L53" s="1">
        <f>'DATOS MENSUALES'!F436</f>
        <v>1.34</v>
      </c>
      <c r="M53" s="1">
        <f>'DATOS MENSUALES'!F437</f>
        <v>1.31</v>
      </c>
      <c r="N53" s="1">
        <f t="shared" si="12"/>
        <v>20.547</v>
      </c>
      <c r="O53" s="10"/>
      <c r="P53" s="60">
        <f t="shared" si="13"/>
        <v>-0.2910547840401916</v>
      </c>
      <c r="Q53" s="60">
        <f t="shared" si="14"/>
        <v>-5.625649988406677</v>
      </c>
      <c r="R53" s="60">
        <f t="shared" si="15"/>
        <v>-362.1506139147266</v>
      </c>
      <c r="S53" s="60">
        <f t="shared" si="16"/>
        <v>-276.48626869512685</v>
      </c>
      <c r="T53" s="60">
        <f t="shared" si="17"/>
        <v>-202.96134280260557</v>
      </c>
      <c r="U53" s="60">
        <f t="shared" si="18"/>
        <v>-149.19771138096752</v>
      </c>
      <c r="V53" s="60">
        <f t="shared" si="19"/>
        <v>-30.431100987896826</v>
      </c>
      <c r="W53" s="60">
        <f t="shared" si="20"/>
        <v>-20.380651769513463</v>
      </c>
      <c r="X53" s="60">
        <f t="shared" si="21"/>
        <v>-3.2745586540908804</v>
      </c>
      <c r="Y53" s="60">
        <f t="shared" si="22"/>
        <v>-0.7771501044605833</v>
      </c>
      <c r="Z53" s="60">
        <f t="shared" si="23"/>
        <v>-0.13227303228271645</v>
      </c>
      <c r="AA53" s="60">
        <f t="shared" si="24"/>
        <v>-0.07862778368003359</v>
      </c>
      <c r="AB53" s="60">
        <f t="shared" si="25"/>
        <v>-48468.33650410432</v>
      </c>
    </row>
    <row r="54" spans="1:28" ht="12.75">
      <c r="A54" s="12" t="s">
        <v>62</v>
      </c>
      <c r="B54" s="1">
        <f>'DATOS MENSUALES'!F438</f>
        <v>3.304</v>
      </c>
      <c r="C54" s="1">
        <f>'DATOS MENSUALES'!F439</f>
        <v>4.44</v>
      </c>
      <c r="D54" s="1">
        <f>'DATOS MENSUALES'!F440</f>
        <v>15.471</v>
      </c>
      <c r="E54" s="1">
        <f>'DATOS MENSUALES'!F441</f>
        <v>11.761</v>
      </c>
      <c r="F54" s="1">
        <f>'DATOS MENSUALES'!F442</f>
        <v>17.351</v>
      </c>
      <c r="G54" s="1">
        <f>'DATOS MENSUALES'!F443</f>
        <v>5.219</v>
      </c>
      <c r="H54" s="1">
        <f>'DATOS MENSUALES'!F444</f>
        <v>3.3</v>
      </c>
      <c r="I54" s="1">
        <f>'DATOS MENSUALES'!F445</f>
        <v>4.766</v>
      </c>
      <c r="J54" s="1">
        <f>'DATOS MENSUALES'!F446</f>
        <v>3.288</v>
      </c>
      <c r="K54" s="1">
        <f>'DATOS MENSUALES'!F447</f>
        <v>2.599</v>
      </c>
      <c r="L54" s="1">
        <f>'DATOS MENSUALES'!F448</f>
        <v>2.219</v>
      </c>
      <c r="M54" s="1">
        <f>'DATOS MENSUALES'!F449</f>
        <v>1.783</v>
      </c>
      <c r="N54" s="1">
        <f t="shared" si="12"/>
        <v>75.50099999999999</v>
      </c>
      <c r="O54" s="10"/>
      <c r="P54" s="60">
        <f t="shared" si="13"/>
        <v>0.40405525271049714</v>
      </c>
      <c r="Q54" s="60">
        <f t="shared" si="14"/>
        <v>0.1385775617200387</v>
      </c>
      <c r="R54" s="60">
        <f t="shared" si="15"/>
        <v>290.39052007201576</v>
      </c>
      <c r="S54" s="60">
        <f t="shared" si="16"/>
        <v>44.676464384303856</v>
      </c>
      <c r="T54" s="60">
        <f t="shared" si="17"/>
        <v>896.1877626069868</v>
      </c>
      <c r="U54" s="60">
        <f t="shared" si="18"/>
        <v>-5.859287904254746</v>
      </c>
      <c r="V54" s="60">
        <f t="shared" si="19"/>
        <v>-7.012239509863748</v>
      </c>
      <c r="W54" s="60">
        <f t="shared" si="20"/>
        <v>0.017671426728966606</v>
      </c>
      <c r="X54" s="60">
        <f t="shared" si="21"/>
        <v>0.006754516884325331</v>
      </c>
      <c r="Y54" s="60">
        <f t="shared" si="22"/>
        <v>0.021625774922336395</v>
      </c>
      <c r="Z54" s="60">
        <f t="shared" si="23"/>
        <v>0.050441721709018755</v>
      </c>
      <c r="AA54" s="60">
        <f t="shared" si="24"/>
        <v>8.866229723891965E-05</v>
      </c>
      <c r="AB54" s="60">
        <f t="shared" si="25"/>
        <v>6325.23329971615</v>
      </c>
    </row>
    <row r="55" spans="1:28" ht="12.75">
      <c r="A55" s="12" t="s">
        <v>63</v>
      </c>
      <c r="B55" s="1">
        <f>'DATOS MENSUALES'!F450</f>
        <v>2.565</v>
      </c>
      <c r="C55" s="1">
        <f>'DATOS MENSUALES'!F451</f>
        <v>1.77</v>
      </c>
      <c r="D55" s="1">
        <f>'DATOS MENSUALES'!F452</f>
        <v>8.469</v>
      </c>
      <c r="E55" s="1">
        <f>'DATOS MENSUALES'!F453</f>
        <v>9.616</v>
      </c>
      <c r="F55" s="1">
        <f>'DATOS MENSUALES'!F454</f>
        <v>20.331</v>
      </c>
      <c r="G55" s="1">
        <f>'DATOS MENSUALES'!F455</f>
        <v>5.731</v>
      </c>
      <c r="H55" s="1">
        <f>'DATOS MENSUALES'!F456</f>
        <v>5.603</v>
      </c>
      <c r="I55" s="1">
        <f>'DATOS MENSUALES'!F457</f>
        <v>4.261</v>
      </c>
      <c r="J55" s="1">
        <f>'DATOS MENSUALES'!F458</f>
        <v>4.634</v>
      </c>
      <c r="K55" s="1">
        <f>'DATOS MENSUALES'!F459</f>
        <v>3.002</v>
      </c>
      <c r="L55" s="1">
        <f>'DATOS MENSUALES'!F460</f>
        <v>2.375</v>
      </c>
      <c r="M55" s="1">
        <f>'DATOS MENSUALES'!F461</f>
        <v>1.88</v>
      </c>
      <c r="N55" s="1">
        <f t="shared" si="12"/>
        <v>70.237</v>
      </c>
      <c r="O55" s="10"/>
      <c r="P55" s="60">
        <f t="shared" si="13"/>
        <v>2.3857723237955925E-11</v>
      </c>
      <c r="Q55" s="60">
        <f t="shared" si="14"/>
        <v>-9.97329468216425</v>
      </c>
      <c r="R55" s="60">
        <f t="shared" si="15"/>
        <v>-0.05483918836044635</v>
      </c>
      <c r="S55" s="60">
        <f t="shared" si="16"/>
        <v>2.7637362203267313</v>
      </c>
      <c r="T55" s="60">
        <f t="shared" si="17"/>
        <v>2010.510408297841</v>
      </c>
      <c r="U55" s="60">
        <f t="shared" si="18"/>
        <v>-2.1507004642988297</v>
      </c>
      <c r="V55" s="60">
        <f t="shared" si="19"/>
        <v>0.058843236729244165</v>
      </c>
      <c r="W55" s="60">
        <f t="shared" si="20"/>
        <v>-0.014621706366763396</v>
      </c>
      <c r="X55" s="60">
        <f t="shared" si="21"/>
        <v>3.617019581501408</v>
      </c>
      <c r="Y55" s="60">
        <f t="shared" si="22"/>
        <v>0.31666519345401667</v>
      </c>
      <c r="Z55" s="60">
        <f t="shared" si="23"/>
        <v>0.14510440445282072</v>
      </c>
      <c r="AA55" s="60">
        <f t="shared" si="24"/>
        <v>0.002838612497652155</v>
      </c>
      <c r="AB55" s="60">
        <f t="shared" si="25"/>
        <v>2315.5659284364538</v>
      </c>
    </row>
    <row r="56" spans="1:28" ht="12.75">
      <c r="A56" s="12" t="s">
        <v>64</v>
      </c>
      <c r="B56" s="1">
        <f>'DATOS MENSUALES'!F462</f>
        <v>1.7</v>
      </c>
      <c r="C56" s="1">
        <f>'DATOS MENSUALES'!F463</f>
        <v>1.772</v>
      </c>
      <c r="D56" s="1">
        <f>'DATOS MENSUALES'!F464</f>
        <v>25.919</v>
      </c>
      <c r="E56" s="1">
        <f>'DATOS MENSUALES'!F465</f>
        <v>16.411</v>
      </c>
      <c r="F56" s="1">
        <f>'DATOS MENSUALES'!F466</f>
        <v>25.824</v>
      </c>
      <c r="G56" s="1">
        <f>'DATOS MENSUALES'!F467</f>
        <v>13.265</v>
      </c>
      <c r="H56" s="1">
        <f>'DATOS MENSUALES'!F468</f>
        <v>7.386</v>
      </c>
      <c r="I56" s="1">
        <f>'DATOS MENSUALES'!F469</f>
        <v>5.272</v>
      </c>
      <c r="J56" s="1">
        <f>'DATOS MENSUALES'!F470</f>
        <v>3.925</v>
      </c>
      <c r="K56" s="1">
        <f>'DATOS MENSUALES'!F471</f>
        <v>3.33</v>
      </c>
      <c r="L56" s="1">
        <f>'DATOS MENSUALES'!F472</f>
        <v>2.752</v>
      </c>
      <c r="M56" s="1">
        <f>'DATOS MENSUALES'!F473</f>
        <v>2.203</v>
      </c>
      <c r="N56" s="1">
        <f t="shared" si="12"/>
        <v>109.759</v>
      </c>
      <c r="O56" s="10"/>
      <c r="P56" s="60">
        <f t="shared" si="13"/>
        <v>-0.6465686457164997</v>
      </c>
      <c r="Q56" s="60">
        <f t="shared" si="14"/>
        <v>-9.945520575481059</v>
      </c>
      <c r="R56" s="60">
        <f t="shared" si="15"/>
        <v>4974.0064671348155</v>
      </c>
      <c r="S56" s="60">
        <f t="shared" si="16"/>
        <v>551.0349234556878</v>
      </c>
      <c r="T56" s="60">
        <f t="shared" si="17"/>
        <v>5943.749899280215</v>
      </c>
      <c r="U56" s="60">
        <f t="shared" si="18"/>
        <v>243.3442623444107</v>
      </c>
      <c r="V56" s="60">
        <f t="shared" si="19"/>
        <v>10.245949154553607</v>
      </c>
      <c r="W56" s="60">
        <f t="shared" si="20"/>
        <v>0.45028239562290595</v>
      </c>
      <c r="X56" s="60">
        <f t="shared" si="21"/>
        <v>0.5636220033664188</v>
      </c>
      <c r="Y56" s="60">
        <f t="shared" si="22"/>
        <v>1.0290958974319788</v>
      </c>
      <c r="Z56" s="60">
        <f t="shared" si="23"/>
        <v>0.7350548682351904</v>
      </c>
      <c r="AA56" s="60">
        <f t="shared" si="24"/>
        <v>0.10027949134682582</v>
      </c>
      <c r="AB56" s="60">
        <f t="shared" si="25"/>
        <v>146794.9705456115</v>
      </c>
    </row>
    <row r="57" spans="1:28" ht="12.75">
      <c r="A57" s="12" t="s">
        <v>65</v>
      </c>
      <c r="B57" s="1">
        <f>'DATOS MENSUALES'!F474</f>
        <v>2.902</v>
      </c>
      <c r="C57" s="1">
        <f>'DATOS MENSUALES'!F475</f>
        <v>3.741</v>
      </c>
      <c r="D57" s="1">
        <f>'DATOS MENSUALES'!F476</f>
        <v>5.731</v>
      </c>
      <c r="E57" s="1">
        <f>'DATOS MENSUALES'!F477</f>
        <v>9.757</v>
      </c>
      <c r="F57" s="1">
        <f>'DATOS MENSUALES'!F478</f>
        <v>4.603</v>
      </c>
      <c r="G57" s="1">
        <f>'DATOS MENSUALES'!F479</f>
        <v>4.81</v>
      </c>
      <c r="H57" s="1">
        <f>'DATOS MENSUALES'!F480</f>
        <v>4.195</v>
      </c>
      <c r="I57" s="1">
        <f>'DATOS MENSUALES'!F481</f>
        <v>6.156</v>
      </c>
      <c r="J57" s="1">
        <f>'DATOS MENSUALES'!F482</f>
        <v>3.552</v>
      </c>
      <c r="K57" s="1">
        <f>'DATOS MENSUALES'!F483</f>
        <v>2.592</v>
      </c>
      <c r="L57" s="1">
        <f>'DATOS MENSUALES'!F484</f>
        <v>2.085</v>
      </c>
      <c r="M57" s="1">
        <f>'DATOS MENSUALES'!F485</f>
        <v>1.706</v>
      </c>
      <c r="N57" s="1">
        <f t="shared" si="12"/>
        <v>51.830000000000005</v>
      </c>
      <c r="O57" s="10"/>
      <c r="P57" s="60">
        <f t="shared" si="13"/>
        <v>0.03837091912785237</v>
      </c>
      <c r="Q57" s="60">
        <f t="shared" si="14"/>
        <v>-0.005980515875003403</v>
      </c>
      <c r="R57" s="60">
        <f t="shared" si="15"/>
        <v>-30.31074955750228</v>
      </c>
      <c r="S57" s="60">
        <f t="shared" si="16"/>
        <v>3.68329004328747</v>
      </c>
      <c r="T57" s="60">
        <f t="shared" si="17"/>
        <v>-29.986245900594568</v>
      </c>
      <c r="U57" s="60">
        <f t="shared" si="18"/>
        <v>-10.820301100358746</v>
      </c>
      <c r="V57" s="60">
        <f t="shared" si="19"/>
        <v>-1.0582314599980314</v>
      </c>
      <c r="W57" s="60">
        <f t="shared" si="20"/>
        <v>4.495962342149072</v>
      </c>
      <c r="X57" s="60">
        <f t="shared" si="21"/>
        <v>0.09297833361159813</v>
      </c>
      <c r="Y57" s="60">
        <f t="shared" si="22"/>
        <v>0.020036338936110468</v>
      </c>
      <c r="Z57" s="60">
        <f t="shared" si="23"/>
        <v>0.013058368116732156</v>
      </c>
      <c r="AA57" s="60">
        <f t="shared" si="24"/>
        <v>-3.4040861851990036E-05</v>
      </c>
      <c r="AB57" s="60">
        <f t="shared" si="25"/>
        <v>-138.7687546686413</v>
      </c>
    </row>
    <row r="58" spans="1:28" ht="12.75">
      <c r="A58" s="12" t="s">
        <v>66</v>
      </c>
      <c r="B58" s="1">
        <f>'DATOS MENSUALES'!F486</f>
        <v>1.723</v>
      </c>
      <c r="C58" s="1">
        <f>'DATOS MENSUALES'!F487</f>
        <v>1.78</v>
      </c>
      <c r="D58" s="1">
        <f>'DATOS MENSUALES'!F488</f>
        <v>1.978</v>
      </c>
      <c r="E58" s="1">
        <f>'DATOS MENSUALES'!F489</f>
        <v>1.494</v>
      </c>
      <c r="F58" s="1">
        <f>'DATOS MENSUALES'!F490</f>
        <v>1.457</v>
      </c>
      <c r="G58" s="1">
        <f>'DATOS MENSUALES'!F491</f>
        <v>3.193</v>
      </c>
      <c r="H58" s="1">
        <f>'DATOS MENSUALES'!F492</f>
        <v>2.227</v>
      </c>
      <c r="I58" s="1">
        <f>'DATOS MENSUALES'!F493</f>
        <v>2.813</v>
      </c>
      <c r="J58" s="1">
        <f>'DATOS MENSUALES'!F494</f>
        <v>2.089</v>
      </c>
      <c r="K58" s="1">
        <f>'DATOS MENSUALES'!F495</f>
        <v>1.699</v>
      </c>
      <c r="L58" s="1">
        <f>'DATOS MENSUALES'!F496</f>
        <v>1.387</v>
      </c>
      <c r="M58" s="1">
        <f>'DATOS MENSUALES'!F497</f>
        <v>1.479</v>
      </c>
      <c r="N58" s="1">
        <f t="shared" si="12"/>
        <v>23.319</v>
      </c>
      <c r="O58" s="10"/>
      <c r="P58" s="60">
        <f t="shared" si="13"/>
        <v>-0.5963356102254527</v>
      </c>
      <c r="Q58" s="60">
        <f t="shared" si="14"/>
        <v>-9.83493979238464</v>
      </c>
      <c r="R58" s="60">
        <f t="shared" si="15"/>
        <v>-324.3735847381654</v>
      </c>
      <c r="S58" s="60">
        <f t="shared" si="16"/>
        <v>-303.28179840217655</v>
      </c>
      <c r="T58" s="60">
        <f t="shared" si="17"/>
        <v>-244.4639210092612</v>
      </c>
      <c r="U58" s="60">
        <f t="shared" si="18"/>
        <v>-56.129228774063264</v>
      </c>
      <c r="V58" s="60">
        <f t="shared" si="19"/>
        <v>-26.65173548092369</v>
      </c>
      <c r="W58" s="60">
        <f t="shared" si="20"/>
        <v>-4.848521871992109</v>
      </c>
      <c r="X58" s="60">
        <f t="shared" si="21"/>
        <v>-1.0302082664187049</v>
      </c>
      <c r="Y58" s="60">
        <f t="shared" si="22"/>
        <v>-0.23993910772229152</v>
      </c>
      <c r="Z58" s="60">
        <f t="shared" si="23"/>
        <v>-0.09894136395489288</v>
      </c>
      <c r="AA58" s="60">
        <f t="shared" si="24"/>
        <v>-0.017456435785405622</v>
      </c>
      <c r="AB58" s="60">
        <f t="shared" si="25"/>
        <v>-38232.65650462681</v>
      </c>
    </row>
    <row r="59" spans="1:28" ht="12.75">
      <c r="A59" s="12" t="s">
        <v>67</v>
      </c>
      <c r="B59" s="1">
        <f>'DATOS MENSUALES'!F498</f>
        <v>1.882</v>
      </c>
      <c r="C59" s="1">
        <f>'DATOS MENSUALES'!F499</f>
        <v>1.55</v>
      </c>
      <c r="D59" s="1">
        <f>'DATOS MENSUALES'!F500</f>
        <v>28.086</v>
      </c>
      <c r="E59" s="1">
        <f>'DATOS MENSUALES'!F501</f>
        <v>3.266</v>
      </c>
      <c r="F59" s="1">
        <f>'DATOS MENSUALES'!F502</f>
        <v>3.589</v>
      </c>
      <c r="G59" s="1">
        <f>'DATOS MENSUALES'!F503</f>
        <v>2.392</v>
      </c>
      <c r="H59" s="1">
        <f>'DATOS MENSUALES'!F504</f>
        <v>2.077</v>
      </c>
      <c r="I59" s="1">
        <f>'DATOS MENSUALES'!F505</f>
        <v>2.29</v>
      </c>
      <c r="J59" s="1">
        <f>'DATOS MENSUALES'!F506</f>
        <v>2.057</v>
      </c>
      <c r="K59" s="1">
        <f>'DATOS MENSUALES'!F507</f>
        <v>1.691</v>
      </c>
      <c r="L59" s="1">
        <f>'DATOS MENSUALES'!F508</f>
        <v>1.383</v>
      </c>
      <c r="M59" s="1">
        <f>'DATOS MENSUALES'!F509</f>
        <v>1.606</v>
      </c>
      <c r="N59" s="1">
        <f t="shared" si="12"/>
        <v>51.86900000000001</v>
      </c>
      <c r="O59" s="10"/>
      <c r="P59" s="60">
        <f t="shared" si="13"/>
        <v>-0.31820927992173426</v>
      </c>
      <c r="Q59" s="60">
        <f t="shared" si="14"/>
        <v>-13.35448005731576</v>
      </c>
      <c r="R59" s="60">
        <f t="shared" si="15"/>
        <v>7118.9700504226275</v>
      </c>
      <c r="S59" s="60">
        <f t="shared" si="16"/>
        <v>-121.04140271586499</v>
      </c>
      <c r="T59" s="60">
        <f t="shared" si="17"/>
        <v>-69.97311327591689</v>
      </c>
      <c r="U59" s="60">
        <f t="shared" si="18"/>
        <v>-99.24018027979264</v>
      </c>
      <c r="V59" s="60">
        <f t="shared" si="19"/>
        <v>-30.871834295489805</v>
      </c>
      <c r="W59" s="60">
        <f t="shared" si="20"/>
        <v>-10.875095601819245</v>
      </c>
      <c r="X59" s="60">
        <f t="shared" si="21"/>
        <v>-1.1312673850523138</v>
      </c>
      <c r="Y59" s="60">
        <f t="shared" si="22"/>
        <v>-0.2493260576286276</v>
      </c>
      <c r="Z59" s="60">
        <f t="shared" si="23"/>
        <v>-0.10153067186673861</v>
      </c>
      <c r="AA59" s="60">
        <f t="shared" si="24"/>
        <v>-0.0023214183411908113</v>
      </c>
      <c r="AB59" s="60">
        <f t="shared" si="25"/>
        <v>-135.6562882163705</v>
      </c>
    </row>
    <row r="60" spans="1:28" ht="12.75">
      <c r="A60" s="12" t="s">
        <v>68</v>
      </c>
      <c r="B60" s="1">
        <f>'DATOS MENSUALES'!F510</f>
        <v>2.517</v>
      </c>
      <c r="C60" s="1">
        <f>'DATOS MENSUALES'!F511</f>
        <v>5.058</v>
      </c>
      <c r="D60" s="1">
        <f>'DATOS MENSUALES'!F512</f>
        <v>12.962</v>
      </c>
      <c r="E60" s="1">
        <f>'DATOS MENSUALES'!F513</f>
        <v>2.287</v>
      </c>
      <c r="F60" s="1">
        <f>'DATOS MENSUALES'!F514</f>
        <v>2.96</v>
      </c>
      <c r="G60" s="1">
        <f>'DATOS MENSUALES'!F515</f>
        <v>2.311</v>
      </c>
      <c r="H60" s="1">
        <f>'DATOS MENSUALES'!F516</f>
        <v>7.478</v>
      </c>
      <c r="I60" s="1">
        <f>'DATOS MENSUALES'!F517</f>
        <v>5.416</v>
      </c>
      <c r="J60" s="1">
        <f>'DATOS MENSUALES'!F518</f>
        <v>2.89</v>
      </c>
      <c r="K60" s="1">
        <f>'DATOS MENSUALES'!F519</f>
        <v>2.41</v>
      </c>
      <c r="L60" s="1">
        <f>'DATOS MENSUALES'!F520</f>
        <v>2.157</v>
      </c>
      <c r="M60" s="1">
        <f>'DATOS MENSUALES'!F521</f>
        <v>1.795</v>
      </c>
      <c r="N60" s="1">
        <f t="shared" si="12"/>
        <v>50.241</v>
      </c>
      <c r="O60" s="10"/>
      <c r="P60" s="60">
        <f t="shared" si="13"/>
        <v>-0.00010861409184475454</v>
      </c>
      <c r="Q60" s="60">
        <f t="shared" si="14"/>
        <v>1.4640099573729324</v>
      </c>
      <c r="R60" s="60">
        <f t="shared" si="15"/>
        <v>69.5825156880439</v>
      </c>
      <c r="S60" s="60">
        <f t="shared" si="16"/>
        <v>-208.06945121003935</v>
      </c>
      <c r="T60" s="60">
        <f t="shared" si="17"/>
        <v>-107.15546674654222</v>
      </c>
      <c r="U60" s="60">
        <f t="shared" si="18"/>
        <v>-104.540563625993</v>
      </c>
      <c r="V60" s="60">
        <f t="shared" si="19"/>
        <v>11.603876799487484</v>
      </c>
      <c r="W60" s="60">
        <f t="shared" si="20"/>
        <v>0.754738470565055</v>
      </c>
      <c r="X60" s="60">
        <f t="shared" si="21"/>
        <v>-0.009125358575729728</v>
      </c>
      <c r="Y60" s="60">
        <f t="shared" si="22"/>
        <v>0.0007194691124189627</v>
      </c>
      <c r="Z60" s="60">
        <f t="shared" si="23"/>
        <v>0.029071749075409933</v>
      </c>
      <c r="AA60" s="60">
        <f t="shared" si="24"/>
        <v>0.00018123414021412726</v>
      </c>
      <c r="AB60" s="60">
        <f t="shared" si="25"/>
        <v>-309.7702769326437</v>
      </c>
    </row>
    <row r="61" spans="1:28" ht="12.75">
      <c r="A61" s="12" t="s">
        <v>69</v>
      </c>
      <c r="B61" s="1">
        <f>'DATOS MENSUALES'!F522</f>
        <v>1.447</v>
      </c>
      <c r="C61" s="1">
        <f>'DATOS MENSUALES'!F523</f>
        <v>2.463</v>
      </c>
      <c r="D61" s="1">
        <f>'DATOS MENSUALES'!F524</f>
        <v>5.219</v>
      </c>
      <c r="E61" s="1">
        <f>'DATOS MENSUALES'!F525</f>
        <v>7.718</v>
      </c>
      <c r="F61" s="1">
        <f>'DATOS MENSUALES'!F526</f>
        <v>3.429</v>
      </c>
      <c r="G61" s="1">
        <f>'DATOS MENSUALES'!F527</f>
        <v>9.33</v>
      </c>
      <c r="H61" s="1">
        <f>'DATOS MENSUALES'!F528</f>
        <v>3.304</v>
      </c>
      <c r="I61" s="1">
        <f>'DATOS MENSUALES'!F529</f>
        <v>4.855</v>
      </c>
      <c r="J61" s="1">
        <f>'DATOS MENSUALES'!F530</f>
        <v>4.586</v>
      </c>
      <c r="K61" s="1">
        <f>'DATOS MENSUALES'!F531</f>
        <v>2.48</v>
      </c>
      <c r="L61" s="1">
        <f>'DATOS MENSUALES'!F532</f>
        <v>2.011</v>
      </c>
      <c r="M61" s="1">
        <f>'DATOS MENSUALES'!F533</f>
        <v>1.643</v>
      </c>
      <c r="N61" s="1">
        <f t="shared" si="12"/>
        <v>48.485</v>
      </c>
      <c r="O61" s="10"/>
      <c r="P61" s="60">
        <f t="shared" si="13"/>
        <v>-1.3963358301180142</v>
      </c>
      <c r="Q61" s="60">
        <f t="shared" si="14"/>
        <v>-3.109036520436982</v>
      </c>
      <c r="R61" s="60">
        <f t="shared" si="15"/>
        <v>-47.829152312499495</v>
      </c>
      <c r="S61" s="60">
        <f t="shared" si="16"/>
        <v>-0.12103139279859129</v>
      </c>
      <c r="T61" s="60">
        <f t="shared" si="17"/>
        <v>-78.44439209685355</v>
      </c>
      <c r="U61" s="60">
        <f t="shared" si="18"/>
        <v>12.297550073002144</v>
      </c>
      <c r="V61" s="60">
        <f t="shared" si="19"/>
        <v>-6.968368480020772</v>
      </c>
      <c r="W61" s="60">
        <f t="shared" si="20"/>
        <v>0.04268040876960032</v>
      </c>
      <c r="X61" s="60">
        <f t="shared" si="21"/>
        <v>3.288209322460085</v>
      </c>
      <c r="Y61" s="60">
        <f t="shared" si="22"/>
        <v>0.004065819883768829</v>
      </c>
      <c r="Z61" s="60">
        <f t="shared" si="23"/>
        <v>0.0042110979294042936</v>
      </c>
      <c r="AA61" s="60">
        <f t="shared" si="24"/>
        <v>-0.0008684989011081797</v>
      </c>
      <c r="AB61" s="60">
        <f t="shared" si="25"/>
        <v>-618.9553706622055</v>
      </c>
    </row>
    <row r="62" spans="1:28" ht="12.75">
      <c r="A62" s="12" t="s">
        <v>70</v>
      </c>
      <c r="B62" s="1">
        <f>'DATOS MENSUALES'!F534</f>
        <v>2.874</v>
      </c>
      <c r="C62" s="1">
        <f>'DATOS MENSUALES'!F535</f>
        <v>11.235</v>
      </c>
      <c r="D62" s="1">
        <f>'DATOS MENSUALES'!F536</f>
        <v>3.897</v>
      </c>
      <c r="E62" s="1">
        <f>'DATOS MENSUALES'!F537</f>
        <v>4.712</v>
      </c>
      <c r="F62" s="1">
        <f>'DATOS MENSUALES'!F538</f>
        <v>24.297</v>
      </c>
      <c r="G62" s="1">
        <f>'DATOS MENSUALES'!F539</f>
        <v>14.446</v>
      </c>
      <c r="H62" s="1">
        <f>'DATOS MENSUALES'!F540</f>
        <v>8.901</v>
      </c>
      <c r="I62" s="1">
        <f>'DATOS MENSUALES'!F541</f>
        <v>6.442</v>
      </c>
      <c r="J62" s="1">
        <f>'DATOS MENSUALES'!F542</f>
        <v>3.851</v>
      </c>
      <c r="K62" s="1">
        <f>'DATOS MENSUALES'!F543</f>
        <v>3.119</v>
      </c>
      <c r="L62" s="1">
        <f>'DATOS MENSUALES'!F544</f>
        <v>2.486</v>
      </c>
      <c r="M62" s="1">
        <f>'DATOS MENSUALES'!F545</f>
        <v>1.972</v>
      </c>
      <c r="N62" s="1">
        <f t="shared" si="12"/>
        <v>88.232</v>
      </c>
      <c r="O62" s="10"/>
      <c r="P62" s="60">
        <f t="shared" si="13"/>
        <v>0.029586166711874376</v>
      </c>
      <c r="Q62" s="60">
        <f t="shared" si="14"/>
        <v>391.016368257877</v>
      </c>
      <c r="R62" s="60">
        <f t="shared" si="15"/>
        <v>-121.42887624235205</v>
      </c>
      <c r="S62" s="60">
        <f t="shared" si="16"/>
        <v>-42.898947639050796</v>
      </c>
      <c r="T62" s="60">
        <f t="shared" si="17"/>
        <v>4563.757670432173</v>
      </c>
      <c r="U62" s="60">
        <f t="shared" si="18"/>
        <v>409.2120903011868</v>
      </c>
      <c r="V62" s="60">
        <f t="shared" si="19"/>
        <v>50.11911000280769</v>
      </c>
      <c r="W62" s="60">
        <f t="shared" si="20"/>
        <v>7.261596545436954</v>
      </c>
      <c r="X62" s="60">
        <f t="shared" si="21"/>
        <v>0.4253104195261987</v>
      </c>
      <c r="Y62" s="60">
        <f t="shared" si="22"/>
        <v>0.509328297016001</v>
      </c>
      <c r="Z62" s="60">
        <f t="shared" si="23"/>
        <v>0.25784826246108566</v>
      </c>
      <c r="AA62" s="60">
        <f t="shared" si="24"/>
        <v>0.01274582086955302</v>
      </c>
      <c r="AB62" s="60">
        <f t="shared" si="25"/>
        <v>30443.72974731017</v>
      </c>
    </row>
    <row r="63" spans="1:28" ht="12.75">
      <c r="A63" s="12" t="s">
        <v>71</v>
      </c>
      <c r="B63" s="1">
        <f>'DATOS MENSUALES'!F546</f>
        <v>1.557</v>
      </c>
      <c r="C63" s="1">
        <f>'DATOS MENSUALES'!F547</f>
        <v>2.653</v>
      </c>
      <c r="D63" s="1">
        <f>'DATOS MENSUALES'!F548</f>
        <v>8.723</v>
      </c>
      <c r="E63" s="1">
        <f>'DATOS MENSUALES'!F549</f>
        <v>10.507</v>
      </c>
      <c r="F63" s="1">
        <f>'DATOS MENSUALES'!F550</f>
        <v>7.78</v>
      </c>
      <c r="G63" s="1">
        <f>'DATOS MENSUALES'!F551</f>
        <v>3.788</v>
      </c>
      <c r="H63" s="1">
        <f>'DATOS MENSUALES'!F552</f>
        <v>4.499</v>
      </c>
      <c r="I63" s="1">
        <f>'DATOS MENSUALES'!F553</f>
        <v>2.277</v>
      </c>
      <c r="J63" s="1">
        <f>'DATOS MENSUALES'!F554</f>
        <v>1.956</v>
      </c>
      <c r="K63" s="1">
        <f>'DATOS MENSUALES'!F555</f>
        <v>1.62</v>
      </c>
      <c r="L63" s="1">
        <f>'DATOS MENSUALES'!F556</f>
        <v>1.322</v>
      </c>
      <c r="M63" s="1">
        <f>'DATOS MENSUALES'!F557</f>
        <v>2.429</v>
      </c>
      <c r="N63" s="1">
        <f t="shared" si="12"/>
        <v>49.111000000000004</v>
      </c>
      <c r="O63" s="10"/>
      <c r="P63" s="60">
        <f t="shared" si="13"/>
        <v>-1.02331525276953</v>
      </c>
      <c r="Q63" s="60">
        <f t="shared" si="14"/>
        <v>-2.0460378591697657</v>
      </c>
      <c r="R63" s="60">
        <f t="shared" si="15"/>
        <v>-0.0019967699871684098</v>
      </c>
      <c r="S63" s="60">
        <f t="shared" si="16"/>
        <v>12.077530657440327</v>
      </c>
      <c r="T63" s="60">
        <f t="shared" si="17"/>
        <v>0.00034657599220859345</v>
      </c>
      <c r="U63" s="60">
        <f t="shared" si="18"/>
        <v>-33.817437106401435</v>
      </c>
      <c r="V63" s="60">
        <f t="shared" si="19"/>
        <v>-0.36559559193191477</v>
      </c>
      <c r="W63" s="60">
        <f t="shared" si="20"/>
        <v>-11.067655479105058</v>
      </c>
      <c r="X63" s="60">
        <f t="shared" si="21"/>
        <v>-1.4931524420578235</v>
      </c>
      <c r="Y63" s="60">
        <f t="shared" si="22"/>
        <v>-0.3435794168655421</v>
      </c>
      <c r="Z63" s="60">
        <f t="shared" si="23"/>
        <v>-0.14679282024965856</v>
      </c>
      <c r="AA63" s="60">
        <f t="shared" si="24"/>
        <v>0.3293537184501317</v>
      </c>
      <c r="AB63" s="60">
        <f t="shared" si="25"/>
        <v>-492.3329695522915</v>
      </c>
    </row>
    <row r="64" spans="1:28" ht="12.75">
      <c r="A64" s="12" t="s">
        <v>72</v>
      </c>
      <c r="B64" s="1">
        <f>'DATOS MENSUALES'!F558</f>
        <v>1.687</v>
      </c>
      <c r="C64" s="1">
        <f>'DATOS MENSUALES'!F559</f>
        <v>1.761</v>
      </c>
      <c r="D64" s="1">
        <f>'DATOS MENSUALES'!F560</f>
        <v>2.382</v>
      </c>
      <c r="E64" s="1">
        <f>'DATOS MENSUALES'!F561</f>
        <v>2.147</v>
      </c>
      <c r="F64" s="1">
        <f>'DATOS MENSUALES'!F562</f>
        <v>4.83</v>
      </c>
      <c r="G64" s="1">
        <f>'DATOS MENSUALES'!F563</f>
        <v>2.781</v>
      </c>
      <c r="H64" s="1">
        <f>'DATOS MENSUALES'!F564</f>
        <v>4.351</v>
      </c>
      <c r="I64" s="1">
        <f>'DATOS MENSUALES'!F565</f>
        <v>2.4</v>
      </c>
      <c r="J64" s="1">
        <f>'DATOS MENSUALES'!F566</f>
        <v>2.076</v>
      </c>
      <c r="K64" s="1">
        <f>'DATOS MENSUALES'!F567</f>
        <v>1.911</v>
      </c>
      <c r="L64" s="1">
        <f>'DATOS MENSUALES'!F568</f>
        <v>1.642</v>
      </c>
      <c r="M64" s="1">
        <f>'DATOS MENSUALES'!F569</f>
        <v>2.19</v>
      </c>
      <c r="N64" s="1">
        <f t="shared" si="12"/>
        <v>30.158</v>
      </c>
      <c r="O64" s="10"/>
      <c r="P64" s="60">
        <f t="shared" si="13"/>
        <v>-0.6761706068122295</v>
      </c>
      <c r="Q64" s="60">
        <f t="shared" si="14"/>
        <v>-10.098918152238635</v>
      </c>
      <c r="R64" s="60">
        <f t="shared" si="15"/>
        <v>-270.4539446541186</v>
      </c>
      <c r="S64" s="60">
        <f t="shared" si="16"/>
        <v>-223.16822878831758</v>
      </c>
      <c r="T64" s="60">
        <f t="shared" si="17"/>
        <v>-23.88184021684525</v>
      </c>
      <c r="U64" s="60">
        <f t="shared" si="18"/>
        <v>-76.26834187583457</v>
      </c>
      <c r="V64" s="60">
        <f t="shared" si="19"/>
        <v>-0.6428372117583617</v>
      </c>
      <c r="W64" s="60">
        <f t="shared" si="20"/>
        <v>-9.334358759016217</v>
      </c>
      <c r="X64" s="60">
        <f t="shared" si="21"/>
        <v>-1.0705040308181537</v>
      </c>
      <c r="Y64" s="60">
        <f t="shared" si="22"/>
        <v>-0.06861581520438535</v>
      </c>
      <c r="Z64" s="60">
        <f t="shared" si="23"/>
        <v>-0.008936129120182474</v>
      </c>
      <c r="AA64" s="60">
        <f t="shared" si="24"/>
        <v>0.09209489813814818</v>
      </c>
      <c r="AB64" s="60">
        <f t="shared" si="25"/>
        <v>-19355.097943664718</v>
      </c>
    </row>
    <row r="65" spans="1:28" ht="12.75">
      <c r="A65" s="12" t="s">
        <v>73</v>
      </c>
      <c r="B65" s="1">
        <f>'DATOS MENSUALES'!F570</f>
        <v>7.817</v>
      </c>
      <c r="C65" s="1">
        <f>'DATOS MENSUALES'!F571</f>
        <v>2.834</v>
      </c>
      <c r="D65" s="1">
        <f>'DATOS MENSUALES'!F572</f>
        <v>7.002</v>
      </c>
      <c r="E65" s="1">
        <f>'DATOS MENSUALES'!F573</f>
        <v>21.481</v>
      </c>
      <c r="F65" s="1">
        <f>'DATOS MENSUALES'!F574</f>
        <v>9.206</v>
      </c>
      <c r="G65" s="1">
        <f>'DATOS MENSUALES'!F575</f>
        <v>3.244</v>
      </c>
      <c r="H65" s="1">
        <f>'DATOS MENSUALES'!F576</f>
        <v>9.025</v>
      </c>
      <c r="I65" s="1">
        <f>'DATOS MENSUALES'!F577</f>
        <v>9.477</v>
      </c>
      <c r="J65" s="1">
        <f>'DATOS MENSUALES'!F578</f>
        <v>14.803</v>
      </c>
      <c r="K65" s="1">
        <f>'DATOS MENSUALES'!F579</f>
        <v>5.225</v>
      </c>
      <c r="L65" s="1">
        <f>'DATOS MENSUALES'!F580</f>
        <v>3.122</v>
      </c>
      <c r="M65" s="1">
        <f>'DATOS MENSUALES'!F581</f>
        <v>2.454</v>
      </c>
      <c r="N65" s="1">
        <f t="shared" si="12"/>
        <v>95.68999999999998</v>
      </c>
      <c r="O65" s="10"/>
      <c r="P65" s="60">
        <f t="shared" si="13"/>
        <v>144.8923864308806</v>
      </c>
      <c r="Q65" s="60">
        <f t="shared" si="14"/>
        <v>-1.28974376088602</v>
      </c>
      <c r="R65" s="60">
        <f t="shared" si="15"/>
        <v>-6.300097134573243</v>
      </c>
      <c r="S65" s="60">
        <f t="shared" si="16"/>
        <v>2335.8804313000883</v>
      </c>
      <c r="T65" s="60">
        <f t="shared" si="17"/>
        <v>3.349699847771821</v>
      </c>
      <c r="U65" s="60">
        <f t="shared" si="18"/>
        <v>-53.91603317844549</v>
      </c>
      <c r="V65" s="60">
        <f t="shared" si="19"/>
        <v>55.34792024721267</v>
      </c>
      <c r="W65" s="60">
        <f t="shared" si="20"/>
        <v>122.87241372254783</v>
      </c>
      <c r="X65" s="60">
        <f t="shared" si="21"/>
        <v>1603.2686947522432</v>
      </c>
      <c r="Y65" s="60">
        <f t="shared" si="22"/>
        <v>24.505395584222608</v>
      </c>
      <c r="Z65" s="60">
        <f t="shared" si="23"/>
        <v>2.060429976444558</v>
      </c>
      <c r="AA65" s="60">
        <f t="shared" si="24"/>
        <v>0.36643288668360335</v>
      </c>
      <c r="AB65" s="60">
        <f t="shared" si="25"/>
        <v>57883.23410864778</v>
      </c>
    </row>
    <row r="66" spans="1:28" ht="12.75">
      <c r="A66" s="12" t="s">
        <v>74</v>
      </c>
      <c r="B66" s="1">
        <f>'DATOS MENSUALES'!F582</f>
        <v>2.72</v>
      </c>
      <c r="C66" s="1">
        <f>'DATOS MENSUALES'!F583</f>
        <v>2.7</v>
      </c>
      <c r="D66" s="1">
        <f>'DATOS MENSUALES'!F584</f>
        <v>2.016</v>
      </c>
      <c r="E66" s="1">
        <f>'DATOS MENSUALES'!F585</f>
        <v>1.785</v>
      </c>
      <c r="F66" s="1">
        <f>'DATOS MENSUALES'!F586</f>
        <v>6.523</v>
      </c>
      <c r="G66" s="1">
        <f>'DATOS MENSUALES'!F587</f>
        <v>2.884</v>
      </c>
      <c r="H66" s="1">
        <f>'DATOS MENSUALES'!F588</f>
        <v>9.281</v>
      </c>
      <c r="I66" s="1">
        <f>'DATOS MENSUALES'!F589</f>
        <v>6.414</v>
      </c>
      <c r="J66" s="1">
        <f>'DATOS MENSUALES'!F590</f>
        <v>2.354</v>
      </c>
      <c r="K66" s="1">
        <f>'DATOS MENSUALES'!F591</f>
        <v>1.902</v>
      </c>
      <c r="L66" s="1">
        <f>'DATOS MENSUALES'!F592</f>
        <v>1.605</v>
      </c>
      <c r="M66" s="1">
        <f>'DATOS MENSUALES'!F593</f>
        <v>1.353</v>
      </c>
      <c r="N66" s="1">
        <f t="shared" si="12"/>
        <v>41.537</v>
      </c>
      <c r="O66" s="10"/>
      <c r="P66" s="60">
        <f t="shared" si="13"/>
        <v>0.0037446624239955016</v>
      </c>
      <c r="Q66" s="60">
        <f t="shared" si="14"/>
        <v>-1.8271018235692147</v>
      </c>
      <c r="R66" s="60">
        <f t="shared" si="15"/>
        <v>-319.0214003162383</v>
      </c>
      <c r="S66" s="60">
        <f t="shared" si="16"/>
        <v>-265.5565197651124</v>
      </c>
      <c r="T66" s="60">
        <f t="shared" si="17"/>
        <v>-1.6714217075367175</v>
      </c>
      <c r="U66" s="60">
        <f t="shared" si="18"/>
        <v>-70.84503839125539</v>
      </c>
      <c r="V66" s="60">
        <f t="shared" si="19"/>
        <v>67.26791326698127</v>
      </c>
      <c r="W66" s="60">
        <f t="shared" si="20"/>
        <v>6.951136319632541</v>
      </c>
      <c r="X66" s="60">
        <f t="shared" si="21"/>
        <v>-0.41344317023413174</v>
      </c>
      <c r="Y66" s="60">
        <f t="shared" si="22"/>
        <v>-0.07324131866719533</v>
      </c>
      <c r="Z66" s="60">
        <f t="shared" si="23"/>
        <v>-0.014618988577482709</v>
      </c>
      <c r="AA66" s="60">
        <f t="shared" si="24"/>
        <v>-0.05724873086391796</v>
      </c>
      <c r="AB66" s="60">
        <f t="shared" si="25"/>
        <v>-3702.45749873813</v>
      </c>
    </row>
    <row r="67" spans="1:28" ht="12.75">
      <c r="A67" s="12" t="s">
        <v>75</v>
      </c>
      <c r="B67" s="1">
        <f>'DATOS MENSUALES'!F594</f>
        <v>1.323</v>
      </c>
      <c r="C67" s="1">
        <f>'DATOS MENSUALES'!F595</f>
        <v>8.439</v>
      </c>
      <c r="D67" s="1">
        <f>'DATOS MENSUALES'!F596</f>
        <v>26.7</v>
      </c>
      <c r="E67" s="1">
        <f>'DATOS MENSUALES'!F597</f>
        <v>8.055</v>
      </c>
      <c r="F67" s="1">
        <f>'DATOS MENSUALES'!F598</f>
        <v>6.054</v>
      </c>
      <c r="G67" s="1">
        <f>'DATOS MENSUALES'!F599</f>
        <v>3.575</v>
      </c>
      <c r="H67" s="1">
        <f>'DATOS MENSUALES'!F600</f>
        <v>3.982</v>
      </c>
      <c r="I67" s="1">
        <f>'DATOS MENSUALES'!F601</f>
        <v>3.462</v>
      </c>
      <c r="J67" s="1">
        <f>'DATOS MENSUALES'!F602</f>
        <v>2.741</v>
      </c>
      <c r="K67" s="1">
        <f>'DATOS MENSUALES'!F603</f>
        <v>2.217</v>
      </c>
      <c r="L67" s="1">
        <f>'DATOS MENSUALES'!F604</f>
        <v>1.791</v>
      </c>
      <c r="M67" s="1">
        <f>'DATOS MENSUALES'!F605</f>
        <v>1.472</v>
      </c>
      <c r="N67" s="1">
        <f t="shared" si="12"/>
        <v>69.811</v>
      </c>
      <c r="O67" s="10"/>
      <c r="P67" s="60">
        <f t="shared" si="13"/>
        <v>-1.9145325824017607</v>
      </c>
      <c r="Q67" s="60">
        <f t="shared" si="14"/>
        <v>92.13012765331509</v>
      </c>
      <c r="R67" s="60">
        <f t="shared" si="15"/>
        <v>5688.43996867676</v>
      </c>
      <c r="S67" s="60">
        <f t="shared" si="16"/>
        <v>-0.003918270793767868</v>
      </c>
      <c r="T67" s="60">
        <f t="shared" si="17"/>
        <v>-4.539314281770873</v>
      </c>
      <c r="U67" s="60">
        <f t="shared" si="18"/>
        <v>-40.9495749552382</v>
      </c>
      <c r="V67" s="60">
        <f t="shared" si="19"/>
        <v>-1.8701661516364632</v>
      </c>
      <c r="W67" s="60">
        <f t="shared" si="20"/>
        <v>-1.1363580559542292</v>
      </c>
      <c r="X67" s="60">
        <f t="shared" si="21"/>
        <v>-0.04587106171347074</v>
      </c>
      <c r="Y67" s="60">
        <f t="shared" si="22"/>
        <v>-0.001105312923393709</v>
      </c>
      <c r="Z67" s="60">
        <f t="shared" si="23"/>
        <v>-0.00020035722211091068</v>
      </c>
      <c r="AA67" s="60">
        <f t="shared" si="24"/>
        <v>-0.01890806652714118</v>
      </c>
      <c r="AB67" s="60">
        <f t="shared" si="25"/>
        <v>2099.0069175280837</v>
      </c>
    </row>
    <row r="68" spans="1:28" ht="12.75">
      <c r="A68" s="12" t="s">
        <v>76</v>
      </c>
      <c r="B68" s="1">
        <f>'DATOS MENSUALES'!F606</f>
        <v>3.859</v>
      </c>
      <c r="C68" s="1">
        <f>'DATOS MENSUALES'!F607</f>
        <v>2.879</v>
      </c>
      <c r="D68" s="1">
        <f>'DATOS MENSUALES'!F608</f>
        <v>3.335</v>
      </c>
      <c r="E68" s="1">
        <f>'DATOS MENSUALES'!F609</f>
        <v>4.607</v>
      </c>
      <c r="F68" s="1">
        <f>'DATOS MENSUALES'!F610</f>
        <v>4.748</v>
      </c>
      <c r="G68" s="1">
        <f>'DATOS MENSUALES'!F611</f>
        <v>10.878</v>
      </c>
      <c r="H68" s="1">
        <f>'DATOS MENSUALES'!F612</f>
        <v>4.103</v>
      </c>
      <c r="I68" s="1">
        <f>'DATOS MENSUALES'!F613</f>
        <v>2.694</v>
      </c>
      <c r="J68" s="1">
        <f>'DATOS MENSUALES'!F614</f>
        <v>2.304</v>
      </c>
      <c r="K68" s="1">
        <f>'DATOS MENSUALES'!F615</f>
        <v>1.873</v>
      </c>
      <c r="L68" s="1">
        <f>'DATOS MENSUALES'!F616</f>
        <v>1.504</v>
      </c>
      <c r="M68" s="1">
        <f>'DATOS MENSUALES'!F617</f>
        <v>1.453</v>
      </c>
      <c r="N68" s="1">
        <f t="shared" si="12"/>
        <v>44.237</v>
      </c>
      <c r="O68" s="10"/>
      <c r="P68" s="60">
        <f t="shared" si="13"/>
        <v>2.168166609559672</v>
      </c>
      <c r="Q68" s="60">
        <f t="shared" si="14"/>
        <v>-1.1363085586959378</v>
      </c>
      <c r="R68" s="60">
        <f t="shared" si="15"/>
        <v>-167.641826794392</v>
      </c>
      <c r="S68" s="60">
        <f t="shared" si="16"/>
        <v>-46.8760760375322</v>
      </c>
      <c r="T68" s="60">
        <f t="shared" si="17"/>
        <v>-25.980560963666186</v>
      </c>
      <c r="U68" s="60">
        <f t="shared" si="18"/>
        <v>57.342632536084814</v>
      </c>
      <c r="V68" s="60">
        <f t="shared" si="19"/>
        <v>-1.3714989543864637</v>
      </c>
      <c r="W68" s="60">
        <f t="shared" si="20"/>
        <v>-5.944793996979025</v>
      </c>
      <c r="X68" s="60">
        <f t="shared" si="21"/>
        <v>-0.5024024203718733</v>
      </c>
      <c r="Y68" s="60">
        <f t="shared" si="22"/>
        <v>-0.08955096907766359</v>
      </c>
      <c r="Z68" s="60">
        <f t="shared" si="23"/>
        <v>-0.041247847533405456</v>
      </c>
      <c r="AA68" s="60">
        <f t="shared" si="24"/>
        <v>-0.023248953384579166</v>
      </c>
      <c r="AB68" s="60">
        <f t="shared" si="25"/>
        <v>-2082.5521210470138</v>
      </c>
    </row>
    <row r="69" spans="1:28" ht="12.75">
      <c r="A69" s="12" t="s">
        <v>77</v>
      </c>
      <c r="B69" s="1">
        <f>'DATOS MENSUALES'!F618</f>
        <v>1.508</v>
      </c>
      <c r="C69" s="1">
        <f>'DATOS MENSUALES'!F619</f>
        <v>3.68</v>
      </c>
      <c r="D69" s="1">
        <f>'DATOS MENSUALES'!F620</f>
        <v>1.706</v>
      </c>
      <c r="E69" s="1">
        <f>'DATOS MENSUALES'!F621</f>
        <v>1.629</v>
      </c>
      <c r="F69" s="1">
        <f>'DATOS MENSUALES'!F622</f>
        <v>1.632</v>
      </c>
      <c r="G69" s="1">
        <f>'DATOS MENSUALES'!F623</f>
        <v>2.586</v>
      </c>
      <c r="H69" s="1">
        <f>'DATOS MENSUALES'!F624</f>
        <v>2.078</v>
      </c>
      <c r="I69" s="1">
        <f>'DATOS MENSUALES'!F625</f>
        <v>2.077</v>
      </c>
      <c r="J69" s="1">
        <f>'DATOS MENSUALES'!F626</f>
        <v>1.927</v>
      </c>
      <c r="K69" s="1">
        <f>'DATOS MENSUALES'!F627</f>
        <v>1.581</v>
      </c>
      <c r="L69" s="1">
        <f>'DATOS MENSUALES'!F628</f>
        <v>1.519</v>
      </c>
      <c r="M69" s="1">
        <f>'DATOS MENSUALES'!F629</f>
        <v>1.254</v>
      </c>
      <c r="N69" s="1">
        <f t="shared" si="12"/>
        <v>23.177</v>
      </c>
      <c r="O69" s="10"/>
      <c r="P69" s="60">
        <f t="shared" si="13"/>
        <v>-1.179967558906582</v>
      </c>
      <c r="Q69" s="60">
        <f t="shared" si="14"/>
        <v>-0.014263188803377987</v>
      </c>
      <c r="R69" s="60">
        <f t="shared" si="15"/>
        <v>-364.4417573188486</v>
      </c>
      <c r="S69" s="60">
        <f t="shared" si="16"/>
        <v>-285.36486763503814</v>
      </c>
      <c r="T69" s="60">
        <f t="shared" si="17"/>
        <v>-224.50712065340727</v>
      </c>
      <c r="U69" s="60">
        <f t="shared" si="18"/>
        <v>-87.28040640648541</v>
      </c>
      <c r="V69" s="60">
        <f t="shared" si="19"/>
        <v>-30.84232054307452</v>
      </c>
      <c r="W69" s="60">
        <f t="shared" si="20"/>
        <v>-14.322887502383299</v>
      </c>
      <c r="X69" s="60">
        <f t="shared" si="21"/>
        <v>-1.6097155799558946</v>
      </c>
      <c r="Y69" s="60">
        <f t="shared" si="22"/>
        <v>-0.4042291788407489</v>
      </c>
      <c r="Z69" s="60">
        <f t="shared" si="23"/>
        <v>-0.03610556286398402</v>
      </c>
      <c r="AA69" s="60">
        <f t="shared" si="24"/>
        <v>-0.11366764306846332</v>
      </c>
      <c r="AB69" s="60">
        <f t="shared" si="25"/>
        <v>-38718.1632119468</v>
      </c>
    </row>
    <row r="70" spans="1:28" ht="12.75">
      <c r="A70" s="12" t="s">
        <v>78</v>
      </c>
      <c r="B70" s="1">
        <f>'DATOS MENSUALES'!F630</f>
        <v>1.791</v>
      </c>
      <c r="C70" s="1">
        <f>'DATOS MENSUALES'!F631</f>
        <v>1.409</v>
      </c>
      <c r="D70" s="1">
        <f>'DATOS MENSUALES'!F632</f>
        <v>10.198</v>
      </c>
      <c r="E70" s="1">
        <f>'DATOS MENSUALES'!F633</f>
        <v>1.897</v>
      </c>
      <c r="F70" s="1">
        <f>'DATOS MENSUALES'!F634</f>
        <v>2.052</v>
      </c>
      <c r="G70" s="1">
        <f>'DATOS MENSUALES'!F635</f>
        <v>1.997</v>
      </c>
      <c r="H70" s="1">
        <f>'DATOS MENSUALES'!F636</f>
        <v>3.287</v>
      </c>
      <c r="I70" s="1">
        <f>'DATOS MENSUALES'!F637</f>
        <v>8.971</v>
      </c>
      <c r="J70" s="1">
        <f>'DATOS MENSUALES'!F638</f>
        <v>3.875</v>
      </c>
      <c r="K70" s="1">
        <f>'DATOS MENSUALES'!F639</f>
        <v>2.157</v>
      </c>
      <c r="L70" s="1">
        <f>'DATOS MENSUALES'!F640</f>
        <v>1.751</v>
      </c>
      <c r="M70" s="1">
        <f>'DATOS MENSUALES'!F641</f>
        <v>1.756</v>
      </c>
      <c r="N70" s="1">
        <f t="shared" si="12"/>
        <v>41.141</v>
      </c>
      <c r="O70" s="10"/>
      <c r="P70" s="60">
        <f t="shared" si="13"/>
        <v>-0.4631676325918443</v>
      </c>
      <c r="Q70" s="60">
        <f t="shared" si="14"/>
        <v>-15.879781504481048</v>
      </c>
      <c r="R70" s="60">
        <f t="shared" si="15"/>
        <v>2.455325163363393</v>
      </c>
      <c r="S70" s="60">
        <f t="shared" si="16"/>
        <v>-251.91525967485342</v>
      </c>
      <c r="T70" s="60">
        <f t="shared" si="17"/>
        <v>-181.10606915390304</v>
      </c>
      <c r="U70" s="60">
        <f t="shared" si="18"/>
        <v>-126.86947038599439</v>
      </c>
      <c r="V70" s="60">
        <f t="shared" si="19"/>
        <v>-7.15609135798978</v>
      </c>
      <c r="W70" s="60">
        <f t="shared" si="20"/>
        <v>89.04333953365388</v>
      </c>
      <c r="X70" s="60">
        <f t="shared" si="21"/>
        <v>0.4673433214104962</v>
      </c>
      <c r="Y70" s="60">
        <f t="shared" si="22"/>
        <v>-0.004362222675459817</v>
      </c>
      <c r="Z70" s="60">
        <f t="shared" si="23"/>
        <v>-0.0009561127042045653</v>
      </c>
      <c r="AA70" s="60">
        <f t="shared" si="24"/>
        <v>5.4433323628853675E-06</v>
      </c>
      <c r="AB70" s="60">
        <f t="shared" si="25"/>
        <v>-3994.119118415495</v>
      </c>
    </row>
    <row r="71" spans="1:28" ht="12.75">
      <c r="A71" s="12" t="s">
        <v>79</v>
      </c>
      <c r="B71" s="1">
        <f>'DATOS MENSUALES'!F642</f>
        <v>9.058</v>
      </c>
      <c r="C71" s="1">
        <f>'DATOS MENSUALES'!F643</f>
        <v>3.511</v>
      </c>
      <c r="D71" s="1">
        <f>'DATOS MENSUALES'!F644</f>
        <v>4.784</v>
      </c>
      <c r="E71" s="1">
        <f>'DATOS MENSUALES'!F645</f>
        <v>11.408</v>
      </c>
      <c r="F71" s="1">
        <f>'DATOS MENSUALES'!F646</f>
        <v>9.352</v>
      </c>
      <c r="G71" s="1">
        <f>'DATOS MENSUALES'!F647</f>
        <v>2.787</v>
      </c>
      <c r="H71" s="1">
        <f>'DATOS MENSUALES'!F648</f>
        <v>2.432</v>
      </c>
      <c r="I71" s="1">
        <f>'DATOS MENSUALES'!F649</f>
        <v>3.521</v>
      </c>
      <c r="J71" s="1">
        <f>'DATOS MENSUALES'!F650</f>
        <v>2.498</v>
      </c>
      <c r="K71" s="1">
        <f>'DATOS MENSUALES'!F651</f>
        <v>2.025</v>
      </c>
      <c r="L71" s="1">
        <f>'DATOS MENSUALES'!F652</f>
        <v>1.63</v>
      </c>
      <c r="M71" s="1">
        <f>'DATOS MENSUALES'!F653</f>
        <v>1.376</v>
      </c>
      <c r="N71" s="1">
        <f t="shared" si="12"/>
        <v>54.382</v>
      </c>
      <c r="O71" s="10"/>
      <c r="P71" s="60">
        <f t="shared" si="13"/>
        <v>273.775116859103</v>
      </c>
      <c r="Q71" s="60">
        <f t="shared" si="14"/>
        <v>-0.06968791807885982</v>
      </c>
      <c r="R71" s="60">
        <f t="shared" si="15"/>
        <v>-67.16721918930735</v>
      </c>
      <c r="S71" s="60">
        <f t="shared" si="16"/>
        <v>32.62531306519715</v>
      </c>
      <c r="T71" s="60">
        <f t="shared" si="17"/>
        <v>4.429062424058328</v>
      </c>
      <c r="U71" s="60">
        <f t="shared" si="18"/>
        <v>-75.94508028040899</v>
      </c>
      <c r="V71" s="60">
        <f t="shared" si="19"/>
        <v>-21.532411174880295</v>
      </c>
      <c r="W71" s="60">
        <f t="shared" si="20"/>
        <v>-0.9543051415871502</v>
      </c>
      <c r="X71" s="60">
        <f t="shared" si="21"/>
        <v>-0.21704896620107383</v>
      </c>
      <c r="Y71" s="60">
        <f t="shared" si="22"/>
        <v>-0.025775360130005268</v>
      </c>
      <c r="Z71" s="60">
        <f t="shared" si="23"/>
        <v>-0.010577755037537839</v>
      </c>
      <c r="AA71" s="60">
        <f t="shared" si="24"/>
        <v>-0.04759893654367008</v>
      </c>
      <c r="AB71" s="60">
        <f t="shared" si="25"/>
        <v>-18.092589185187354</v>
      </c>
    </row>
    <row r="72" spans="1:28" ht="12.75">
      <c r="A72" s="12" t="s">
        <v>80</v>
      </c>
      <c r="B72" s="1">
        <f>'DATOS MENSUALES'!F654</f>
        <v>1.67</v>
      </c>
      <c r="C72" s="1">
        <f>'DATOS MENSUALES'!F655</f>
        <v>1.942</v>
      </c>
      <c r="D72" s="1">
        <f>'DATOS MENSUALES'!F656</f>
        <v>6.899</v>
      </c>
      <c r="E72" s="1">
        <f>'DATOS MENSUALES'!F657</f>
        <v>5.83</v>
      </c>
      <c r="F72" s="1">
        <f>'DATOS MENSUALES'!F658</f>
        <v>8.304</v>
      </c>
      <c r="G72" s="1">
        <f>'DATOS MENSUALES'!F659</f>
        <v>4.063</v>
      </c>
      <c r="H72" s="1">
        <f>'DATOS MENSUALES'!F660</f>
        <v>2.4</v>
      </c>
      <c r="I72" s="1">
        <f>'DATOS MENSUALES'!F661</f>
        <v>2.399</v>
      </c>
      <c r="J72" s="1">
        <f>'DATOS MENSUALES'!F662</f>
        <v>2.129</v>
      </c>
      <c r="K72" s="1">
        <f>'DATOS MENSUALES'!F663</f>
        <v>1.775</v>
      </c>
      <c r="L72" s="1">
        <f>'DATOS MENSUALES'!F664</f>
        <v>1.448</v>
      </c>
      <c r="M72" s="1">
        <f>'DATOS MENSUALES'!F665</f>
        <v>1.238</v>
      </c>
      <c r="N72" s="1">
        <f t="shared" si="12"/>
        <v>40.096999999999994</v>
      </c>
      <c r="O72" s="10"/>
      <c r="P72" s="60">
        <f t="shared" si="13"/>
        <v>-0.7162258031751775</v>
      </c>
      <c r="Q72" s="60">
        <f t="shared" si="14"/>
        <v>-7.76845237650034</v>
      </c>
      <c r="R72" s="60">
        <f t="shared" si="15"/>
        <v>-7.414010829028474</v>
      </c>
      <c r="S72" s="60">
        <f t="shared" si="16"/>
        <v>-13.526379943917108</v>
      </c>
      <c r="T72" s="60">
        <f t="shared" si="17"/>
        <v>0.20984129674152036</v>
      </c>
      <c r="U72" s="60">
        <f t="shared" si="18"/>
        <v>-25.902886611893862</v>
      </c>
      <c r="V72" s="60">
        <f t="shared" si="19"/>
        <v>-22.284008969987735</v>
      </c>
      <c r="W72" s="60">
        <f t="shared" si="20"/>
        <v>-9.347664850178061</v>
      </c>
      <c r="X72" s="60">
        <f t="shared" si="21"/>
        <v>-0.912587466308512</v>
      </c>
      <c r="Y72" s="60">
        <f t="shared" si="22"/>
        <v>-0.16222990833937162</v>
      </c>
      <c r="Z72" s="60">
        <f t="shared" si="23"/>
        <v>-0.06473003102651835</v>
      </c>
      <c r="AA72" s="60">
        <f t="shared" si="24"/>
        <v>-0.12530706928333935</v>
      </c>
      <c r="AB72" s="60">
        <f t="shared" si="25"/>
        <v>-4835.577338234002</v>
      </c>
    </row>
    <row r="73" spans="1:28" ht="12.75">
      <c r="A73" s="12" t="s">
        <v>81</v>
      </c>
      <c r="B73" s="1">
        <f>'DATOS MENSUALES'!F666</f>
        <v>1.263</v>
      </c>
      <c r="C73" s="1">
        <f>'DATOS MENSUALES'!F667</f>
        <v>3.381</v>
      </c>
      <c r="D73" s="1">
        <f>'DATOS MENSUALES'!F668</f>
        <v>25.115</v>
      </c>
      <c r="E73" s="1">
        <f>'DATOS MENSUALES'!F669</f>
        <v>34.304</v>
      </c>
      <c r="F73" s="1">
        <f>'DATOS MENSUALES'!F670</f>
        <v>8.892</v>
      </c>
      <c r="G73" s="1">
        <f>'DATOS MENSUALES'!F671</f>
        <v>7.307</v>
      </c>
      <c r="H73" s="1">
        <f>'DATOS MENSUALES'!F672</f>
        <v>4.35</v>
      </c>
      <c r="I73" s="1">
        <f>'DATOS MENSUALES'!F673</f>
        <v>6.931</v>
      </c>
      <c r="J73" s="1">
        <f>'DATOS MENSUALES'!F674</f>
        <v>3.449</v>
      </c>
      <c r="K73" s="1">
        <f>'DATOS MENSUALES'!F675</f>
        <v>2.783</v>
      </c>
      <c r="L73" s="1">
        <f>'DATOS MENSUALES'!F676</f>
        <v>2.26</v>
      </c>
      <c r="M73" s="1">
        <f>'DATOS MENSUALES'!F677</f>
        <v>1.974</v>
      </c>
      <c r="N73" s="1">
        <f t="shared" si="12"/>
        <v>102.009</v>
      </c>
      <c r="O73" s="10"/>
      <c r="P73" s="60">
        <f t="shared" si="13"/>
        <v>-2.205691891864571</v>
      </c>
      <c r="Q73" s="60">
        <f t="shared" si="14"/>
        <v>-0.15879317703202786</v>
      </c>
      <c r="R73" s="60">
        <f t="shared" si="15"/>
        <v>4303.763241820606</v>
      </c>
      <c r="S73" s="60">
        <f t="shared" si="16"/>
        <v>17761.90636409769</v>
      </c>
      <c r="T73" s="60">
        <f t="shared" si="17"/>
        <v>1.6524168665927579</v>
      </c>
      <c r="U73" s="60">
        <f t="shared" si="18"/>
        <v>0.02319715477003879</v>
      </c>
      <c r="V73" s="60">
        <f t="shared" si="19"/>
        <v>-0.6450743442645607</v>
      </c>
      <c r="W73" s="60">
        <f t="shared" si="20"/>
        <v>14.268803565306786</v>
      </c>
      <c r="X73" s="60">
        <f t="shared" si="21"/>
        <v>0.04288613732785147</v>
      </c>
      <c r="Y73" s="60">
        <f t="shared" si="22"/>
        <v>0.09899971731352093</v>
      </c>
      <c r="Z73" s="60">
        <f t="shared" si="23"/>
        <v>0.06916579835089205</v>
      </c>
      <c r="AA73" s="60">
        <f t="shared" si="24"/>
        <v>0.013076020237321616</v>
      </c>
      <c r="AB73" s="60">
        <f t="shared" si="25"/>
        <v>91135.76974243327</v>
      </c>
    </row>
    <row r="74" spans="1:28" s="24" customFormat="1" ht="12.75">
      <c r="A74" s="21" t="s">
        <v>82</v>
      </c>
      <c r="B74" s="22">
        <f>'DATOS MENSUALES'!F678</f>
        <v>1.724</v>
      </c>
      <c r="C74" s="22">
        <f>'DATOS MENSUALES'!F679</f>
        <v>4.296</v>
      </c>
      <c r="D74" s="22">
        <f>'DATOS MENSUALES'!F680</f>
        <v>6.101</v>
      </c>
      <c r="E74" s="22">
        <f>'DATOS MENSUALES'!F681</f>
        <v>7.974</v>
      </c>
      <c r="F74" s="22">
        <f>'DATOS MENSUALES'!F682</f>
        <v>3.845</v>
      </c>
      <c r="G74" s="22">
        <f>'DATOS MENSUALES'!F683</f>
        <v>2.518</v>
      </c>
      <c r="H74" s="22">
        <f>'DATOS MENSUALES'!F684</f>
        <v>2.257</v>
      </c>
      <c r="I74" s="22">
        <f>'DATOS MENSUALES'!F685</f>
        <v>5.686</v>
      </c>
      <c r="J74" s="22">
        <f>'DATOS MENSUALES'!F686</f>
        <v>2.794</v>
      </c>
      <c r="K74" s="22">
        <f>'DATOS MENSUALES'!F687</f>
        <v>2.326</v>
      </c>
      <c r="L74" s="22">
        <f>'DATOS MENSUALES'!F688</f>
        <v>1.996</v>
      </c>
      <c r="M74" s="22">
        <f>'DATOS MENSUALES'!F689</f>
        <v>1.651</v>
      </c>
      <c r="N74" s="22">
        <f t="shared" si="12"/>
        <v>43.168</v>
      </c>
      <c r="O74" s="23"/>
      <c r="P74" s="60">
        <f t="shared" si="13"/>
        <v>-0.5942126964768304</v>
      </c>
      <c r="Q74" s="60">
        <f t="shared" si="14"/>
        <v>0.05209774962086468</v>
      </c>
      <c r="R74" s="60">
        <f t="shared" si="15"/>
        <v>-20.74981678840449</v>
      </c>
      <c r="S74" s="60">
        <f t="shared" si="16"/>
        <v>-0.013592288622280574</v>
      </c>
      <c r="T74" s="60">
        <f t="shared" si="17"/>
        <v>-57.725376142781876</v>
      </c>
      <c r="U74" s="60">
        <f t="shared" si="18"/>
        <v>-91.35622939694551</v>
      </c>
      <c r="V74" s="60">
        <f t="shared" si="19"/>
        <v>-25.856753854374094</v>
      </c>
      <c r="W74" s="60">
        <f t="shared" si="20"/>
        <v>1.6449947992634004</v>
      </c>
      <c r="X74" s="60">
        <f t="shared" si="21"/>
        <v>-0.02836416902201072</v>
      </c>
      <c r="Y74" s="60">
        <f t="shared" si="22"/>
        <v>1.7618679912070516E-07</v>
      </c>
      <c r="Z74" s="60">
        <f t="shared" si="23"/>
        <v>0.0031432441690736963</v>
      </c>
      <c r="AA74" s="60">
        <f t="shared" si="24"/>
        <v>-0.0006678359754883463</v>
      </c>
      <c r="AB74" s="60">
        <f t="shared" si="25"/>
        <v>-2650.547091264166</v>
      </c>
    </row>
    <row r="75" spans="1:28" s="24" customFormat="1" ht="12.75">
      <c r="A75" s="21" t="s">
        <v>83</v>
      </c>
      <c r="B75" s="22">
        <f>'DATOS MENSUALES'!F690</f>
        <v>1.894</v>
      </c>
      <c r="C75" s="22">
        <f>'DATOS MENSUALES'!F691</f>
        <v>10.124</v>
      </c>
      <c r="D75" s="22">
        <f>'DATOS MENSUALES'!F692</f>
        <v>8.163</v>
      </c>
      <c r="E75" s="22">
        <f>'DATOS MENSUALES'!F693</f>
        <v>7.649</v>
      </c>
      <c r="F75" s="22">
        <f>'DATOS MENSUALES'!F694</f>
        <v>4.242</v>
      </c>
      <c r="G75" s="22">
        <f>'DATOS MENSUALES'!F695</f>
        <v>3.538</v>
      </c>
      <c r="H75" s="22">
        <f>'DATOS MENSUALES'!F696</f>
        <v>15.352</v>
      </c>
      <c r="I75" s="22">
        <f>'DATOS MENSUALES'!F697</f>
        <v>5.064</v>
      </c>
      <c r="J75" s="22">
        <f>'DATOS MENSUALES'!F698</f>
        <v>3.315</v>
      </c>
      <c r="K75" s="22">
        <f>'DATOS MENSUALES'!F699</f>
        <v>2.642</v>
      </c>
      <c r="L75" s="22">
        <f>'DATOS MENSUALES'!F700</f>
        <v>2.097</v>
      </c>
      <c r="M75" s="22">
        <f>'DATOS MENSUALES'!F701</f>
        <v>2.314</v>
      </c>
      <c r="N75" s="22">
        <f t="shared" si="12"/>
        <v>66.394</v>
      </c>
      <c r="O75" s="23"/>
      <c r="P75" s="60">
        <f t="shared" si="13"/>
        <v>-0.30172303330189953</v>
      </c>
      <c r="Q75" s="60">
        <f t="shared" si="14"/>
        <v>238.49927373936202</v>
      </c>
      <c r="R75" s="60">
        <f t="shared" si="15"/>
        <v>-0.32272191417449386</v>
      </c>
      <c r="S75" s="60">
        <f t="shared" si="16"/>
        <v>-0.17907379452793093</v>
      </c>
      <c r="T75" s="60">
        <f t="shared" si="17"/>
        <v>-41.70097291687831</v>
      </c>
      <c r="U75" s="60">
        <f t="shared" si="18"/>
        <v>-42.282511703681045</v>
      </c>
      <c r="V75" s="60">
        <f t="shared" si="19"/>
        <v>1041.9599328106567</v>
      </c>
      <c r="W75" s="60">
        <f t="shared" si="20"/>
        <v>0.17418022159535765</v>
      </c>
      <c r="X75" s="60">
        <f t="shared" si="21"/>
        <v>0.010081938049614601</v>
      </c>
      <c r="Y75" s="60">
        <f t="shared" si="22"/>
        <v>0.03326386221434735</v>
      </c>
      <c r="Z75" s="60">
        <f t="shared" si="23"/>
        <v>0.015158137670451178</v>
      </c>
      <c r="AA75" s="60">
        <f t="shared" si="24"/>
        <v>0.19069608548525585</v>
      </c>
      <c r="AB75" s="60">
        <f t="shared" si="25"/>
        <v>827.0826461241783</v>
      </c>
    </row>
    <row r="76" spans="1:28" s="24" customFormat="1" ht="12.75">
      <c r="A76" s="21" t="s">
        <v>84</v>
      </c>
      <c r="B76" s="22">
        <f>'DATOS MENSUALES'!F702</f>
        <v>1.739</v>
      </c>
      <c r="C76" s="22">
        <f>'DATOS MENSUALES'!F703</f>
        <v>1.507</v>
      </c>
      <c r="D76" s="22">
        <f>'DATOS MENSUALES'!F704</f>
        <v>1.572</v>
      </c>
      <c r="E76" s="22">
        <f>'DATOS MENSUALES'!F705</f>
        <v>1.552</v>
      </c>
      <c r="F76" s="22">
        <f>'DATOS MENSUALES'!F706</f>
        <v>1.576</v>
      </c>
      <c r="G76" s="22">
        <f>'DATOS MENSUALES'!F707</f>
        <v>2.503</v>
      </c>
      <c r="H76" s="22">
        <f>'DATOS MENSUALES'!F708</f>
        <v>3.43</v>
      </c>
      <c r="I76" s="22">
        <f>'DATOS MENSUALES'!F709</f>
        <v>2.452</v>
      </c>
      <c r="J76" s="22">
        <f>'DATOS MENSUALES'!F710</f>
        <v>1.894</v>
      </c>
      <c r="K76" s="22">
        <f>'DATOS MENSUALES'!F711</f>
        <v>1.563</v>
      </c>
      <c r="L76" s="22">
        <f>'DATOS MENSUALES'!F712</f>
        <v>1.33</v>
      </c>
      <c r="M76" s="22">
        <f>'DATOS MENSUALES'!F713</f>
        <v>3.6</v>
      </c>
      <c r="N76" s="22">
        <f t="shared" si="12"/>
        <v>24.717999999999996</v>
      </c>
      <c r="O76" s="23"/>
      <c r="P76" s="60">
        <f t="shared" si="13"/>
        <v>-0.562970942974764</v>
      </c>
      <c r="Q76" s="60">
        <f t="shared" si="14"/>
        <v>-14.093838736459011</v>
      </c>
      <c r="R76" s="60">
        <f t="shared" si="15"/>
        <v>-385.3395278926102</v>
      </c>
      <c r="S76" s="60">
        <f t="shared" si="16"/>
        <v>-295.4949995175911</v>
      </c>
      <c r="T76" s="60">
        <f t="shared" si="17"/>
        <v>-230.77025085382598</v>
      </c>
      <c r="U76" s="60">
        <f t="shared" si="18"/>
        <v>-92.27206371710045</v>
      </c>
      <c r="V76" s="60">
        <f t="shared" si="19"/>
        <v>-5.6782923136034125</v>
      </c>
      <c r="W76" s="60">
        <f t="shared" si="20"/>
        <v>-8.659709987145693</v>
      </c>
      <c r="X76" s="60">
        <f t="shared" si="21"/>
        <v>-1.7495581260468045</v>
      </c>
      <c r="Y76" s="60">
        <f t="shared" si="22"/>
        <v>-0.4344756852209142</v>
      </c>
      <c r="Z76" s="60">
        <f t="shared" si="23"/>
        <v>-0.14021505751687618</v>
      </c>
      <c r="AA76" s="60">
        <f t="shared" si="24"/>
        <v>6.451381854233193</v>
      </c>
      <c r="AB76" s="60">
        <f t="shared" si="25"/>
        <v>-33664.56100824588</v>
      </c>
    </row>
    <row r="77" spans="1:28" s="24" customFormat="1" ht="12.75">
      <c r="A77" s="21" t="s">
        <v>85</v>
      </c>
      <c r="B77" s="22">
        <f>'DATOS MENSUALES'!F714</f>
        <v>4.81</v>
      </c>
      <c r="C77" s="22">
        <f>'DATOS MENSUALES'!F715</f>
        <v>2.33</v>
      </c>
      <c r="D77" s="22">
        <f>'DATOS MENSUALES'!F716</f>
        <v>7.074</v>
      </c>
      <c r="E77" s="22">
        <f>'DATOS MENSUALES'!F717</f>
        <v>2.389</v>
      </c>
      <c r="F77" s="22">
        <f>'DATOS MENSUALES'!F718</f>
        <v>2.319</v>
      </c>
      <c r="G77" s="22">
        <f>'DATOS MENSUALES'!F719</f>
        <v>1.99</v>
      </c>
      <c r="H77" s="22">
        <f>'DATOS MENSUALES'!F720</f>
        <v>11.533</v>
      </c>
      <c r="I77" s="22">
        <f>'DATOS MENSUALES'!F721</f>
        <v>6.266</v>
      </c>
      <c r="J77" s="22">
        <f>'DATOS MENSUALES'!F722</f>
        <v>2.705</v>
      </c>
      <c r="K77" s="22">
        <f>'DATOS MENSUALES'!F723</f>
        <v>2.18</v>
      </c>
      <c r="L77" s="22">
        <f>'DATOS MENSUALES'!F724</f>
        <v>1.748</v>
      </c>
      <c r="M77" s="22">
        <f>'DATOS MENSUALES'!F725</f>
        <v>1.451</v>
      </c>
      <c r="N77" s="22">
        <f t="shared" si="12"/>
        <v>46.79499999999999</v>
      </c>
      <c r="O77" s="23"/>
      <c r="P77" s="60">
        <f t="shared" si="13"/>
        <v>11.319209432045206</v>
      </c>
      <c r="Q77" s="60">
        <f t="shared" si="14"/>
        <v>-4.038784854505852</v>
      </c>
      <c r="R77" s="60">
        <f t="shared" si="15"/>
        <v>-5.591643354424484</v>
      </c>
      <c r="S77" s="60">
        <f t="shared" si="16"/>
        <v>-197.50865759815096</v>
      </c>
      <c r="T77" s="60">
        <f t="shared" si="17"/>
        <v>-156.65685578073783</v>
      </c>
      <c r="U77" s="60">
        <f t="shared" si="18"/>
        <v>-127.4004309304</v>
      </c>
      <c r="V77" s="60">
        <f t="shared" si="19"/>
        <v>252.31071483075795</v>
      </c>
      <c r="W77" s="60">
        <f t="shared" si="20"/>
        <v>5.456141964952105</v>
      </c>
      <c r="X77" s="60">
        <f t="shared" si="21"/>
        <v>-0.0611488727217352</v>
      </c>
      <c r="Y77" s="60">
        <f t="shared" si="22"/>
        <v>-0.0027672288765617416</v>
      </c>
      <c r="Z77" s="60">
        <f t="shared" si="23"/>
        <v>-0.0010461467289979494</v>
      </c>
      <c r="AA77" s="60">
        <f t="shared" si="24"/>
        <v>-0.023741136388711396</v>
      </c>
      <c r="AB77" s="60">
        <f t="shared" si="25"/>
        <v>-1065.028953081362</v>
      </c>
    </row>
    <row r="78" spans="1:28" s="24" customFormat="1" ht="12.75">
      <c r="A78" s="21" t="s">
        <v>86</v>
      </c>
      <c r="B78" s="22">
        <f>'DATOS MENSUALES'!F726</f>
        <v>1.521</v>
      </c>
      <c r="C78" s="22">
        <f>'DATOS MENSUALES'!F727</f>
        <v>14.923</v>
      </c>
      <c r="D78" s="22">
        <f>'DATOS MENSUALES'!F728</f>
        <v>30.403</v>
      </c>
      <c r="E78" s="22">
        <f>'DATOS MENSUALES'!F729</f>
        <v>28.031</v>
      </c>
      <c r="F78" s="22">
        <f>'DATOS MENSUALES'!F730</f>
        <v>13.528</v>
      </c>
      <c r="G78" s="22">
        <f>'DATOS MENSUALES'!F731</f>
        <v>29.265</v>
      </c>
      <c r="H78" s="22">
        <f>'DATOS MENSUALES'!F732</f>
        <v>6.233</v>
      </c>
      <c r="I78" s="22">
        <f>'DATOS MENSUALES'!F733</f>
        <v>4.54</v>
      </c>
      <c r="J78" s="22">
        <f>'DATOS MENSUALES'!F734</f>
        <v>3.66</v>
      </c>
      <c r="K78" s="22">
        <f>'DATOS MENSUALES'!F735</f>
        <v>2.937</v>
      </c>
      <c r="L78" s="22">
        <f>'DATOS MENSUALES'!F736</f>
        <v>2.38</v>
      </c>
      <c r="M78" s="22">
        <f>'DATOS MENSUALES'!F737</f>
        <v>1.932</v>
      </c>
      <c r="N78" s="22">
        <f t="shared" si="12"/>
        <v>139.35299999999998</v>
      </c>
      <c r="O78" s="23"/>
      <c r="P78" s="60">
        <f t="shared" si="13"/>
        <v>-1.1369521351744887</v>
      </c>
      <c r="Q78" s="60">
        <f t="shared" si="14"/>
        <v>1331.1760077576898</v>
      </c>
      <c r="R78" s="60">
        <f t="shared" si="15"/>
        <v>10013.553325043295</v>
      </c>
      <c r="S78" s="60">
        <f t="shared" si="16"/>
        <v>7783.992024190956</v>
      </c>
      <c r="T78" s="60">
        <f t="shared" si="17"/>
        <v>196.9588220025047</v>
      </c>
      <c r="U78" s="60">
        <f t="shared" si="18"/>
        <v>11005.039938388489</v>
      </c>
      <c r="V78" s="60">
        <f t="shared" si="19"/>
        <v>1.057948270634198</v>
      </c>
      <c r="W78" s="60">
        <f t="shared" si="20"/>
        <v>4.095551546804036E-05</v>
      </c>
      <c r="X78" s="60">
        <f t="shared" si="21"/>
        <v>0.17658709354548255</v>
      </c>
      <c r="Y78" s="60">
        <f t="shared" si="22"/>
        <v>0.23443549501049057</v>
      </c>
      <c r="Z78" s="60">
        <f t="shared" si="23"/>
        <v>0.14928595570626416</v>
      </c>
      <c r="AA78" s="60">
        <f t="shared" si="24"/>
        <v>0.00725529169599928</v>
      </c>
      <c r="AB78" s="60">
        <f t="shared" si="25"/>
        <v>558372.3802543257</v>
      </c>
    </row>
    <row r="79" spans="1:28" s="24" customFormat="1" ht="12.75">
      <c r="A79" s="21" t="s">
        <v>87</v>
      </c>
      <c r="B79" s="22">
        <f>'DATOS MENSUALES'!F738</f>
        <v>1.915</v>
      </c>
      <c r="C79" s="22">
        <f>'DATOS MENSUALES'!F739</f>
        <v>1.814</v>
      </c>
      <c r="D79" s="22">
        <f>'DATOS MENSUALES'!F740</f>
        <v>1.538</v>
      </c>
      <c r="E79" s="22">
        <f>'DATOS MENSUALES'!F741</f>
        <v>1.892</v>
      </c>
      <c r="F79" s="22">
        <f>'DATOS MENSUALES'!F742</f>
        <v>1.967</v>
      </c>
      <c r="G79" s="22">
        <f>'DATOS MENSUALES'!F743</f>
        <v>2.386</v>
      </c>
      <c r="H79" s="22">
        <f>'DATOS MENSUALES'!F744</f>
        <v>2.039</v>
      </c>
      <c r="I79" s="22">
        <f>'DATOS MENSUALES'!F745</f>
        <v>2.084</v>
      </c>
      <c r="J79" s="22">
        <f>'DATOS MENSUALES'!F746</f>
        <v>1.795</v>
      </c>
      <c r="K79" s="22">
        <f>'DATOS MENSUALES'!F747</f>
        <v>1.499</v>
      </c>
      <c r="L79" s="22">
        <f>'DATOS MENSUALES'!F748</f>
        <v>1.219</v>
      </c>
      <c r="M79" s="22">
        <f>'DATOS MENSUALES'!F749</f>
        <v>1.629</v>
      </c>
      <c r="N79" s="22">
        <f t="shared" si="12"/>
        <v>21.777</v>
      </c>
      <c r="O79" s="23"/>
      <c r="P79" s="60">
        <f t="shared" si="13"/>
        <v>-0.27426027521718865</v>
      </c>
      <c r="Q79" s="60">
        <f t="shared" si="14"/>
        <v>-9.374112871133947</v>
      </c>
      <c r="R79" s="60">
        <f t="shared" si="15"/>
        <v>-390.76607346574104</v>
      </c>
      <c r="S79" s="60">
        <f t="shared" si="16"/>
        <v>-252.5140452846297</v>
      </c>
      <c r="T79" s="60">
        <f t="shared" si="17"/>
        <v>-189.39192147479844</v>
      </c>
      <c r="U79" s="60">
        <f t="shared" si="18"/>
        <v>-99.62651188430911</v>
      </c>
      <c r="V79" s="60">
        <f t="shared" si="19"/>
        <v>-32.0073590253617</v>
      </c>
      <c r="W79" s="60">
        <f t="shared" si="20"/>
        <v>-14.199391205250375</v>
      </c>
      <c r="X79" s="60">
        <f t="shared" si="21"/>
        <v>-2.2171878843195314</v>
      </c>
      <c r="Y79" s="60">
        <f t="shared" si="22"/>
        <v>-0.5541846371988752</v>
      </c>
      <c r="Z79" s="60">
        <f t="shared" si="23"/>
        <v>-0.25066089261604946</v>
      </c>
      <c r="AA79" s="60">
        <f t="shared" si="24"/>
        <v>-0.0013096650209428878</v>
      </c>
      <c r="AB79" s="60">
        <f t="shared" si="25"/>
        <v>-43726.66291307283</v>
      </c>
    </row>
    <row r="80" spans="1:28" s="24" customFormat="1" ht="12.75">
      <c r="A80" s="21" t="s">
        <v>88</v>
      </c>
      <c r="B80" s="22">
        <f>'DATOS MENSUALES'!F750</f>
        <v>2.209</v>
      </c>
      <c r="C80" s="22">
        <f>'DATOS MENSUALES'!F751</f>
        <v>6.388</v>
      </c>
      <c r="D80" s="22">
        <f>'DATOS MENSUALES'!F752</f>
        <v>15.888</v>
      </c>
      <c r="E80" s="22">
        <f>'DATOS MENSUALES'!F753</f>
        <v>14.6</v>
      </c>
      <c r="F80" s="22">
        <f>'DATOS MENSUALES'!F754</f>
        <v>8.62</v>
      </c>
      <c r="G80" s="22">
        <f>'DATOS MENSUALES'!F755</f>
        <v>5.844</v>
      </c>
      <c r="H80" s="22">
        <f>'DATOS MENSUALES'!F756</f>
        <v>7.066</v>
      </c>
      <c r="I80" s="22">
        <f>'DATOS MENSUALES'!F757</f>
        <v>3.947</v>
      </c>
      <c r="J80" s="22">
        <f>'DATOS MENSUALES'!F758</f>
        <v>3.376</v>
      </c>
      <c r="K80" s="22">
        <f>'DATOS MENSUALES'!F759</f>
        <v>2.72</v>
      </c>
      <c r="L80" s="22">
        <f>'DATOS MENSUALES'!F760</f>
        <v>2.266</v>
      </c>
      <c r="M80" s="22">
        <f>'DATOS MENSUALES'!F761</f>
        <v>2.032</v>
      </c>
      <c r="N80" s="22">
        <f t="shared" si="12"/>
        <v>74.956</v>
      </c>
      <c r="O80" s="23"/>
      <c r="P80" s="60">
        <f t="shared" si="13"/>
        <v>-0.045008650667602186</v>
      </c>
      <c r="Q80" s="60">
        <f t="shared" si="14"/>
        <v>14.986734508970736</v>
      </c>
      <c r="R80" s="60">
        <f t="shared" si="15"/>
        <v>348.77626124042285</v>
      </c>
      <c r="S80" s="60">
        <f t="shared" si="16"/>
        <v>260.5924529612133</v>
      </c>
      <c r="T80" s="60">
        <f t="shared" si="17"/>
        <v>0.7541734150004715</v>
      </c>
      <c r="U80" s="60">
        <f t="shared" si="18"/>
        <v>-1.6338718940102606</v>
      </c>
      <c r="V80" s="60">
        <f t="shared" si="19"/>
        <v>6.3517145052974096</v>
      </c>
      <c r="W80" s="60">
        <f t="shared" si="20"/>
        <v>-0.17423693473177737</v>
      </c>
      <c r="X80" s="60">
        <f t="shared" si="21"/>
        <v>0.02126090912674957</v>
      </c>
      <c r="Y80" s="60">
        <f t="shared" si="22"/>
        <v>0.06381109525566982</v>
      </c>
      <c r="Z80" s="60">
        <f t="shared" si="23"/>
        <v>0.07224330730956986</v>
      </c>
      <c r="AA80" s="60">
        <f t="shared" si="24"/>
        <v>0.025306250993520005</v>
      </c>
      <c r="AB80" s="60">
        <f t="shared" si="25"/>
        <v>5782.348665084211</v>
      </c>
    </row>
    <row r="81" spans="1:28" s="24" customFormat="1" ht="12.75">
      <c r="A81" s="21" t="s">
        <v>89</v>
      </c>
      <c r="B81" s="22">
        <f>'DATOS MENSUALES'!F762</f>
        <v>4.342</v>
      </c>
      <c r="C81" s="22">
        <f>'DATOS MENSUALES'!F763</f>
        <v>4.214</v>
      </c>
      <c r="D81" s="22">
        <f>'DATOS MENSUALES'!F764</f>
        <v>5.39</v>
      </c>
      <c r="E81" s="22">
        <f>'DATOS MENSUALES'!F765</f>
        <v>6.34</v>
      </c>
      <c r="F81" s="22">
        <f>'DATOS MENSUALES'!F766</f>
        <v>3.145</v>
      </c>
      <c r="G81" s="22">
        <f>'DATOS MENSUALES'!F767</f>
        <v>4.191</v>
      </c>
      <c r="H81" s="22">
        <f>'DATOS MENSUALES'!F768</f>
        <v>3.333</v>
      </c>
      <c r="I81" s="22">
        <f>'DATOS MENSUALES'!F769</f>
        <v>3.723</v>
      </c>
      <c r="J81" s="22">
        <f>'DATOS MENSUALES'!F770</f>
        <v>2.125</v>
      </c>
      <c r="K81" s="22">
        <f>'DATOS MENSUALES'!F771</f>
        <v>1.694</v>
      </c>
      <c r="L81" s="22">
        <f>'DATOS MENSUALES'!F772</f>
        <v>1.553</v>
      </c>
      <c r="M81" s="22">
        <f>'DATOS MENSUALES'!F773</f>
        <v>1.487</v>
      </c>
      <c r="N81" s="22">
        <f t="shared" si="12"/>
        <v>41.537</v>
      </c>
      <c r="O81" s="23"/>
      <c r="P81" s="60">
        <f t="shared" si="13"/>
        <v>5.614012004417107</v>
      </c>
      <c r="Q81" s="60">
        <f t="shared" si="14"/>
        <v>0.024765548700754373</v>
      </c>
      <c r="R81" s="60">
        <f t="shared" si="15"/>
        <v>-41.38311239287349</v>
      </c>
      <c r="S81" s="60">
        <f t="shared" si="16"/>
        <v>-6.5670587099294835</v>
      </c>
      <c r="T81" s="60">
        <f t="shared" si="17"/>
        <v>-95.1159071298342</v>
      </c>
      <c r="U81" s="60">
        <f t="shared" si="18"/>
        <v>-22.68448664354124</v>
      </c>
      <c r="V81" s="60">
        <f t="shared" si="19"/>
        <v>-6.655763329159198</v>
      </c>
      <c r="W81" s="60">
        <f t="shared" si="20"/>
        <v>-0.4791853069852215</v>
      </c>
      <c r="X81" s="60">
        <f t="shared" si="21"/>
        <v>-0.9239241834104405</v>
      </c>
      <c r="Y81" s="60">
        <f t="shared" si="22"/>
        <v>-0.245777793686479</v>
      </c>
      <c r="Z81" s="60">
        <f t="shared" si="23"/>
        <v>-0.026069978340568067</v>
      </c>
      <c r="AA81" s="60">
        <f t="shared" si="24"/>
        <v>-0.01589069649614943</v>
      </c>
      <c r="AB81" s="60">
        <f t="shared" si="25"/>
        <v>-3702.45749873813</v>
      </c>
    </row>
    <row r="82" spans="1:28" s="24" customFormat="1" ht="12.75">
      <c r="A82" s="21" t="s">
        <v>90</v>
      </c>
      <c r="B82" s="22">
        <f>'DATOS MENSUALES'!F774</f>
        <v>3.818</v>
      </c>
      <c r="C82" s="22">
        <f>'DATOS MENSUALES'!F775</f>
        <v>2.049</v>
      </c>
      <c r="D82" s="22">
        <f>'DATOS MENSUALES'!F776</f>
        <v>2.93</v>
      </c>
      <c r="E82" s="22">
        <f>'DATOS MENSUALES'!F777</f>
        <v>2.019</v>
      </c>
      <c r="F82" s="22">
        <f>'DATOS MENSUALES'!F778</f>
        <v>1.716</v>
      </c>
      <c r="G82" s="22">
        <f>'DATOS MENSUALES'!F779</f>
        <v>1.989</v>
      </c>
      <c r="H82" s="22">
        <f>'DATOS MENSUALES'!F780</f>
        <v>3.487</v>
      </c>
      <c r="I82" s="22">
        <f>'DATOS MENSUALES'!F781</f>
        <v>2.06</v>
      </c>
      <c r="J82" s="22">
        <f>'DATOS MENSUALES'!F782</f>
        <v>1.664</v>
      </c>
      <c r="K82" s="22">
        <f>'DATOS MENSUALES'!F783</f>
        <v>1.353</v>
      </c>
      <c r="L82" s="22">
        <f>'DATOS MENSUALES'!F784</f>
        <v>1.084</v>
      </c>
      <c r="M82" s="22">
        <f>'DATOS MENSUALES'!F785</f>
        <v>0.877</v>
      </c>
      <c r="N82" s="22">
        <f t="shared" si="12"/>
        <v>25.046000000000003</v>
      </c>
      <c r="O82" s="23"/>
      <c r="P82" s="60">
        <f t="shared" si="13"/>
        <v>1.9685775054116006</v>
      </c>
      <c r="Q82" s="60">
        <f t="shared" si="14"/>
        <v>-6.576148762222104</v>
      </c>
      <c r="R82" s="60">
        <f t="shared" si="15"/>
        <v>-207.36160426068332</v>
      </c>
      <c r="S82" s="60">
        <f t="shared" si="16"/>
        <v>-237.5966421120421</v>
      </c>
      <c r="T82" s="60">
        <f t="shared" si="17"/>
        <v>-215.3265193600518</v>
      </c>
      <c r="U82" s="60">
        <f t="shared" si="18"/>
        <v>-127.47640315201642</v>
      </c>
      <c r="V82" s="60">
        <f t="shared" si="19"/>
        <v>-5.151234302204651</v>
      </c>
      <c r="W82" s="60">
        <f t="shared" si="20"/>
        <v>-14.625783682225585</v>
      </c>
      <c r="X82" s="60">
        <f t="shared" si="21"/>
        <v>-2.954800676680413</v>
      </c>
      <c r="Y82" s="60">
        <f t="shared" si="22"/>
        <v>-0.9053366184440544</v>
      </c>
      <c r="Z82" s="60">
        <f t="shared" si="23"/>
        <v>-0.4486021728226606</v>
      </c>
      <c r="AA82" s="60">
        <f t="shared" si="24"/>
        <v>-0.6391876163928429</v>
      </c>
      <c r="AB82" s="60">
        <f t="shared" si="25"/>
        <v>-32649.034442670672</v>
      </c>
    </row>
    <row r="83" spans="1:28" s="24" customFormat="1" ht="12.75">
      <c r="A83" s="21" t="s">
        <v>91</v>
      </c>
      <c r="B83" s="22">
        <f>'DATOS MENSUALES'!F786</f>
        <v>1.541</v>
      </c>
      <c r="C83" s="22">
        <f>'DATOS MENSUALES'!F787</f>
        <v>1.473</v>
      </c>
      <c r="D83" s="22">
        <f>'DATOS MENSUALES'!F788</f>
        <v>2.315</v>
      </c>
      <c r="E83" s="22">
        <f>'DATOS MENSUALES'!F789</f>
        <v>1.586</v>
      </c>
      <c r="F83" s="22">
        <f>'DATOS MENSUALES'!F790</f>
        <v>2.472</v>
      </c>
      <c r="G83" s="22">
        <f>'DATOS MENSUALES'!F791</f>
        <v>3.813</v>
      </c>
      <c r="H83" s="22">
        <f>'DATOS MENSUALES'!F792</f>
        <v>3.003</v>
      </c>
      <c r="I83" s="22">
        <f>'DATOS MENSUALES'!F793</f>
        <v>2.354</v>
      </c>
      <c r="J83" s="22">
        <f>'DATOS MENSUALES'!F794</f>
        <v>1.977</v>
      </c>
      <c r="K83" s="22">
        <f>'DATOS MENSUALES'!F795</f>
        <v>1.685</v>
      </c>
      <c r="L83" s="22">
        <f>'DATOS MENSUALES'!F796</f>
        <v>1.387</v>
      </c>
      <c r="M83" s="22">
        <f>'DATOS MENSUALES'!F797</f>
        <v>1.366</v>
      </c>
      <c r="N83" s="22">
        <f>SUM(B83:M83)</f>
        <v>24.972</v>
      </c>
      <c r="O83" s="23"/>
      <c r="P83" s="60">
        <f aca="true" t="shared" si="26" ref="P83:AB83">(B83-B$6)^3</f>
        <v>-1.0728364902020369</v>
      </c>
      <c r="Q83" s="60">
        <f t="shared" si="26"/>
        <v>-14.697395818618787</v>
      </c>
      <c r="R83" s="60">
        <f t="shared" si="26"/>
        <v>-278.9473784264994</v>
      </c>
      <c r="S83" s="60">
        <f t="shared" si="26"/>
        <v>-290.992902935204</v>
      </c>
      <c r="T83" s="60">
        <f t="shared" si="26"/>
        <v>-143.69318827258073</v>
      </c>
      <c r="U83" s="60">
        <f t="shared" si="26"/>
        <v>-33.03917370917347</v>
      </c>
      <c r="V83" s="60">
        <f t="shared" si="26"/>
        <v>-10.80918656120466</v>
      </c>
      <c r="W83" s="60">
        <f t="shared" si="26"/>
        <v>-9.959611585642936</v>
      </c>
      <c r="X83" s="60">
        <f t="shared" si="26"/>
        <v>-1.4123534070908808</v>
      </c>
      <c r="Y83" s="60">
        <f t="shared" si="26"/>
        <v>-0.25652470933110694</v>
      </c>
      <c r="Z83" s="60">
        <f t="shared" si="26"/>
        <v>-0.09894136395489288</v>
      </c>
      <c r="AA83" s="60">
        <f t="shared" si="26"/>
        <v>-0.05164886974614932</v>
      </c>
      <c r="AB83" s="60">
        <f t="shared" si="26"/>
        <v>-32876.33735776524</v>
      </c>
    </row>
    <row r="84" spans="2:28" s="24" customFormat="1" ht="12.75"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23"/>
      <c r="P84" s="61">
        <f aca="true" t="shared" si="27" ref="P84:AB84">SUM(P18:P83)</f>
        <v>852.121685880169</v>
      </c>
      <c r="Q84" s="61">
        <f t="shared" si="27"/>
        <v>4128.0793932751385</v>
      </c>
      <c r="R84" s="61">
        <f t="shared" si="27"/>
        <v>86521.05744940984</v>
      </c>
      <c r="S84" s="61">
        <f t="shared" si="27"/>
        <v>39888.07208972259</v>
      </c>
      <c r="T84" s="61">
        <f t="shared" si="27"/>
        <v>54934.12783430154</v>
      </c>
      <c r="U84" s="61">
        <f t="shared" si="27"/>
        <v>37067.399029159686</v>
      </c>
      <c r="V84" s="61">
        <f t="shared" si="27"/>
        <v>3227.1107495229644</v>
      </c>
      <c r="W84" s="61">
        <f t="shared" si="27"/>
        <v>2014.245586832912</v>
      </c>
      <c r="X84" s="61">
        <f t="shared" si="27"/>
        <v>1599.0653946314512</v>
      </c>
      <c r="Y84" s="61">
        <f t="shared" si="27"/>
        <v>67.04305955152432</v>
      </c>
      <c r="Z84" s="61">
        <f t="shared" si="27"/>
        <v>3.387935133500488</v>
      </c>
      <c r="AA84" s="61">
        <f t="shared" si="27"/>
        <v>6.61862580099175</v>
      </c>
      <c r="AB84" s="61">
        <f t="shared" si="27"/>
        <v>1686643.9553195287</v>
      </c>
    </row>
    <row r="85" spans="15:28" ht="12.75">
      <c r="O85" s="10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</row>
    <row r="86" spans="17:28" ht="12.75"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</row>
    <row r="87" spans="17:28" ht="12.75"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</row>
    <row r="88" spans="17:28" ht="12.75"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</row>
    <row r="89" spans="17:28" ht="12.75"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</row>
    <row r="90" spans="17:28" ht="12.75"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</row>
    <row r="91" spans="17:28" ht="12.75"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</row>
    <row r="92" spans="17:28" ht="12.75"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</row>
    <row r="93" spans="17:28" ht="12.75"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</row>
    <row r="94" spans="17:28" ht="12.75"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</row>
    <row r="95" spans="17:28" ht="12.75"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</row>
    <row r="96" spans="17:28" ht="12.75"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3"/>
  <dimension ref="A1:AB45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106</v>
      </c>
    </row>
    <row r="2" ht="12.75">
      <c r="A2" s="18" t="str">
        <f>'DATOS MENSUALES'!A4</f>
        <v>Masa 100 - Río Porquera y afluentes desde cabecera hasta confluencia con río Tuerto.</v>
      </c>
    </row>
    <row r="3" spans="1:14" ht="12.75">
      <c r="A3" s="3"/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2" t="s">
        <v>12</v>
      </c>
      <c r="M3" s="2" t="s">
        <v>13</v>
      </c>
      <c r="N3" s="2" t="s">
        <v>0</v>
      </c>
    </row>
    <row r="4" spans="1:14" ht="12.75">
      <c r="A4" s="13" t="s">
        <v>93</v>
      </c>
      <c r="B4" s="1">
        <f aca="true" t="shared" si="0" ref="B4:M4">MIN(B18:B43)</f>
        <v>1.263</v>
      </c>
      <c r="C4" s="1">
        <f t="shared" si="0"/>
        <v>1.409</v>
      </c>
      <c r="D4" s="1">
        <f t="shared" si="0"/>
        <v>1.538</v>
      </c>
      <c r="E4" s="1">
        <f t="shared" si="0"/>
        <v>1.494</v>
      </c>
      <c r="F4" s="1">
        <f t="shared" si="0"/>
        <v>1.457</v>
      </c>
      <c r="G4" s="1">
        <f t="shared" si="0"/>
        <v>1.989</v>
      </c>
      <c r="H4" s="1">
        <f t="shared" si="0"/>
        <v>2.039</v>
      </c>
      <c r="I4" s="1">
        <f t="shared" si="0"/>
        <v>2.06</v>
      </c>
      <c r="J4" s="1">
        <f t="shared" si="0"/>
        <v>1.664</v>
      </c>
      <c r="K4" s="1">
        <f t="shared" si="0"/>
        <v>1.353</v>
      </c>
      <c r="L4" s="1">
        <f t="shared" si="0"/>
        <v>1.084</v>
      </c>
      <c r="M4" s="1">
        <f t="shared" si="0"/>
        <v>0.877</v>
      </c>
      <c r="N4" s="1">
        <f>MIN(N18:N43)</f>
        <v>21.777</v>
      </c>
    </row>
    <row r="5" spans="1:14" ht="12.75">
      <c r="A5" s="13" t="s">
        <v>92</v>
      </c>
      <c r="B5" s="1">
        <f aca="true" t="shared" si="1" ref="B5:M5">MAX(B18:B43)</f>
        <v>9.058</v>
      </c>
      <c r="C5" s="1">
        <f t="shared" si="1"/>
        <v>14.923</v>
      </c>
      <c r="D5" s="1">
        <f t="shared" si="1"/>
        <v>30.403</v>
      </c>
      <c r="E5" s="1">
        <f t="shared" si="1"/>
        <v>34.304</v>
      </c>
      <c r="F5" s="1">
        <f t="shared" si="1"/>
        <v>24.297</v>
      </c>
      <c r="G5" s="1">
        <f t="shared" si="1"/>
        <v>29.265</v>
      </c>
      <c r="H5" s="1">
        <f t="shared" si="1"/>
        <v>15.352</v>
      </c>
      <c r="I5" s="1">
        <f t="shared" si="1"/>
        <v>9.477</v>
      </c>
      <c r="J5" s="1">
        <f t="shared" si="1"/>
        <v>14.803</v>
      </c>
      <c r="K5" s="1">
        <f t="shared" si="1"/>
        <v>5.225</v>
      </c>
      <c r="L5" s="1">
        <f t="shared" si="1"/>
        <v>3.122</v>
      </c>
      <c r="M5" s="1">
        <f t="shared" si="1"/>
        <v>3.6</v>
      </c>
      <c r="N5" s="1">
        <f>MAX(N18:N43)</f>
        <v>139.35299999999998</v>
      </c>
    </row>
    <row r="6" spans="1:14" ht="12.75">
      <c r="A6" s="13" t="s">
        <v>14</v>
      </c>
      <c r="B6" s="1">
        <f aca="true" t="shared" si="2" ref="B6:M6">AVERAGE(B18:B43)</f>
        <v>2.7003461538461533</v>
      </c>
      <c r="C6" s="1">
        <f t="shared" si="2"/>
        <v>4.092038461538462</v>
      </c>
      <c r="D6" s="1">
        <f t="shared" si="2"/>
        <v>8.937538461538463</v>
      </c>
      <c r="E6" s="1">
        <f t="shared" si="2"/>
        <v>7.583038461538463</v>
      </c>
      <c r="F6" s="1">
        <f t="shared" si="2"/>
        <v>5.712884615384618</v>
      </c>
      <c r="G6" s="1">
        <f t="shared" si="2"/>
        <v>5.215346153846152</v>
      </c>
      <c r="H6" s="1">
        <f t="shared" si="2"/>
        <v>5.058000000000002</v>
      </c>
      <c r="I6" s="1">
        <f t="shared" si="2"/>
        <v>4.254423076923077</v>
      </c>
      <c r="J6" s="1">
        <f t="shared" si="2"/>
        <v>3.1111538461538464</v>
      </c>
      <c r="K6" s="1">
        <f t="shared" si="2"/>
        <v>2.1948846153846158</v>
      </c>
      <c r="L6" s="1">
        <f t="shared" si="2"/>
        <v>1.772230769230769</v>
      </c>
      <c r="M6" s="1">
        <f t="shared" si="2"/>
        <v>1.7608846153846154</v>
      </c>
      <c r="N6" s="1">
        <f>SUM(B6:M6)</f>
        <v>52.39276923076924</v>
      </c>
    </row>
    <row r="7" spans="1:14" ht="12.75">
      <c r="A7" s="13" t="s">
        <v>15</v>
      </c>
      <c r="B7" s="1">
        <f aca="true" t="shared" si="3" ref="B7:N7">PERCENTILE(B18:B43,0.1)</f>
        <v>1.4775</v>
      </c>
      <c r="C7" s="1">
        <f t="shared" si="3"/>
        <v>1.5285</v>
      </c>
      <c r="D7" s="1">
        <f t="shared" si="3"/>
        <v>1.842</v>
      </c>
      <c r="E7" s="1">
        <f t="shared" si="3"/>
        <v>1.6075</v>
      </c>
      <c r="F7" s="1">
        <f t="shared" si="3"/>
        <v>1.674</v>
      </c>
      <c r="G7" s="1">
        <f t="shared" si="3"/>
        <v>2.154</v>
      </c>
      <c r="H7" s="1">
        <f t="shared" si="3"/>
        <v>2.1525</v>
      </c>
      <c r="I7" s="1">
        <f t="shared" si="3"/>
        <v>2.1805000000000003</v>
      </c>
      <c r="J7" s="1">
        <f t="shared" si="3"/>
        <v>1.9104999999999999</v>
      </c>
      <c r="K7" s="1">
        <f t="shared" si="3"/>
        <v>1.572</v>
      </c>
      <c r="L7" s="1">
        <f t="shared" si="3"/>
        <v>1.326</v>
      </c>
      <c r="M7" s="1">
        <f t="shared" si="3"/>
        <v>1.3035</v>
      </c>
      <c r="N7" s="1">
        <f t="shared" si="3"/>
        <v>24.018499999999996</v>
      </c>
    </row>
    <row r="8" spans="1:14" ht="12.75">
      <c r="A8" s="13" t="s">
        <v>16</v>
      </c>
      <c r="B8" s="1">
        <f aca="true" t="shared" si="4" ref="B8:N8">PERCENTILE(B18:B43,0.25)</f>
        <v>1.5852499999999998</v>
      </c>
      <c r="C8" s="1">
        <f t="shared" si="4"/>
        <v>1.846</v>
      </c>
      <c r="D8" s="1">
        <f t="shared" si="4"/>
        <v>2.519</v>
      </c>
      <c r="E8" s="1">
        <f t="shared" si="4"/>
        <v>1.9275</v>
      </c>
      <c r="F8" s="1">
        <f t="shared" si="4"/>
        <v>2.35725</v>
      </c>
      <c r="G8" s="1">
        <f t="shared" si="4"/>
        <v>2.5067500000000003</v>
      </c>
      <c r="H8" s="1">
        <f t="shared" si="4"/>
        <v>2.57475</v>
      </c>
      <c r="I8" s="1">
        <f t="shared" si="4"/>
        <v>2.39925</v>
      </c>
      <c r="J8" s="1">
        <f t="shared" si="4"/>
        <v>2.06175</v>
      </c>
      <c r="K8" s="1">
        <f t="shared" si="4"/>
        <v>1.69175</v>
      </c>
      <c r="L8" s="1">
        <f t="shared" si="4"/>
        <v>1.40225</v>
      </c>
      <c r="M8" s="1">
        <f t="shared" si="4"/>
        <v>1.4515</v>
      </c>
      <c r="N8" s="1">
        <f t="shared" si="4"/>
        <v>32.64275</v>
      </c>
    </row>
    <row r="9" spans="1:14" ht="12.75">
      <c r="A9" s="13" t="s">
        <v>17</v>
      </c>
      <c r="B9" s="1">
        <f aca="true" t="shared" si="5" ref="B9:N9">PERCENTILE(B18:B43,0.5)</f>
        <v>1.8365</v>
      </c>
      <c r="C9" s="1">
        <f t="shared" si="5"/>
        <v>2.7670000000000003</v>
      </c>
      <c r="D9" s="1">
        <f t="shared" si="5"/>
        <v>5.7455</v>
      </c>
      <c r="E9" s="1">
        <f t="shared" si="5"/>
        <v>4.6594999999999995</v>
      </c>
      <c r="F9" s="1">
        <f t="shared" si="5"/>
        <v>4.0435</v>
      </c>
      <c r="G9" s="1">
        <f t="shared" si="5"/>
        <v>3.2185</v>
      </c>
      <c r="H9" s="1">
        <f t="shared" si="5"/>
        <v>3.7345</v>
      </c>
      <c r="I9" s="1">
        <f t="shared" si="5"/>
        <v>3.622</v>
      </c>
      <c r="J9" s="1">
        <f t="shared" si="5"/>
        <v>2.426</v>
      </c>
      <c r="K9" s="1">
        <f t="shared" si="5"/>
        <v>1.968</v>
      </c>
      <c r="L9" s="1">
        <f t="shared" si="5"/>
        <v>1.636</v>
      </c>
      <c r="M9" s="1">
        <f t="shared" si="5"/>
        <v>1.6360000000000001</v>
      </c>
      <c r="N9" s="1">
        <f t="shared" si="5"/>
        <v>45.51599999999999</v>
      </c>
    </row>
    <row r="10" spans="1:14" ht="12.75">
      <c r="A10" s="13" t="s">
        <v>18</v>
      </c>
      <c r="B10" s="1">
        <f aca="true" t="shared" si="6" ref="B10:N10">PERCENTILE(B18:B43,0.75)</f>
        <v>2.8355</v>
      </c>
      <c r="C10" s="1">
        <f t="shared" si="6"/>
        <v>4.2755</v>
      </c>
      <c r="D10" s="1">
        <f t="shared" si="6"/>
        <v>9.82925</v>
      </c>
      <c r="E10" s="1">
        <f t="shared" si="6"/>
        <v>8.034749999999999</v>
      </c>
      <c r="F10" s="1">
        <f t="shared" si="6"/>
        <v>8.173</v>
      </c>
      <c r="G10" s="1">
        <f t="shared" si="6"/>
        <v>4.159</v>
      </c>
      <c r="H10" s="1">
        <f t="shared" si="6"/>
        <v>6.857749999999999</v>
      </c>
      <c r="I10" s="1">
        <f t="shared" si="6"/>
        <v>5.6185</v>
      </c>
      <c r="J10" s="1">
        <f t="shared" si="6"/>
        <v>3.36075</v>
      </c>
      <c r="K10" s="1">
        <f t="shared" si="6"/>
        <v>2.4625</v>
      </c>
      <c r="L10" s="1">
        <f t="shared" si="6"/>
        <v>2.0755</v>
      </c>
      <c r="M10" s="1">
        <f t="shared" si="6"/>
        <v>1.9735</v>
      </c>
      <c r="N10" s="1">
        <f t="shared" si="6"/>
        <v>63.391000000000005</v>
      </c>
    </row>
    <row r="11" spans="1:14" ht="12.75">
      <c r="A11" s="13" t="s">
        <v>19</v>
      </c>
      <c r="B11" s="1">
        <f aca="true" t="shared" si="7" ref="B11:N11">PERCENTILE(B18:B43,0.9)</f>
        <v>4.576</v>
      </c>
      <c r="C11" s="1">
        <f t="shared" si="7"/>
        <v>9.281500000000001</v>
      </c>
      <c r="D11" s="1">
        <f t="shared" si="7"/>
        <v>25.9075</v>
      </c>
      <c r="E11" s="1">
        <f t="shared" si="7"/>
        <v>18.0405</v>
      </c>
      <c r="F11" s="1">
        <f t="shared" si="7"/>
        <v>9.279</v>
      </c>
      <c r="G11" s="1">
        <f t="shared" si="7"/>
        <v>10.104</v>
      </c>
      <c r="H11" s="1">
        <f t="shared" si="7"/>
        <v>9.153</v>
      </c>
      <c r="I11" s="1">
        <f t="shared" si="7"/>
        <v>6.6865000000000006</v>
      </c>
      <c r="J11" s="1">
        <f t="shared" si="7"/>
        <v>3.863</v>
      </c>
      <c r="K11" s="1">
        <f t="shared" si="7"/>
        <v>2.86</v>
      </c>
      <c r="L11" s="1">
        <f t="shared" si="7"/>
        <v>2.323</v>
      </c>
      <c r="M11" s="1">
        <f t="shared" si="7"/>
        <v>2.3715</v>
      </c>
      <c r="N11" s="1">
        <f t="shared" si="7"/>
        <v>91.96099999999998</v>
      </c>
    </row>
    <row r="12" spans="1:14" ht="12.75">
      <c r="A12" s="13" t="s">
        <v>23</v>
      </c>
      <c r="B12" s="1">
        <f aca="true" t="shared" si="8" ref="B12:N12">STDEV(B18:B43)</f>
        <v>1.9526931954059292</v>
      </c>
      <c r="C12" s="1">
        <f t="shared" si="8"/>
        <v>3.4390424304537923</v>
      </c>
      <c r="D12" s="1">
        <f t="shared" si="8"/>
        <v>8.88106157722496</v>
      </c>
      <c r="E12" s="1">
        <f t="shared" si="8"/>
        <v>8.478653150026926</v>
      </c>
      <c r="F12" s="1">
        <f t="shared" si="8"/>
        <v>4.942796636131595</v>
      </c>
      <c r="G12" s="1">
        <f t="shared" si="8"/>
        <v>5.767509444759031</v>
      </c>
      <c r="H12" s="1">
        <f t="shared" si="8"/>
        <v>3.3829937511027106</v>
      </c>
      <c r="I12" s="1">
        <f t="shared" si="8"/>
        <v>2.158807766765293</v>
      </c>
      <c r="J12" s="1">
        <f t="shared" si="8"/>
        <v>2.506632317549707</v>
      </c>
      <c r="K12" s="1">
        <f t="shared" si="8"/>
        <v>0.7833320791042853</v>
      </c>
      <c r="L12" s="1">
        <f t="shared" si="8"/>
        <v>0.47011379964364497</v>
      </c>
      <c r="M12" s="1">
        <f t="shared" si="8"/>
        <v>0.539307061101415</v>
      </c>
      <c r="N12" s="1">
        <f t="shared" si="8"/>
        <v>28.508951515350663</v>
      </c>
    </row>
    <row r="13" spans="1:14" ht="12.75">
      <c r="A13" s="13" t="s">
        <v>125</v>
      </c>
      <c r="B13" s="1">
        <f aca="true" t="shared" si="9" ref="B13:L13">ROUND(B12/B6,2)</f>
        <v>0.72</v>
      </c>
      <c r="C13" s="1">
        <f t="shared" si="9"/>
        <v>0.84</v>
      </c>
      <c r="D13" s="1">
        <f t="shared" si="9"/>
        <v>0.99</v>
      </c>
      <c r="E13" s="1">
        <f t="shared" si="9"/>
        <v>1.12</v>
      </c>
      <c r="F13" s="1">
        <f t="shared" si="9"/>
        <v>0.87</v>
      </c>
      <c r="G13" s="1">
        <f t="shared" si="9"/>
        <v>1.11</v>
      </c>
      <c r="H13" s="1">
        <f t="shared" si="9"/>
        <v>0.67</v>
      </c>
      <c r="I13" s="1">
        <f t="shared" si="9"/>
        <v>0.51</v>
      </c>
      <c r="J13" s="1">
        <f t="shared" si="9"/>
        <v>0.81</v>
      </c>
      <c r="K13" s="1">
        <f t="shared" si="9"/>
        <v>0.36</v>
      </c>
      <c r="L13" s="1">
        <f t="shared" si="9"/>
        <v>0.27</v>
      </c>
      <c r="M13" s="1">
        <f>ROUND(M12/M6,2)</f>
        <v>0.31</v>
      </c>
      <c r="N13" s="1">
        <f>ROUND(N12/N6,2)</f>
        <v>0.54</v>
      </c>
    </row>
    <row r="14" spans="1:14" ht="12.75">
      <c r="A14" s="13" t="s">
        <v>124</v>
      </c>
      <c r="B14" s="53">
        <f>26*P44/(25*24*B12^3)</f>
        <v>2.2490647642584287</v>
      </c>
      <c r="C14" s="53">
        <f aca="true" t="shared" si="10" ref="C14:N14">26*Q44/(25*24*C12^3)</f>
        <v>1.92141697919745</v>
      </c>
      <c r="D14" s="53">
        <f t="shared" si="10"/>
        <v>1.4843776493452605</v>
      </c>
      <c r="E14" s="53">
        <f t="shared" si="10"/>
        <v>2.0294517956154747</v>
      </c>
      <c r="F14" s="53">
        <f t="shared" si="10"/>
        <v>2.3486204437289415</v>
      </c>
      <c r="G14" s="53">
        <f t="shared" si="10"/>
        <v>3.3099967746855867</v>
      </c>
      <c r="H14" s="53">
        <f t="shared" si="10"/>
        <v>1.5475549856268078</v>
      </c>
      <c r="I14" s="53">
        <f t="shared" si="10"/>
        <v>0.9506640643703078</v>
      </c>
      <c r="J14" s="53">
        <f t="shared" si="10"/>
        <v>4.358666324690602</v>
      </c>
      <c r="K14" s="53">
        <f t="shared" si="10"/>
        <v>2.4536662265082065</v>
      </c>
      <c r="L14" s="53">
        <f t="shared" si="10"/>
        <v>1.0274264122399588</v>
      </c>
      <c r="M14" s="53">
        <f t="shared" si="10"/>
        <v>1.618559453520934</v>
      </c>
      <c r="N14" s="53">
        <f t="shared" si="10"/>
        <v>1.4354433325861489</v>
      </c>
    </row>
    <row r="15" spans="1:14" ht="12.75">
      <c r="A15" s="13" t="s">
        <v>24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CORREL(N18:N42,N19:N43)</f>
        <v>-0.3029058840755529</v>
      </c>
    </row>
    <row r="16" spans="1:28" ht="12.75">
      <c r="A16" s="3"/>
      <c r="P16" s="57" t="s">
        <v>126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0</v>
      </c>
      <c r="B17" s="2" t="s">
        <v>2</v>
      </c>
      <c r="C17" s="2" t="s">
        <v>3</v>
      </c>
      <c r="D17" s="2" t="s">
        <v>4</v>
      </c>
      <c r="E17" s="2" t="s">
        <v>5</v>
      </c>
      <c r="F17" s="2" t="s">
        <v>6</v>
      </c>
      <c r="G17" s="2" t="s">
        <v>7</v>
      </c>
      <c r="H17" s="2" t="s">
        <v>8</v>
      </c>
      <c r="I17" s="2" t="s">
        <v>9</v>
      </c>
      <c r="J17" s="2" t="s">
        <v>10</v>
      </c>
      <c r="K17" s="2" t="s">
        <v>11</v>
      </c>
      <c r="L17" s="2" t="s">
        <v>12</v>
      </c>
      <c r="M17" s="2" t="s">
        <v>13</v>
      </c>
      <c r="N17" s="2" t="s">
        <v>20</v>
      </c>
      <c r="P17" s="59" t="s">
        <v>2</v>
      </c>
      <c r="Q17" s="59" t="s">
        <v>3</v>
      </c>
      <c r="R17" s="59" t="s">
        <v>4</v>
      </c>
      <c r="S17" s="59" t="s">
        <v>5</v>
      </c>
      <c r="T17" s="59" t="s">
        <v>6</v>
      </c>
      <c r="U17" s="59" t="s">
        <v>7</v>
      </c>
      <c r="V17" s="59" t="s">
        <v>8</v>
      </c>
      <c r="W17" s="59" t="s">
        <v>9</v>
      </c>
      <c r="X17" s="59" t="s">
        <v>10</v>
      </c>
      <c r="Y17" s="59" t="s">
        <v>11</v>
      </c>
      <c r="Z17" s="59" t="s">
        <v>12</v>
      </c>
      <c r="AA17" s="59" t="s">
        <v>13</v>
      </c>
      <c r="AB17" s="59" t="s">
        <v>20</v>
      </c>
    </row>
    <row r="18" spans="1:28" ht="12.75">
      <c r="A18" s="12" t="s">
        <v>66</v>
      </c>
      <c r="B18" s="1">
        <f>'DATOS MENSUALES'!F486</f>
        <v>1.723</v>
      </c>
      <c r="C18" s="1">
        <f>'DATOS MENSUALES'!F487</f>
        <v>1.78</v>
      </c>
      <c r="D18" s="1">
        <f>'DATOS MENSUALES'!F488</f>
        <v>1.978</v>
      </c>
      <c r="E18" s="1">
        <f>'DATOS MENSUALES'!F489</f>
        <v>1.494</v>
      </c>
      <c r="F18" s="1">
        <f>'DATOS MENSUALES'!F490</f>
        <v>1.457</v>
      </c>
      <c r="G18" s="1">
        <f>'DATOS MENSUALES'!F491</f>
        <v>3.193</v>
      </c>
      <c r="H18" s="1">
        <f>'DATOS MENSUALES'!F492</f>
        <v>2.227</v>
      </c>
      <c r="I18" s="1">
        <f>'DATOS MENSUALES'!F493</f>
        <v>2.813</v>
      </c>
      <c r="J18" s="1">
        <f>'DATOS MENSUALES'!F494</f>
        <v>2.089</v>
      </c>
      <c r="K18" s="1">
        <f>'DATOS MENSUALES'!F495</f>
        <v>1.699</v>
      </c>
      <c r="L18" s="1">
        <f>'DATOS MENSUALES'!F496</f>
        <v>1.387</v>
      </c>
      <c r="M18" s="1">
        <f>'DATOS MENSUALES'!F497</f>
        <v>1.479</v>
      </c>
      <c r="N18" s="1">
        <f aca="true" t="shared" si="11" ref="N18:N41">SUM(B18:M18)</f>
        <v>23.319</v>
      </c>
      <c r="O18" s="10"/>
      <c r="P18" s="60">
        <f>(B18-B$6)^3</f>
        <v>-0.9335664258950255</v>
      </c>
      <c r="Q18" s="60">
        <f aca="true" t="shared" si="12" ref="Q18:AB18">(C18-C$6)^3</f>
        <v>-12.359052108721956</v>
      </c>
      <c r="R18" s="60">
        <f t="shared" si="12"/>
        <v>-337.08646746309716</v>
      </c>
      <c r="S18" s="60">
        <f t="shared" si="12"/>
        <v>-225.759560986907</v>
      </c>
      <c r="T18" s="60">
        <f t="shared" si="12"/>
        <v>-77.08493931583293</v>
      </c>
      <c r="U18" s="60">
        <f t="shared" si="12"/>
        <v>-8.271161108269265</v>
      </c>
      <c r="V18" s="60">
        <f t="shared" si="12"/>
        <v>-22.68922219100004</v>
      </c>
      <c r="W18" s="60">
        <f t="shared" si="12"/>
        <v>-2.99484542844407</v>
      </c>
      <c r="X18" s="60">
        <f t="shared" si="12"/>
        <v>-1.0679447901101509</v>
      </c>
      <c r="Y18" s="60">
        <f t="shared" si="12"/>
        <v>-0.12193879642449955</v>
      </c>
      <c r="Z18" s="60">
        <f t="shared" si="12"/>
        <v>-0.05716930382885745</v>
      </c>
      <c r="AA18" s="60">
        <f t="shared" si="12"/>
        <v>-0.022398251723315863</v>
      </c>
      <c r="AB18" s="60">
        <f t="shared" si="12"/>
        <v>-24575.59361592405</v>
      </c>
    </row>
    <row r="19" spans="1:28" ht="12.75">
      <c r="A19" s="12" t="s">
        <v>67</v>
      </c>
      <c r="B19" s="1">
        <f>'DATOS MENSUALES'!F498</f>
        <v>1.882</v>
      </c>
      <c r="C19" s="1">
        <f>'DATOS MENSUALES'!F499</f>
        <v>1.55</v>
      </c>
      <c r="D19" s="1">
        <f>'DATOS MENSUALES'!F500</f>
        <v>28.086</v>
      </c>
      <c r="E19" s="1">
        <f>'DATOS MENSUALES'!F501</f>
        <v>3.266</v>
      </c>
      <c r="F19" s="1">
        <f>'DATOS MENSUALES'!F502</f>
        <v>3.589</v>
      </c>
      <c r="G19" s="1">
        <f>'DATOS MENSUALES'!F503</f>
        <v>2.392</v>
      </c>
      <c r="H19" s="1">
        <f>'DATOS MENSUALES'!F504</f>
        <v>2.077</v>
      </c>
      <c r="I19" s="1">
        <f>'DATOS MENSUALES'!F505</f>
        <v>2.29</v>
      </c>
      <c r="J19" s="1">
        <f>'DATOS MENSUALES'!F506</f>
        <v>2.057</v>
      </c>
      <c r="K19" s="1">
        <f>'DATOS MENSUALES'!F507</f>
        <v>1.691</v>
      </c>
      <c r="L19" s="1">
        <f>'DATOS MENSUALES'!F508</f>
        <v>1.383</v>
      </c>
      <c r="M19" s="1">
        <f>'DATOS MENSUALES'!F509</f>
        <v>1.606</v>
      </c>
      <c r="N19" s="1">
        <f t="shared" si="11"/>
        <v>51.86900000000001</v>
      </c>
      <c r="O19" s="10"/>
      <c r="P19" s="60">
        <f aca="true" t="shared" si="13" ref="P19:P43">(B19-B$6)^3</f>
        <v>-0.5480385856243163</v>
      </c>
      <c r="Q19" s="60">
        <f aca="true" t="shared" si="14" ref="Q19:Q43">(C19-C$6)^3</f>
        <v>-16.426549687434985</v>
      </c>
      <c r="R19" s="60">
        <f aca="true" t="shared" si="15" ref="R19:R43">(D19-D$6)^3</f>
        <v>7021.043445588072</v>
      </c>
      <c r="S19" s="60">
        <f aca="true" t="shared" si="16" ref="S19:S43">(E19-E$6)^3</f>
        <v>-80.45587339627379</v>
      </c>
      <c r="T19" s="60">
        <f aca="true" t="shared" si="17" ref="T19:T43">(F19-F$6)^3</f>
        <v>-9.58060107867897</v>
      </c>
      <c r="U19" s="60">
        <f aca="true" t="shared" si="18" ref="U19:U43">(G19-G$6)^3</f>
        <v>-22.50569262347191</v>
      </c>
      <c r="V19" s="60">
        <f aca="true" t="shared" si="19" ref="V19:V43">(H19-H$6)^3</f>
        <v>-26.490242141000042</v>
      </c>
      <c r="W19" s="60">
        <f aca="true" t="shared" si="20" ref="W19:W43">(I19-I$6)^3</f>
        <v>-7.580626197478094</v>
      </c>
      <c r="X19" s="60">
        <f aca="true" t="shared" si="21" ref="X19:X43">(J19-J$6)^3</f>
        <v>-1.1714182693054174</v>
      </c>
      <c r="Y19" s="60">
        <f aca="true" t="shared" si="22" ref="Y19:Y43">(K19-K$6)^3</f>
        <v>-0.12793615551325696</v>
      </c>
      <c r="Z19" s="60">
        <f aca="true" t="shared" si="23" ref="Z19:Z43">(L19-L$6)^3</f>
        <v>-0.05896869185252609</v>
      </c>
      <c r="AA19" s="60">
        <f aca="true" t="shared" si="24" ref="AA19:AA43">(M19-M$6)^3</f>
        <v>-0.0037155648431383636</v>
      </c>
      <c r="AB19" s="60">
        <f aca="true" t="shared" si="25" ref="AB19:AB43">(N19-N$6)^3</f>
        <v>-0.1436878166267654</v>
      </c>
    </row>
    <row r="20" spans="1:28" ht="12.75">
      <c r="A20" s="12" t="s">
        <v>68</v>
      </c>
      <c r="B20" s="1">
        <f>'DATOS MENSUALES'!F510</f>
        <v>2.517</v>
      </c>
      <c r="C20" s="1">
        <f>'DATOS MENSUALES'!F511</f>
        <v>5.058</v>
      </c>
      <c r="D20" s="1">
        <f>'DATOS MENSUALES'!F512</f>
        <v>12.962</v>
      </c>
      <c r="E20" s="1">
        <f>'DATOS MENSUALES'!F513</f>
        <v>2.287</v>
      </c>
      <c r="F20" s="1">
        <f>'DATOS MENSUALES'!F514</f>
        <v>2.96</v>
      </c>
      <c r="G20" s="1">
        <f>'DATOS MENSUALES'!F515</f>
        <v>2.311</v>
      </c>
      <c r="H20" s="1">
        <f>'DATOS MENSUALES'!F516</f>
        <v>7.478</v>
      </c>
      <c r="I20" s="1">
        <f>'DATOS MENSUALES'!F517</f>
        <v>5.416</v>
      </c>
      <c r="J20" s="1">
        <f>'DATOS MENSUALES'!F518</f>
        <v>2.89</v>
      </c>
      <c r="K20" s="1">
        <f>'DATOS MENSUALES'!F519</f>
        <v>2.41</v>
      </c>
      <c r="L20" s="1">
        <f>'DATOS MENSUALES'!F520</f>
        <v>2.157</v>
      </c>
      <c r="M20" s="1">
        <f>'DATOS MENSUALES'!F521</f>
        <v>1.795</v>
      </c>
      <c r="N20" s="1">
        <f t="shared" si="11"/>
        <v>50.241</v>
      </c>
      <c r="O20" s="10"/>
      <c r="P20" s="60">
        <f t="shared" si="13"/>
        <v>-0.006163329862482884</v>
      </c>
      <c r="Q20" s="60">
        <f t="shared" si="14"/>
        <v>0.9013210284407692</v>
      </c>
      <c r="R20" s="60">
        <f t="shared" si="15"/>
        <v>65.1813488854947</v>
      </c>
      <c r="S20" s="60">
        <f t="shared" si="16"/>
        <v>-148.54341062288773</v>
      </c>
      <c r="T20" s="60">
        <f t="shared" si="17"/>
        <v>-20.862388383840234</v>
      </c>
      <c r="U20" s="60">
        <f t="shared" si="18"/>
        <v>-24.498817878396462</v>
      </c>
      <c r="V20" s="60">
        <f t="shared" si="19"/>
        <v>14.172487999999968</v>
      </c>
      <c r="W20" s="60">
        <f t="shared" si="20"/>
        <v>1.5672703806668769</v>
      </c>
      <c r="X20" s="60">
        <f t="shared" si="21"/>
        <v>-0.010816418695949036</v>
      </c>
      <c r="Y20" s="60">
        <f t="shared" si="22"/>
        <v>0.00995438455035272</v>
      </c>
      <c r="Z20" s="60">
        <f t="shared" si="23"/>
        <v>0.05696406918889404</v>
      </c>
      <c r="AA20" s="60">
        <f t="shared" si="24"/>
        <v>3.9705513370505E-05</v>
      </c>
      <c r="AB20" s="60">
        <f t="shared" si="25"/>
        <v>-9.962930002875414</v>
      </c>
    </row>
    <row r="21" spans="1:28" ht="12.75">
      <c r="A21" s="12" t="s">
        <v>69</v>
      </c>
      <c r="B21" s="1">
        <f>'DATOS MENSUALES'!F522</f>
        <v>1.447</v>
      </c>
      <c r="C21" s="1">
        <f>'DATOS MENSUALES'!F523</f>
        <v>2.463</v>
      </c>
      <c r="D21" s="1">
        <f>'DATOS MENSUALES'!F524</f>
        <v>5.219</v>
      </c>
      <c r="E21" s="1">
        <f>'DATOS MENSUALES'!F525</f>
        <v>7.718</v>
      </c>
      <c r="F21" s="1">
        <f>'DATOS MENSUALES'!F526</f>
        <v>3.429</v>
      </c>
      <c r="G21" s="1">
        <f>'DATOS MENSUALES'!F527</f>
        <v>9.33</v>
      </c>
      <c r="H21" s="1">
        <f>'DATOS MENSUALES'!F528</f>
        <v>3.304</v>
      </c>
      <c r="I21" s="1">
        <f>'DATOS MENSUALES'!F529</f>
        <v>4.855</v>
      </c>
      <c r="J21" s="1">
        <f>'DATOS MENSUALES'!F530</f>
        <v>4.586</v>
      </c>
      <c r="K21" s="1">
        <f>'DATOS MENSUALES'!F531</f>
        <v>2.48</v>
      </c>
      <c r="L21" s="1">
        <f>'DATOS MENSUALES'!F532</f>
        <v>2.011</v>
      </c>
      <c r="M21" s="1">
        <f>'DATOS MENSUALES'!F533</f>
        <v>1.643</v>
      </c>
      <c r="N21" s="1">
        <f t="shared" si="11"/>
        <v>48.485</v>
      </c>
      <c r="O21" s="10"/>
      <c r="P21" s="60">
        <f t="shared" si="13"/>
        <v>-1.9688521214157344</v>
      </c>
      <c r="Q21" s="60">
        <f t="shared" si="14"/>
        <v>-4.323087385575505</v>
      </c>
      <c r="R21" s="60">
        <f t="shared" si="15"/>
        <v>-51.418195774156146</v>
      </c>
      <c r="S21" s="60">
        <f t="shared" si="16"/>
        <v>0.0024582727144400788</v>
      </c>
      <c r="T21" s="60">
        <f t="shared" si="17"/>
        <v>-11.913036629684894</v>
      </c>
      <c r="U21" s="60">
        <f t="shared" si="18"/>
        <v>69.66263785128258</v>
      </c>
      <c r="V21" s="60">
        <f t="shared" si="19"/>
        <v>-5.396209064000016</v>
      </c>
      <c r="W21" s="60">
        <f t="shared" si="20"/>
        <v>0.2166236762275267</v>
      </c>
      <c r="X21" s="60">
        <f t="shared" si="21"/>
        <v>3.2080428451147025</v>
      </c>
      <c r="Y21" s="60">
        <f t="shared" si="22"/>
        <v>0.023177252730826027</v>
      </c>
      <c r="Z21" s="60">
        <f t="shared" si="23"/>
        <v>0.01361241186345021</v>
      </c>
      <c r="AA21" s="60">
        <f t="shared" si="24"/>
        <v>-0.0016382168653277188</v>
      </c>
      <c r="AB21" s="60">
        <f t="shared" si="25"/>
        <v>-59.67421669203548</v>
      </c>
    </row>
    <row r="22" spans="1:28" ht="12.75">
      <c r="A22" s="12" t="s">
        <v>70</v>
      </c>
      <c r="B22" s="1">
        <f>'DATOS MENSUALES'!F534</f>
        <v>2.874</v>
      </c>
      <c r="C22" s="1">
        <f>'DATOS MENSUALES'!F535</f>
        <v>11.235</v>
      </c>
      <c r="D22" s="1">
        <f>'DATOS MENSUALES'!F536</f>
        <v>3.897</v>
      </c>
      <c r="E22" s="1">
        <f>'DATOS MENSUALES'!F537</f>
        <v>4.712</v>
      </c>
      <c r="F22" s="1">
        <f>'DATOS MENSUALES'!F538</f>
        <v>24.297</v>
      </c>
      <c r="G22" s="1">
        <f>'DATOS MENSUALES'!F539</f>
        <v>14.446</v>
      </c>
      <c r="H22" s="1">
        <f>'DATOS MENSUALES'!F540</f>
        <v>8.901</v>
      </c>
      <c r="I22" s="1">
        <f>'DATOS MENSUALES'!F541</f>
        <v>6.442</v>
      </c>
      <c r="J22" s="1">
        <f>'DATOS MENSUALES'!F542</f>
        <v>3.851</v>
      </c>
      <c r="K22" s="1">
        <f>'DATOS MENSUALES'!F543</f>
        <v>3.119</v>
      </c>
      <c r="L22" s="1">
        <f>'DATOS MENSUALES'!F544</f>
        <v>2.486</v>
      </c>
      <c r="M22" s="1">
        <f>'DATOS MENSUALES'!F545</f>
        <v>1.972</v>
      </c>
      <c r="N22" s="1">
        <f t="shared" si="11"/>
        <v>88.232</v>
      </c>
      <c r="O22" s="10"/>
      <c r="P22" s="60">
        <f t="shared" si="13"/>
        <v>0.005236646044321863</v>
      </c>
      <c r="Q22" s="60">
        <f t="shared" si="14"/>
        <v>364.4474660330456</v>
      </c>
      <c r="R22" s="60">
        <f t="shared" si="15"/>
        <v>-128.06510173790767</v>
      </c>
      <c r="S22" s="60">
        <f t="shared" si="16"/>
        <v>-23.665573397702754</v>
      </c>
      <c r="T22" s="60">
        <f t="shared" si="17"/>
        <v>6418.383750888722</v>
      </c>
      <c r="U22" s="60">
        <f t="shared" si="18"/>
        <v>786.4975879881646</v>
      </c>
      <c r="V22" s="60">
        <f t="shared" si="19"/>
        <v>56.75591810699992</v>
      </c>
      <c r="W22" s="60">
        <f t="shared" si="20"/>
        <v>10.468633602533743</v>
      </c>
      <c r="X22" s="60">
        <f t="shared" si="21"/>
        <v>0.40497131407919856</v>
      </c>
      <c r="Y22" s="60">
        <f t="shared" si="22"/>
        <v>0.789184598753015</v>
      </c>
      <c r="Z22" s="60">
        <f t="shared" si="23"/>
        <v>0.36364152236640934</v>
      </c>
      <c r="AA22" s="60">
        <f t="shared" si="24"/>
        <v>0.00940935054443559</v>
      </c>
      <c r="AB22" s="60">
        <f t="shared" si="25"/>
        <v>46033.7165239285</v>
      </c>
    </row>
    <row r="23" spans="1:28" ht="12.75">
      <c r="A23" s="12" t="s">
        <v>71</v>
      </c>
      <c r="B23" s="1">
        <f>'DATOS MENSUALES'!F546</f>
        <v>1.557</v>
      </c>
      <c r="C23" s="1">
        <f>'DATOS MENSUALES'!F547</f>
        <v>2.653</v>
      </c>
      <c r="D23" s="1">
        <f>'DATOS MENSUALES'!F548</f>
        <v>8.723</v>
      </c>
      <c r="E23" s="1">
        <f>'DATOS MENSUALES'!F549</f>
        <v>10.507</v>
      </c>
      <c r="F23" s="1">
        <f>'DATOS MENSUALES'!F550</f>
        <v>7.78</v>
      </c>
      <c r="G23" s="1">
        <f>'DATOS MENSUALES'!F551</f>
        <v>3.788</v>
      </c>
      <c r="H23" s="1">
        <f>'DATOS MENSUALES'!F552</f>
        <v>4.499</v>
      </c>
      <c r="I23" s="1">
        <f>'DATOS MENSUALES'!F553</f>
        <v>2.277</v>
      </c>
      <c r="J23" s="1">
        <f>'DATOS MENSUALES'!F554</f>
        <v>1.956</v>
      </c>
      <c r="K23" s="1">
        <f>'DATOS MENSUALES'!F555</f>
        <v>1.62</v>
      </c>
      <c r="L23" s="1">
        <f>'DATOS MENSUALES'!F556</f>
        <v>1.322</v>
      </c>
      <c r="M23" s="1">
        <f>'DATOS MENSUALES'!F557</f>
        <v>2.429</v>
      </c>
      <c r="N23" s="1">
        <f t="shared" si="11"/>
        <v>49.111000000000004</v>
      </c>
      <c r="O23" s="10"/>
      <c r="P23" s="60">
        <f t="shared" si="13"/>
        <v>-1.4946283149512383</v>
      </c>
      <c r="Q23" s="60">
        <f t="shared" si="14"/>
        <v>-2.980006454732309</v>
      </c>
      <c r="R23" s="60">
        <f t="shared" si="15"/>
        <v>-0.009874508451980008</v>
      </c>
      <c r="S23" s="60">
        <f t="shared" si="16"/>
        <v>24.99855852436085</v>
      </c>
      <c r="T23" s="60">
        <f t="shared" si="17"/>
        <v>8.8327137840592</v>
      </c>
      <c r="U23" s="60">
        <f t="shared" si="18"/>
        <v>-2.9079566453476806</v>
      </c>
      <c r="V23" s="60">
        <f t="shared" si="19"/>
        <v>-0.1746768790000018</v>
      </c>
      <c r="W23" s="60">
        <f t="shared" si="20"/>
        <v>-7.732123719958862</v>
      </c>
      <c r="X23" s="60">
        <f t="shared" si="21"/>
        <v>-1.5414146608616306</v>
      </c>
      <c r="Y23" s="60">
        <f t="shared" si="22"/>
        <v>-0.1899949508490558</v>
      </c>
      <c r="Z23" s="60">
        <f t="shared" si="23"/>
        <v>-0.09126526421347277</v>
      </c>
      <c r="AA23" s="60">
        <f t="shared" si="24"/>
        <v>0.2982321208358555</v>
      </c>
      <c r="AB23" s="60">
        <f t="shared" si="25"/>
        <v>-35.34468508340798</v>
      </c>
    </row>
    <row r="24" spans="1:28" ht="12.75">
      <c r="A24" s="12" t="s">
        <v>72</v>
      </c>
      <c r="B24" s="1">
        <f>'DATOS MENSUALES'!F558</f>
        <v>1.687</v>
      </c>
      <c r="C24" s="1">
        <f>'DATOS MENSUALES'!F559</f>
        <v>1.761</v>
      </c>
      <c r="D24" s="1">
        <f>'DATOS MENSUALES'!F560</f>
        <v>2.382</v>
      </c>
      <c r="E24" s="1">
        <f>'DATOS MENSUALES'!F561</f>
        <v>2.147</v>
      </c>
      <c r="F24" s="1">
        <f>'DATOS MENSUALES'!F562</f>
        <v>4.83</v>
      </c>
      <c r="G24" s="1">
        <f>'DATOS MENSUALES'!F563</f>
        <v>2.781</v>
      </c>
      <c r="H24" s="1">
        <f>'DATOS MENSUALES'!F564</f>
        <v>4.351</v>
      </c>
      <c r="I24" s="1">
        <f>'DATOS MENSUALES'!F565</f>
        <v>2.4</v>
      </c>
      <c r="J24" s="1">
        <f>'DATOS MENSUALES'!F566</f>
        <v>2.076</v>
      </c>
      <c r="K24" s="1">
        <f>'DATOS MENSUALES'!F567</f>
        <v>1.911</v>
      </c>
      <c r="L24" s="1">
        <f>'DATOS MENSUALES'!F568</f>
        <v>1.642</v>
      </c>
      <c r="M24" s="1">
        <f>'DATOS MENSUALES'!F569</f>
        <v>2.19</v>
      </c>
      <c r="N24" s="1">
        <f t="shared" si="11"/>
        <v>30.158</v>
      </c>
      <c r="O24" s="10"/>
      <c r="P24" s="60">
        <f t="shared" si="13"/>
        <v>-1.0405751982204694</v>
      </c>
      <c r="Q24" s="60">
        <f t="shared" si="14"/>
        <v>-12.666257650690893</v>
      </c>
      <c r="R24" s="60">
        <f t="shared" si="15"/>
        <v>-281.72481946338115</v>
      </c>
      <c r="S24" s="60">
        <f t="shared" si="16"/>
        <v>-160.63773150658594</v>
      </c>
      <c r="T24" s="60">
        <f t="shared" si="17"/>
        <v>-0.6881955299200669</v>
      </c>
      <c r="U24" s="60">
        <f t="shared" si="18"/>
        <v>-14.426035594831385</v>
      </c>
      <c r="V24" s="60">
        <f t="shared" si="19"/>
        <v>-0.35339324300000247</v>
      </c>
      <c r="W24" s="60">
        <f t="shared" si="20"/>
        <v>-6.377147606871587</v>
      </c>
      <c r="X24" s="60">
        <f t="shared" si="21"/>
        <v>-1.1092123600332275</v>
      </c>
      <c r="Y24" s="60">
        <f t="shared" si="22"/>
        <v>-0.02287839595704378</v>
      </c>
      <c r="Z24" s="60">
        <f t="shared" si="23"/>
        <v>-0.002208720781520251</v>
      </c>
      <c r="AA24" s="60">
        <f t="shared" si="24"/>
        <v>0.07901731263615154</v>
      </c>
      <c r="AB24" s="60">
        <f t="shared" si="25"/>
        <v>-10992.535557810028</v>
      </c>
    </row>
    <row r="25" spans="1:28" ht="12.75">
      <c r="A25" s="12" t="s">
        <v>73</v>
      </c>
      <c r="B25" s="1">
        <f>'DATOS MENSUALES'!F570</f>
        <v>7.817</v>
      </c>
      <c r="C25" s="1">
        <f>'DATOS MENSUALES'!F571</f>
        <v>2.834</v>
      </c>
      <c r="D25" s="1">
        <f>'DATOS MENSUALES'!F572</f>
        <v>7.002</v>
      </c>
      <c r="E25" s="1">
        <f>'DATOS MENSUALES'!F573</f>
        <v>21.481</v>
      </c>
      <c r="F25" s="1">
        <f>'DATOS MENSUALES'!F574</f>
        <v>9.206</v>
      </c>
      <c r="G25" s="1">
        <f>'DATOS MENSUALES'!F575</f>
        <v>3.244</v>
      </c>
      <c r="H25" s="1">
        <f>'DATOS MENSUALES'!F576</f>
        <v>9.025</v>
      </c>
      <c r="I25" s="1">
        <f>'DATOS MENSUALES'!F577</f>
        <v>9.477</v>
      </c>
      <c r="J25" s="1">
        <f>'DATOS MENSUALES'!F578</f>
        <v>14.803</v>
      </c>
      <c r="K25" s="1">
        <f>'DATOS MENSUALES'!F579</f>
        <v>5.225</v>
      </c>
      <c r="L25" s="1">
        <f>'DATOS MENSUALES'!F580</f>
        <v>3.122</v>
      </c>
      <c r="M25" s="1">
        <f>'DATOS MENSUALES'!F581</f>
        <v>2.454</v>
      </c>
      <c r="N25" s="1">
        <f t="shared" si="11"/>
        <v>95.68999999999998</v>
      </c>
      <c r="O25" s="10"/>
      <c r="P25" s="60">
        <f t="shared" si="13"/>
        <v>133.95474769839203</v>
      </c>
      <c r="Q25" s="60">
        <f t="shared" si="14"/>
        <v>-1.9910481211213613</v>
      </c>
      <c r="R25" s="60">
        <f t="shared" si="15"/>
        <v>-7.251125421724183</v>
      </c>
      <c r="S25" s="60">
        <f t="shared" si="16"/>
        <v>2684.437619807062</v>
      </c>
      <c r="T25" s="60">
        <f t="shared" si="17"/>
        <v>42.622487736553204</v>
      </c>
      <c r="U25" s="60">
        <f t="shared" si="18"/>
        <v>-7.661056577513347</v>
      </c>
      <c r="V25" s="60">
        <f t="shared" si="19"/>
        <v>62.429032062999944</v>
      </c>
      <c r="W25" s="60">
        <f t="shared" si="20"/>
        <v>142.4474031001595</v>
      </c>
      <c r="X25" s="60">
        <f t="shared" si="21"/>
        <v>1598.266793088659</v>
      </c>
      <c r="Y25" s="60">
        <f t="shared" si="22"/>
        <v>27.82130512486838</v>
      </c>
      <c r="Z25" s="60">
        <f t="shared" si="23"/>
        <v>2.4591134848989533</v>
      </c>
      <c r="AA25" s="60">
        <f t="shared" si="24"/>
        <v>0.33297882471899204</v>
      </c>
      <c r="AB25" s="60">
        <f t="shared" si="25"/>
        <v>81167.16198690406</v>
      </c>
    </row>
    <row r="26" spans="1:28" ht="12.75">
      <c r="A26" s="12" t="s">
        <v>74</v>
      </c>
      <c r="B26" s="1">
        <f>'DATOS MENSUALES'!F582</f>
        <v>2.72</v>
      </c>
      <c r="C26" s="1">
        <f>'DATOS MENSUALES'!F583</f>
        <v>2.7</v>
      </c>
      <c r="D26" s="1">
        <f>'DATOS MENSUALES'!F584</f>
        <v>2.016</v>
      </c>
      <c r="E26" s="1">
        <f>'DATOS MENSUALES'!F585</f>
        <v>1.785</v>
      </c>
      <c r="F26" s="1">
        <f>'DATOS MENSUALES'!F586</f>
        <v>6.523</v>
      </c>
      <c r="G26" s="1">
        <f>'DATOS MENSUALES'!F587</f>
        <v>2.884</v>
      </c>
      <c r="H26" s="1">
        <f>'DATOS MENSUALES'!F588</f>
        <v>9.281</v>
      </c>
      <c r="I26" s="1">
        <f>'DATOS MENSUALES'!F589</f>
        <v>6.414</v>
      </c>
      <c r="J26" s="1">
        <f>'DATOS MENSUALES'!F590</f>
        <v>2.354</v>
      </c>
      <c r="K26" s="1">
        <f>'DATOS MENSUALES'!F591</f>
        <v>1.902</v>
      </c>
      <c r="L26" s="1">
        <f>'DATOS MENSUALES'!F592</f>
        <v>1.605</v>
      </c>
      <c r="M26" s="1">
        <f>'DATOS MENSUALES'!F593</f>
        <v>1.353</v>
      </c>
      <c r="N26" s="1">
        <f t="shared" si="11"/>
        <v>41.537</v>
      </c>
      <c r="O26" s="10"/>
      <c r="P26" s="60">
        <f t="shared" si="13"/>
        <v>7.591763256714577E-06</v>
      </c>
      <c r="Q26" s="60">
        <f t="shared" si="14"/>
        <v>-2.6974518707929587</v>
      </c>
      <c r="R26" s="60">
        <f t="shared" si="15"/>
        <v>-331.5949512935823</v>
      </c>
      <c r="S26" s="60">
        <f t="shared" si="16"/>
        <v>-194.9141084797309</v>
      </c>
      <c r="T26" s="60">
        <f t="shared" si="17"/>
        <v>0.5316681438920634</v>
      </c>
      <c r="U26" s="60">
        <f t="shared" si="18"/>
        <v>-12.671274073075475</v>
      </c>
      <c r="V26" s="60">
        <f t="shared" si="19"/>
        <v>75.31183756699994</v>
      </c>
      <c r="W26" s="60">
        <f t="shared" si="20"/>
        <v>10.071775436729002</v>
      </c>
      <c r="X26" s="60">
        <f t="shared" si="21"/>
        <v>-0.434062630908967</v>
      </c>
      <c r="Y26" s="60">
        <f t="shared" si="22"/>
        <v>-0.025124051739588198</v>
      </c>
      <c r="Z26" s="60">
        <f t="shared" si="23"/>
        <v>-0.004676797461993614</v>
      </c>
      <c r="AA26" s="60">
        <f t="shared" si="24"/>
        <v>-0.06785970614047566</v>
      </c>
      <c r="AB26" s="60">
        <f t="shared" si="25"/>
        <v>-1279.3277133946895</v>
      </c>
    </row>
    <row r="27" spans="1:28" ht="12.75">
      <c r="A27" s="12" t="s">
        <v>75</v>
      </c>
      <c r="B27" s="1">
        <f>'DATOS MENSUALES'!F594</f>
        <v>1.323</v>
      </c>
      <c r="C27" s="1">
        <f>'DATOS MENSUALES'!F595</f>
        <v>8.439</v>
      </c>
      <c r="D27" s="1">
        <f>'DATOS MENSUALES'!F596</f>
        <v>26.7</v>
      </c>
      <c r="E27" s="1">
        <f>'DATOS MENSUALES'!F597</f>
        <v>8.055</v>
      </c>
      <c r="F27" s="1">
        <f>'DATOS MENSUALES'!F598</f>
        <v>6.054</v>
      </c>
      <c r="G27" s="1">
        <f>'DATOS MENSUALES'!F599</f>
        <v>3.575</v>
      </c>
      <c r="H27" s="1">
        <f>'DATOS MENSUALES'!F600</f>
        <v>3.982</v>
      </c>
      <c r="I27" s="1">
        <f>'DATOS MENSUALES'!F601</f>
        <v>3.462</v>
      </c>
      <c r="J27" s="1">
        <f>'DATOS MENSUALES'!F602</f>
        <v>2.741</v>
      </c>
      <c r="K27" s="1">
        <f>'DATOS MENSUALES'!F603</f>
        <v>2.217</v>
      </c>
      <c r="L27" s="1">
        <f>'DATOS MENSUALES'!F604</f>
        <v>1.791</v>
      </c>
      <c r="M27" s="1">
        <f>'DATOS MENSUALES'!F605</f>
        <v>1.472</v>
      </c>
      <c r="N27" s="1">
        <f t="shared" si="11"/>
        <v>69.811</v>
      </c>
      <c r="O27" s="10"/>
      <c r="P27" s="60">
        <f t="shared" si="13"/>
        <v>-2.612939185066622</v>
      </c>
      <c r="Q27" s="60">
        <f t="shared" si="14"/>
        <v>82.14050958740671</v>
      </c>
      <c r="R27" s="60">
        <f t="shared" si="15"/>
        <v>5604.1461365091145</v>
      </c>
      <c r="S27" s="60">
        <f t="shared" si="16"/>
        <v>0.10512834424846283</v>
      </c>
      <c r="T27" s="60">
        <f t="shared" si="17"/>
        <v>0.039692085736742544</v>
      </c>
      <c r="U27" s="60">
        <f t="shared" si="18"/>
        <v>-4.413737635721935</v>
      </c>
      <c r="V27" s="60">
        <f t="shared" si="19"/>
        <v>-1.245766976000005</v>
      </c>
      <c r="W27" s="60">
        <f t="shared" si="20"/>
        <v>-0.49758965613489936</v>
      </c>
      <c r="X27" s="60">
        <f t="shared" si="21"/>
        <v>-0.05071621089121535</v>
      </c>
      <c r="Y27" s="60">
        <f t="shared" si="22"/>
        <v>1.0816418695948581E-05</v>
      </c>
      <c r="Z27" s="60">
        <f t="shared" si="23"/>
        <v>6.612100136549949E-06</v>
      </c>
      <c r="AA27" s="60">
        <f t="shared" si="24"/>
        <v>-0.024108669425978613</v>
      </c>
      <c r="AB27" s="60">
        <f t="shared" si="25"/>
        <v>5284.599998377537</v>
      </c>
    </row>
    <row r="28" spans="1:28" ht="12.75">
      <c r="A28" s="12" t="s">
        <v>76</v>
      </c>
      <c r="B28" s="1">
        <f>'DATOS MENSUALES'!F606</f>
        <v>3.859</v>
      </c>
      <c r="C28" s="1">
        <f>'DATOS MENSUALES'!F607</f>
        <v>2.879</v>
      </c>
      <c r="D28" s="1">
        <f>'DATOS MENSUALES'!F608</f>
        <v>3.335</v>
      </c>
      <c r="E28" s="1">
        <f>'DATOS MENSUALES'!F609</f>
        <v>4.607</v>
      </c>
      <c r="F28" s="1">
        <f>'DATOS MENSUALES'!F610</f>
        <v>4.748</v>
      </c>
      <c r="G28" s="1">
        <f>'DATOS MENSUALES'!F611</f>
        <v>10.878</v>
      </c>
      <c r="H28" s="1">
        <f>'DATOS MENSUALES'!F612</f>
        <v>4.103</v>
      </c>
      <c r="I28" s="1">
        <f>'DATOS MENSUALES'!F613</f>
        <v>2.694</v>
      </c>
      <c r="J28" s="1">
        <f>'DATOS MENSUALES'!F614</f>
        <v>2.304</v>
      </c>
      <c r="K28" s="1">
        <f>'DATOS MENSUALES'!F615</f>
        <v>1.873</v>
      </c>
      <c r="L28" s="1">
        <f>'DATOS MENSUALES'!F616</f>
        <v>1.504</v>
      </c>
      <c r="M28" s="1">
        <f>'DATOS MENSUALES'!F617</f>
        <v>1.453</v>
      </c>
      <c r="N28" s="1">
        <f t="shared" si="11"/>
        <v>44.237</v>
      </c>
      <c r="O28" s="10"/>
      <c r="P28" s="60">
        <f t="shared" si="13"/>
        <v>1.55546814992746</v>
      </c>
      <c r="Q28" s="60">
        <f t="shared" si="14"/>
        <v>-1.7849403757293498</v>
      </c>
      <c r="R28" s="60">
        <f t="shared" si="15"/>
        <v>-175.85492673351717</v>
      </c>
      <c r="S28" s="60">
        <f t="shared" si="16"/>
        <v>-26.358192101822567</v>
      </c>
      <c r="T28" s="60">
        <f t="shared" si="17"/>
        <v>-0.8983098164259847</v>
      </c>
      <c r="U28" s="60">
        <f t="shared" si="18"/>
        <v>181.57666826866136</v>
      </c>
      <c r="V28" s="60">
        <f t="shared" si="19"/>
        <v>-0.8709838750000051</v>
      </c>
      <c r="W28" s="60">
        <f t="shared" si="20"/>
        <v>-3.7995056377680356</v>
      </c>
      <c r="X28" s="60">
        <f t="shared" si="21"/>
        <v>-0.5258585767669557</v>
      </c>
      <c r="Y28" s="60">
        <f t="shared" si="22"/>
        <v>-0.03335037024402606</v>
      </c>
      <c r="Z28" s="60">
        <f t="shared" si="23"/>
        <v>-0.019298599136549802</v>
      </c>
      <c r="AA28" s="60">
        <f t="shared" si="24"/>
        <v>-0.029185286761777403</v>
      </c>
      <c r="AB28" s="60">
        <f t="shared" si="25"/>
        <v>-542.493809178711</v>
      </c>
    </row>
    <row r="29" spans="1:28" ht="12.75">
      <c r="A29" s="12" t="s">
        <v>77</v>
      </c>
      <c r="B29" s="1">
        <f>'DATOS MENSUALES'!F618</f>
        <v>1.508</v>
      </c>
      <c r="C29" s="1">
        <f>'DATOS MENSUALES'!F619</f>
        <v>3.68</v>
      </c>
      <c r="D29" s="1">
        <f>'DATOS MENSUALES'!F620</f>
        <v>1.706</v>
      </c>
      <c r="E29" s="1">
        <f>'DATOS MENSUALES'!F621</f>
        <v>1.629</v>
      </c>
      <c r="F29" s="1">
        <f>'DATOS MENSUALES'!F622</f>
        <v>1.632</v>
      </c>
      <c r="G29" s="1">
        <f>'DATOS MENSUALES'!F623</f>
        <v>2.586</v>
      </c>
      <c r="H29" s="1">
        <f>'DATOS MENSUALES'!F624</f>
        <v>2.078</v>
      </c>
      <c r="I29" s="1">
        <f>'DATOS MENSUALES'!F625</f>
        <v>2.077</v>
      </c>
      <c r="J29" s="1">
        <f>'DATOS MENSUALES'!F626</f>
        <v>1.927</v>
      </c>
      <c r="K29" s="1">
        <f>'DATOS MENSUALES'!F627</f>
        <v>1.581</v>
      </c>
      <c r="L29" s="1">
        <f>'DATOS MENSUALES'!F628</f>
        <v>1.519</v>
      </c>
      <c r="M29" s="1">
        <f>'DATOS MENSUALES'!F629</f>
        <v>1.254</v>
      </c>
      <c r="N29" s="1">
        <f t="shared" si="11"/>
        <v>23.177</v>
      </c>
      <c r="O29" s="10"/>
      <c r="P29" s="60">
        <f t="shared" si="13"/>
        <v>-1.6951458291420662</v>
      </c>
      <c r="Q29" s="60">
        <f t="shared" si="14"/>
        <v>-0.06995411567461336</v>
      </c>
      <c r="R29" s="60">
        <f t="shared" si="15"/>
        <v>-378.1743778793812</v>
      </c>
      <c r="S29" s="60">
        <f t="shared" si="16"/>
        <v>-211.07408108842333</v>
      </c>
      <c r="T29" s="60">
        <f t="shared" si="17"/>
        <v>-67.96149856365096</v>
      </c>
      <c r="U29" s="60">
        <f t="shared" si="18"/>
        <v>-18.177882607427538</v>
      </c>
      <c r="V29" s="60">
        <f t="shared" si="19"/>
        <v>-26.463592000000048</v>
      </c>
      <c r="W29" s="60">
        <f t="shared" si="20"/>
        <v>-10.323535704278392</v>
      </c>
      <c r="X29" s="60">
        <f t="shared" si="21"/>
        <v>-1.6604445985361864</v>
      </c>
      <c r="Y29" s="60">
        <f t="shared" si="22"/>
        <v>-0.23134506990674833</v>
      </c>
      <c r="Z29" s="60">
        <f t="shared" si="23"/>
        <v>-0.016238631355484735</v>
      </c>
      <c r="AA29" s="60">
        <f t="shared" si="24"/>
        <v>-0.13023488474846381</v>
      </c>
      <c r="AB29" s="60">
        <f t="shared" si="25"/>
        <v>-24937.44621806335</v>
      </c>
    </row>
    <row r="30" spans="1:28" ht="12.75">
      <c r="A30" s="12" t="s">
        <v>78</v>
      </c>
      <c r="B30" s="1">
        <f>'DATOS MENSUALES'!F630</f>
        <v>1.791</v>
      </c>
      <c r="C30" s="1">
        <f>'DATOS MENSUALES'!F631</f>
        <v>1.409</v>
      </c>
      <c r="D30" s="1">
        <f>'DATOS MENSUALES'!F632</f>
        <v>10.198</v>
      </c>
      <c r="E30" s="1">
        <f>'DATOS MENSUALES'!F633</f>
        <v>1.897</v>
      </c>
      <c r="F30" s="1">
        <f>'DATOS MENSUALES'!F634</f>
        <v>2.052</v>
      </c>
      <c r="G30" s="1">
        <f>'DATOS MENSUALES'!F635</f>
        <v>1.997</v>
      </c>
      <c r="H30" s="1">
        <f>'DATOS MENSUALES'!F636</f>
        <v>3.287</v>
      </c>
      <c r="I30" s="1">
        <f>'DATOS MENSUALES'!F637</f>
        <v>8.971</v>
      </c>
      <c r="J30" s="1">
        <f>'DATOS MENSUALES'!F638</f>
        <v>3.875</v>
      </c>
      <c r="K30" s="1">
        <f>'DATOS MENSUALES'!F639</f>
        <v>2.157</v>
      </c>
      <c r="L30" s="1">
        <f>'DATOS MENSUALES'!F640</f>
        <v>1.751</v>
      </c>
      <c r="M30" s="1">
        <f>'DATOS MENSUALES'!F641</f>
        <v>1.756</v>
      </c>
      <c r="N30" s="1">
        <f t="shared" si="11"/>
        <v>41.141</v>
      </c>
      <c r="O30" s="10"/>
      <c r="P30" s="60">
        <f t="shared" si="13"/>
        <v>-0.7519478168358545</v>
      </c>
      <c r="Q30" s="60">
        <f t="shared" si="14"/>
        <v>-19.314376593791494</v>
      </c>
      <c r="R30" s="60">
        <f t="shared" si="15"/>
        <v>2.002575020690029</v>
      </c>
      <c r="S30" s="60">
        <f t="shared" si="16"/>
        <v>-183.8354993346185</v>
      </c>
      <c r="T30" s="60">
        <f t="shared" si="17"/>
        <v>-49.06345445456808</v>
      </c>
      <c r="U30" s="60">
        <f t="shared" si="18"/>
        <v>-33.33483120219232</v>
      </c>
      <c r="V30" s="60">
        <f t="shared" si="19"/>
        <v>-5.554637011000016</v>
      </c>
      <c r="W30" s="60">
        <f t="shared" si="20"/>
        <v>104.92543184829263</v>
      </c>
      <c r="X30" s="60">
        <f t="shared" si="21"/>
        <v>0.4456744000910329</v>
      </c>
      <c r="Y30" s="60">
        <f t="shared" si="22"/>
        <v>-5.4373670061448956E-05</v>
      </c>
      <c r="Z30" s="60">
        <f t="shared" si="23"/>
        <v>-9.569675011379063E-06</v>
      </c>
      <c r="AA30" s="60">
        <f t="shared" si="24"/>
        <v>-1.1654432180245728E-07</v>
      </c>
      <c r="AB30" s="60">
        <f t="shared" si="25"/>
        <v>-1424.4999854567254</v>
      </c>
    </row>
    <row r="31" spans="1:28" ht="12.75">
      <c r="A31" s="12" t="s">
        <v>79</v>
      </c>
      <c r="B31" s="1">
        <f>'DATOS MENSUALES'!F642</f>
        <v>9.058</v>
      </c>
      <c r="C31" s="1">
        <f>'DATOS MENSUALES'!F643</f>
        <v>3.511</v>
      </c>
      <c r="D31" s="1">
        <f>'DATOS MENSUALES'!F644</f>
        <v>4.784</v>
      </c>
      <c r="E31" s="1">
        <f>'DATOS MENSUALES'!F645</f>
        <v>11.408</v>
      </c>
      <c r="F31" s="1">
        <f>'DATOS MENSUALES'!F646</f>
        <v>9.352</v>
      </c>
      <c r="G31" s="1">
        <f>'DATOS MENSUALES'!F647</f>
        <v>2.787</v>
      </c>
      <c r="H31" s="1">
        <f>'DATOS MENSUALES'!F648</f>
        <v>2.432</v>
      </c>
      <c r="I31" s="1">
        <f>'DATOS MENSUALES'!F649</f>
        <v>3.521</v>
      </c>
      <c r="J31" s="1">
        <f>'DATOS MENSUALES'!F650</f>
        <v>2.498</v>
      </c>
      <c r="K31" s="1">
        <f>'DATOS MENSUALES'!F651</f>
        <v>2.025</v>
      </c>
      <c r="L31" s="1">
        <f>'DATOS MENSUALES'!F652</f>
        <v>1.63</v>
      </c>
      <c r="M31" s="1">
        <f>'DATOS MENSUALES'!F653</f>
        <v>1.376</v>
      </c>
      <c r="N31" s="1">
        <f t="shared" si="11"/>
        <v>54.382</v>
      </c>
      <c r="O31" s="10"/>
      <c r="P31" s="60">
        <f t="shared" si="13"/>
        <v>256.97485805791416</v>
      </c>
      <c r="Q31" s="60">
        <f t="shared" si="14"/>
        <v>-0.19616189292461364</v>
      </c>
      <c r="R31" s="60">
        <f t="shared" si="15"/>
        <v>-71.65635438868281</v>
      </c>
      <c r="S31" s="60">
        <f t="shared" si="16"/>
        <v>55.960452492936255</v>
      </c>
      <c r="T31" s="60">
        <f t="shared" si="17"/>
        <v>48.19339014469228</v>
      </c>
      <c r="U31" s="60">
        <f t="shared" si="18"/>
        <v>-14.319629546674584</v>
      </c>
      <c r="V31" s="60">
        <f t="shared" si="19"/>
        <v>-18.108570376000035</v>
      </c>
      <c r="W31" s="60">
        <f t="shared" si="20"/>
        <v>-0.39451517441448575</v>
      </c>
      <c r="X31" s="60">
        <f t="shared" si="21"/>
        <v>-0.2305198723764224</v>
      </c>
      <c r="Y31" s="60">
        <f t="shared" si="22"/>
        <v>-0.004903002942250837</v>
      </c>
      <c r="Z31" s="60">
        <f t="shared" si="23"/>
        <v>-0.002877270390987706</v>
      </c>
      <c r="AA31" s="60">
        <f t="shared" si="24"/>
        <v>-0.057015331721836635</v>
      </c>
      <c r="AB31" s="60">
        <f t="shared" si="25"/>
        <v>7.87146383978139</v>
      </c>
    </row>
    <row r="32" spans="1:28" ht="12.75">
      <c r="A32" s="12" t="s">
        <v>80</v>
      </c>
      <c r="B32" s="1">
        <f>'DATOS MENSUALES'!F654</f>
        <v>1.67</v>
      </c>
      <c r="C32" s="1">
        <f>'DATOS MENSUALES'!F655</f>
        <v>1.942</v>
      </c>
      <c r="D32" s="1">
        <f>'DATOS MENSUALES'!F656</f>
        <v>6.899</v>
      </c>
      <c r="E32" s="1">
        <f>'DATOS MENSUALES'!F657</f>
        <v>5.83</v>
      </c>
      <c r="F32" s="1">
        <f>'DATOS MENSUALES'!F658</f>
        <v>8.304</v>
      </c>
      <c r="G32" s="1">
        <f>'DATOS MENSUALES'!F659</f>
        <v>4.063</v>
      </c>
      <c r="H32" s="1">
        <f>'DATOS MENSUALES'!F660</f>
        <v>2.4</v>
      </c>
      <c r="I32" s="1">
        <f>'DATOS MENSUALES'!F661</f>
        <v>2.399</v>
      </c>
      <c r="J32" s="1">
        <f>'DATOS MENSUALES'!F662</f>
        <v>2.129</v>
      </c>
      <c r="K32" s="1">
        <f>'DATOS MENSUALES'!F663</f>
        <v>1.775</v>
      </c>
      <c r="L32" s="1">
        <f>'DATOS MENSUALES'!F664</f>
        <v>1.448</v>
      </c>
      <c r="M32" s="1">
        <f>'DATOS MENSUALES'!F665</f>
        <v>1.238</v>
      </c>
      <c r="N32" s="1">
        <f t="shared" si="11"/>
        <v>40.096999999999994</v>
      </c>
      <c r="O32" s="10"/>
      <c r="P32" s="60">
        <f t="shared" si="13"/>
        <v>-1.0938290741391086</v>
      </c>
      <c r="Q32" s="60">
        <f t="shared" si="14"/>
        <v>-9.938908374926099</v>
      </c>
      <c r="R32" s="60">
        <f t="shared" si="15"/>
        <v>-8.47143005439282</v>
      </c>
      <c r="S32" s="60">
        <f t="shared" si="16"/>
        <v>-5.387339362741192</v>
      </c>
      <c r="T32" s="60">
        <f t="shared" si="17"/>
        <v>17.39643500252664</v>
      </c>
      <c r="U32" s="60">
        <f t="shared" si="18"/>
        <v>-1.5302023686095183</v>
      </c>
      <c r="V32" s="60">
        <f t="shared" si="19"/>
        <v>-18.778674312000035</v>
      </c>
      <c r="W32" s="60">
        <f t="shared" si="20"/>
        <v>-6.387469825985491</v>
      </c>
      <c r="X32" s="60">
        <f t="shared" si="21"/>
        <v>-0.9474113103468372</v>
      </c>
      <c r="Y32" s="60">
        <f t="shared" si="22"/>
        <v>-0.07402695523515045</v>
      </c>
      <c r="Z32" s="60">
        <f t="shared" si="23"/>
        <v>-0.03408495146791075</v>
      </c>
      <c r="AA32" s="60">
        <f t="shared" si="24"/>
        <v>-0.14296100477213247</v>
      </c>
      <c r="AB32" s="60">
        <f t="shared" si="25"/>
        <v>-1858.9474411816748</v>
      </c>
    </row>
    <row r="33" spans="1:28" ht="12.75">
      <c r="A33" s="12" t="s">
        <v>81</v>
      </c>
      <c r="B33" s="1">
        <f>'DATOS MENSUALES'!F666</f>
        <v>1.263</v>
      </c>
      <c r="C33" s="1">
        <f>'DATOS MENSUALES'!F667</f>
        <v>3.381</v>
      </c>
      <c r="D33" s="1">
        <f>'DATOS MENSUALES'!F668</f>
        <v>25.115</v>
      </c>
      <c r="E33" s="1">
        <f>'DATOS MENSUALES'!F669</f>
        <v>34.304</v>
      </c>
      <c r="F33" s="1">
        <f>'DATOS MENSUALES'!F670</f>
        <v>8.892</v>
      </c>
      <c r="G33" s="1">
        <f>'DATOS MENSUALES'!F671</f>
        <v>7.307</v>
      </c>
      <c r="H33" s="1">
        <f>'DATOS MENSUALES'!F672</f>
        <v>4.35</v>
      </c>
      <c r="I33" s="1">
        <f>'DATOS MENSUALES'!F673</f>
        <v>6.931</v>
      </c>
      <c r="J33" s="1">
        <f>'DATOS MENSUALES'!F674</f>
        <v>3.449</v>
      </c>
      <c r="K33" s="1">
        <f>'DATOS MENSUALES'!F675</f>
        <v>2.783</v>
      </c>
      <c r="L33" s="1">
        <f>'DATOS MENSUALES'!F676</f>
        <v>2.26</v>
      </c>
      <c r="M33" s="1">
        <f>'DATOS MENSUALES'!F677</f>
        <v>1.974</v>
      </c>
      <c r="N33" s="1">
        <f t="shared" si="11"/>
        <v>102.009</v>
      </c>
      <c r="O33" s="10"/>
      <c r="P33" s="60">
        <f t="shared" si="13"/>
        <v>-2.9695053604808233</v>
      </c>
      <c r="Q33" s="60">
        <f t="shared" si="14"/>
        <v>-0.35948376350153743</v>
      </c>
      <c r="R33" s="60">
        <f t="shared" si="15"/>
        <v>4233.807694949676</v>
      </c>
      <c r="S33" s="60">
        <f t="shared" si="16"/>
        <v>19079.02801749793</v>
      </c>
      <c r="T33" s="60">
        <f t="shared" si="17"/>
        <v>32.13060271093488</v>
      </c>
      <c r="U33" s="60">
        <f t="shared" si="18"/>
        <v>9.151018650426007</v>
      </c>
      <c r="V33" s="60">
        <f t="shared" si="19"/>
        <v>-0.354894912000003</v>
      </c>
      <c r="W33" s="60">
        <f t="shared" si="20"/>
        <v>19.175168445156523</v>
      </c>
      <c r="X33" s="60">
        <f t="shared" si="21"/>
        <v>0.03856176799635854</v>
      </c>
      <c r="Y33" s="60">
        <f t="shared" si="22"/>
        <v>0.20341717610212742</v>
      </c>
      <c r="Z33" s="60">
        <f t="shared" si="23"/>
        <v>0.11604948102913061</v>
      </c>
      <c r="AA33" s="60">
        <f t="shared" si="24"/>
        <v>0.009679310162778785</v>
      </c>
      <c r="AB33" s="60">
        <f t="shared" si="25"/>
        <v>122143.76607152306</v>
      </c>
    </row>
    <row r="34" spans="1:28" s="24" customFormat="1" ht="12.75">
      <c r="A34" s="21" t="s">
        <v>82</v>
      </c>
      <c r="B34" s="22">
        <f>'DATOS MENSUALES'!F678</f>
        <v>1.724</v>
      </c>
      <c r="C34" s="22">
        <f>'DATOS MENSUALES'!F679</f>
        <v>4.296</v>
      </c>
      <c r="D34" s="22">
        <f>'DATOS MENSUALES'!F680</f>
        <v>6.101</v>
      </c>
      <c r="E34" s="22">
        <f>'DATOS MENSUALES'!F681</f>
        <v>7.974</v>
      </c>
      <c r="F34" s="22">
        <f>'DATOS MENSUALES'!F682</f>
        <v>3.845</v>
      </c>
      <c r="G34" s="22">
        <f>'DATOS MENSUALES'!F683</f>
        <v>2.518</v>
      </c>
      <c r="H34" s="22">
        <f>'DATOS MENSUALES'!F684</f>
        <v>2.257</v>
      </c>
      <c r="I34" s="22">
        <f>'DATOS MENSUALES'!F685</f>
        <v>5.686</v>
      </c>
      <c r="J34" s="22">
        <f>'DATOS MENSUALES'!F686</f>
        <v>2.794</v>
      </c>
      <c r="K34" s="22">
        <f>'DATOS MENSUALES'!F687</f>
        <v>2.326</v>
      </c>
      <c r="L34" s="22">
        <f>'DATOS MENSUALES'!F688</f>
        <v>1.996</v>
      </c>
      <c r="M34" s="22">
        <f>'DATOS MENSUALES'!F689</f>
        <v>1.651</v>
      </c>
      <c r="N34" s="22">
        <f t="shared" si="11"/>
        <v>43.168</v>
      </c>
      <c r="O34" s="23"/>
      <c r="P34" s="60">
        <f t="shared" si="13"/>
        <v>-0.9307037404201738</v>
      </c>
      <c r="Q34" s="60">
        <f t="shared" si="14"/>
        <v>0.008484863059114655</v>
      </c>
      <c r="R34" s="60">
        <f t="shared" si="15"/>
        <v>-22.822647893434254</v>
      </c>
      <c r="S34" s="60">
        <f t="shared" si="16"/>
        <v>0.05975883261976513</v>
      </c>
      <c r="T34" s="60">
        <f t="shared" si="17"/>
        <v>-6.517036229069492</v>
      </c>
      <c r="U34" s="60">
        <f t="shared" si="18"/>
        <v>-19.625017413409786</v>
      </c>
      <c r="V34" s="60">
        <f t="shared" si="19"/>
        <v>-21.975528401000034</v>
      </c>
      <c r="W34" s="60">
        <f t="shared" si="20"/>
        <v>2.9338916218059286</v>
      </c>
      <c r="X34" s="60">
        <f t="shared" si="21"/>
        <v>-0.03190141505097867</v>
      </c>
      <c r="Y34" s="60">
        <f t="shared" si="22"/>
        <v>0.002254036579938536</v>
      </c>
      <c r="Z34" s="60">
        <f t="shared" si="23"/>
        <v>0.011204722543923558</v>
      </c>
      <c r="AA34" s="60">
        <f t="shared" si="24"/>
        <v>-0.0013268159304164761</v>
      </c>
      <c r="AB34" s="60">
        <f t="shared" si="25"/>
        <v>-784.9943512814991</v>
      </c>
    </row>
    <row r="35" spans="1:28" s="24" customFormat="1" ht="12.75">
      <c r="A35" s="21" t="s">
        <v>83</v>
      </c>
      <c r="B35" s="22">
        <f>'DATOS MENSUALES'!F690</f>
        <v>1.894</v>
      </c>
      <c r="C35" s="22">
        <f>'DATOS MENSUALES'!F691</f>
        <v>10.124</v>
      </c>
      <c r="D35" s="22">
        <f>'DATOS MENSUALES'!F692</f>
        <v>8.163</v>
      </c>
      <c r="E35" s="22">
        <f>'DATOS MENSUALES'!F693</f>
        <v>7.649</v>
      </c>
      <c r="F35" s="22">
        <f>'DATOS MENSUALES'!F694</f>
        <v>4.242</v>
      </c>
      <c r="G35" s="22">
        <f>'DATOS MENSUALES'!F695</f>
        <v>3.538</v>
      </c>
      <c r="H35" s="22">
        <f>'DATOS MENSUALES'!F696</f>
        <v>15.352</v>
      </c>
      <c r="I35" s="22">
        <f>'DATOS MENSUALES'!F697</f>
        <v>5.064</v>
      </c>
      <c r="J35" s="22">
        <f>'DATOS MENSUALES'!F698</f>
        <v>3.315</v>
      </c>
      <c r="K35" s="22">
        <f>'DATOS MENSUALES'!F699</f>
        <v>2.642</v>
      </c>
      <c r="L35" s="22">
        <f>'DATOS MENSUALES'!F700</f>
        <v>2.097</v>
      </c>
      <c r="M35" s="22">
        <f>'DATOS MENSUALES'!F701</f>
        <v>2.314</v>
      </c>
      <c r="N35" s="22">
        <f t="shared" si="11"/>
        <v>66.394</v>
      </c>
      <c r="O35" s="23"/>
      <c r="P35" s="60">
        <f t="shared" si="13"/>
        <v>-0.5242815277722453</v>
      </c>
      <c r="Q35" s="60">
        <f t="shared" si="14"/>
        <v>219.47026652276915</v>
      </c>
      <c r="R35" s="60">
        <f t="shared" si="15"/>
        <v>-0.46465323555257304</v>
      </c>
      <c r="S35" s="60">
        <f t="shared" si="16"/>
        <v>0.00028699367745788193</v>
      </c>
      <c r="T35" s="60">
        <f t="shared" si="17"/>
        <v>-3.182261147866823</v>
      </c>
      <c r="U35" s="60">
        <f t="shared" si="18"/>
        <v>-4.719196831368387</v>
      </c>
      <c r="V35" s="60">
        <f t="shared" si="19"/>
        <v>1090.8184921839995</v>
      </c>
      <c r="W35" s="60">
        <f t="shared" si="20"/>
        <v>0.530608692572201</v>
      </c>
      <c r="X35" s="60">
        <f t="shared" si="21"/>
        <v>0.008470471096950353</v>
      </c>
      <c r="Y35" s="60">
        <f t="shared" si="22"/>
        <v>0.08938380550893235</v>
      </c>
      <c r="Z35" s="60">
        <f t="shared" si="23"/>
        <v>0.03425505191078749</v>
      </c>
      <c r="AA35" s="60">
        <f t="shared" si="24"/>
        <v>0.16921825605035282</v>
      </c>
      <c r="AB35" s="60">
        <f t="shared" si="25"/>
        <v>2744.7237559308564</v>
      </c>
    </row>
    <row r="36" spans="1:28" s="24" customFormat="1" ht="12.75">
      <c r="A36" s="21" t="s">
        <v>84</v>
      </c>
      <c r="B36" s="22">
        <f>'DATOS MENSUALES'!F702</f>
        <v>1.739</v>
      </c>
      <c r="C36" s="22">
        <f>'DATOS MENSUALES'!F703</f>
        <v>1.507</v>
      </c>
      <c r="D36" s="22">
        <f>'DATOS MENSUALES'!F704</f>
        <v>1.572</v>
      </c>
      <c r="E36" s="22">
        <f>'DATOS MENSUALES'!F705</f>
        <v>1.552</v>
      </c>
      <c r="F36" s="22">
        <f>'DATOS MENSUALES'!F706</f>
        <v>1.576</v>
      </c>
      <c r="G36" s="22">
        <f>'DATOS MENSUALES'!F707</f>
        <v>2.503</v>
      </c>
      <c r="H36" s="22">
        <f>'DATOS MENSUALES'!F708</f>
        <v>3.43</v>
      </c>
      <c r="I36" s="22">
        <f>'DATOS MENSUALES'!F709</f>
        <v>2.452</v>
      </c>
      <c r="J36" s="22">
        <f>'DATOS MENSUALES'!F710</f>
        <v>1.894</v>
      </c>
      <c r="K36" s="22">
        <f>'DATOS MENSUALES'!F711</f>
        <v>1.563</v>
      </c>
      <c r="L36" s="22">
        <f>'DATOS MENSUALES'!F712</f>
        <v>1.33</v>
      </c>
      <c r="M36" s="22">
        <f>'DATOS MENSUALES'!F713</f>
        <v>3.6</v>
      </c>
      <c r="N36" s="22">
        <f t="shared" si="11"/>
        <v>24.717999999999996</v>
      </c>
      <c r="O36" s="23"/>
      <c r="P36" s="60">
        <f t="shared" si="13"/>
        <v>-0.8884630675281616</v>
      </c>
      <c r="Q36" s="60">
        <f t="shared" si="14"/>
        <v>-17.27432266243351</v>
      </c>
      <c r="R36" s="60">
        <f t="shared" si="15"/>
        <v>-399.5889822025527</v>
      </c>
      <c r="S36" s="60">
        <f t="shared" si="16"/>
        <v>-219.36952469788042</v>
      </c>
      <c r="T36" s="60">
        <f t="shared" si="17"/>
        <v>-70.79787517511842</v>
      </c>
      <c r="U36" s="60">
        <f t="shared" si="18"/>
        <v>-19.954246929378712</v>
      </c>
      <c r="V36" s="60">
        <f t="shared" si="19"/>
        <v>-4.314825152000012</v>
      </c>
      <c r="W36" s="60">
        <f t="shared" si="20"/>
        <v>-5.855584026948509</v>
      </c>
      <c r="X36" s="60">
        <f t="shared" si="21"/>
        <v>-1.8031689789563055</v>
      </c>
      <c r="Y36" s="60">
        <f t="shared" si="22"/>
        <v>-0.25229773108722175</v>
      </c>
      <c r="Z36" s="60">
        <f t="shared" si="23"/>
        <v>-0.08648621062767396</v>
      </c>
      <c r="AA36" s="60">
        <f t="shared" si="24"/>
        <v>6.220523457414259</v>
      </c>
      <c r="AB36" s="60">
        <f t="shared" si="25"/>
        <v>-21195.907933940696</v>
      </c>
    </row>
    <row r="37" spans="1:28" s="24" customFormat="1" ht="12.75">
      <c r="A37" s="21" t="s">
        <v>85</v>
      </c>
      <c r="B37" s="22">
        <f>'DATOS MENSUALES'!F714</f>
        <v>4.81</v>
      </c>
      <c r="C37" s="22">
        <f>'DATOS MENSUALES'!F715</f>
        <v>2.33</v>
      </c>
      <c r="D37" s="22">
        <f>'DATOS MENSUALES'!F716</f>
        <v>7.074</v>
      </c>
      <c r="E37" s="22">
        <f>'DATOS MENSUALES'!F717</f>
        <v>2.389</v>
      </c>
      <c r="F37" s="22">
        <f>'DATOS MENSUALES'!F718</f>
        <v>2.319</v>
      </c>
      <c r="G37" s="22">
        <f>'DATOS MENSUALES'!F719</f>
        <v>1.99</v>
      </c>
      <c r="H37" s="22">
        <f>'DATOS MENSUALES'!F720</f>
        <v>11.533</v>
      </c>
      <c r="I37" s="22">
        <f>'DATOS MENSUALES'!F721</f>
        <v>6.266</v>
      </c>
      <c r="J37" s="22">
        <f>'DATOS MENSUALES'!F722</f>
        <v>2.705</v>
      </c>
      <c r="K37" s="22">
        <f>'DATOS MENSUALES'!F723</f>
        <v>2.18</v>
      </c>
      <c r="L37" s="22">
        <f>'DATOS MENSUALES'!F724</f>
        <v>1.748</v>
      </c>
      <c r="M37" s="22">
        <f>'DATOS MENSUALES'!F725</f>
        <v>1.451</v>
      </c>
      <c r="N37" s="22">
        <f t="shared" si="11"/>
        <v>46.79499999999999</v>
      </c>
      <c r="O37" s="23"/>
      <c r="P37" s="60">
        <f t="shared" si="13"/>
        <v>9.389308423819472</v>
      </c>
      <c r="Q37" s="60">
        <f t="shared" si="14"/>
        <v>-5.4707409639734355</v>
      </c>
      <c r="R37" s="60">
        <f t="shared" si="15"/>
        <v>-6.471650894481577</v>
      </c>
      <c r="S37" s="60">
        <f t="shared" si="16"/>
        <v>-140.12495421120434</v>
      </c>
      <c r="T37" s="60">
        <f t="shared" si="17"/>
        <v>-39.09229969171157</v>
      </c>
      <c r="U37" s="60">
        <f t="shared" si="18"/>
        <v>-33.55281743336242</v>
      </c>
      <c r="V37" s="60">
        <f t="shared" si="19"/>
        <v>271.46842187499976</v>
      </c>
      <c r="W37" s="60">
        <f t="shared" si="20"/>
        <v>8.13972877940948</v>
      </c>
      <c r="X37" s="60">
        <f t="shared" si="21"/>
        <v>-0.06699952298588992</v>
      </c>
      <c r="Y37" s="60">
        <f t="shared" si="22"/>
        <v>-3.29771296085586E-06</v>
      </c>
      <c r="Z37" s="60">
        <f t="shared" si="23"/>
        <v>-1.4226615839781212E-05</v>
      </c>
      <c r="AA37" s="60">
        <f t="shared" si="24"/>
        <v>-0.02975774699550521</v>
      </c>
      <c r="AB37" s="60">
        <f t="shared" si="25"/>
        <v>-175.40621282203705</v>
      </c>
    </row>
    <row r="38" spans="1:28" s="24" customFormat="1" ht="12.75">
      <c r="A38" s="21" t="s">
        <v>86</v>
      </c>
      <c r="B38" s="22">
        <f>'DATOS MENSUALES'!F726</f>
        <v>1.521</v>
      </c>
      <c r="C38" s="22">
        <f>'DATOS MENSUALES'!F727</f>
        <v>14.923</v>
      </c>
      <c r="D38" s="22">
        <f>'DATOS MENSUALES'!F728</f>
        <v>30.403</v>
      </c>
      <c r="E38" s="22">
        <f>'DATOS MENSUALES'!F729</f>
        <v>28.031</v>
      </c>
      <c r="F38" s="22">
        <f>'DATOS MENSUALES'!F730</f>
        <v>13.528</v>
      </c>
      <c r="G38" s="22">
        <f>'DATOS MENSUALES'!F731</f>
        <v>29.265</v>
      </c>
      <c r="H38" s="22">
        <f>'DATOS MENSUALES'!F732</f>
        <v>6.233</v>
      </c>
      <c r="I38" s="22">
        <f>'DATOS MENSUALES'!F733</f>
        <v>4.54</v>
      </c>
      <c r="J38" s="22">
        <f>'DATOS MENSUALES'!F734</f>
        <v>3.66</v>
      </c>
      <c r="K38" s="22">
        <f>'DATOS MENSUALES'!F735</f>
        <v>2.937</v>
      </c>
      <c r="L38" s="22">
        <f>'DATOS MENSUALES'!F736</f>
        <v>2.38</v>
      </c>
      <c r="M38" s="22">
        <f>'DATOS MENSUALES'!F737</f>
        <v>1.932</v>
      </c>
      <c r="N38" s="22">
        <f t="shared" si="11"/>
        <v>139.35299999999998</v>
      </c>
      <c r="O38" s="23"/>
      <c r="P38" s="60">
        <f t="shared" si="13"/>
        <v>-1.6403022669689897</v>
      </c>
      <c r="Q38" s="60">
        <f t="shared" si="14"/>
        <v>1270.5771504051045</v>
      </c>
      <c r="R38" s="60">
        <f t="shared" si="15"/>
        <v>9890.555689653911</v>
      </c>
      <c r="S38" s="60">
        <f t="shared" si="16"/>
        <v>8549.683910786125</v>
      </c>
      <c r="T38" s="60">
        <f t="shared" si="17"/>
        <v>477.31620976502336</v>
      </c>
      <c r="U38" s="60">
        <f t="shared" si="18"/>
        <v>13909.979484895155</v>
      </c>
      <c r="V38" s="60">
        <f t="shared" si="19"/>
        <v>1.622234374999992</v>
      </c>
      <c r="W38" s="60">
        <f t="shared" si="20"/>
        <v>0.02328999150119483</v>
      </c>
      <c r="X38" s="60">
        <f t="shared" si="21"/>
        <v>0.16533007982476097</v>
      </c>
      <c r="Y38" s="60">
        <f t="shared" si="22"/>
        <v>0.4087090974837838</v>
      </c>
      <c r="Z38" s="60">
        <f t="shared" si="23"/>
        <v>0.22449988789303604</v>
      </c>
      <c r="AA38" s="60">
        <f t="shared" si="24"/>
        <v>0.005010339716033222</v>
      </c>
      <c r="AB38" s="60">
        <f t="shared" si="25"/>
        <v>657600.3728094618</v>
      </c>
    </row>
    <row r="39" spans="1:28" s="24" customFormat="1" ht="12.75">
      <c r="A39" s="21" t="s">
        <v>87</v>
      </c>
      <c r="B39" s="22">
        <f>'DATOS MENSUALES'!F738</f>
        <v>1.915</v>
      </c>
      <c r="C39" s="22">
        <f>'DATOS MENSUALES'!F739</f>
        <v>1.814</v>
      </c>
      <c r="D39" s="22">
        <f>'DATOS MENSUALES'!F740</f>
        <v>1.538</v>
      </c>
      <c r="E39" s="22">
        <f>'DATOS MENSUALES'!F741</f>
        <v>1.892</v>
      </c>
      <c r="F39" s="22">
        <f>'DATOS MENSUALES'!F742</f>
        <v>1.967</v>
      </c>
      <c r="G39" s="22">
        <f>'DATOS MENSUALES'!F743</f>
        <v>2.386</v>
      </c>
      <c r="H39" s="22">
        <f>'DATOS MENSUALES'!F744</f>
        <v>2.039</v>
      </c>
      <c r="I39" s="22">
        <f>'DATOS MENSUALES'!F745</f>
        <v>2.084</v>
      </c>
      <c r="J39" s="22">
        <f>'DATOS MENSUALES'!F746</f>
        <v>1.795</v>
      </c>
      <c r="K39" s="22">
        <f>'DATOS MENSUALES'!F747</f>
        <v>1.499</v>
      </c>
      <c r="L39" s="22">
        <f>'DATOS MENSUALES'!F748</f>
        <v>1.219</v>
      </c>
      <c r="M39" s="22">
        <f>'DATOS MENSUALES'!F749</f>
        <v>1.629</v>
      </c>
      <c r="N39" s="22">
        <f t="shared" si="11"/>
        <v>21.777</v>
      </c>
      <c r="O39" s="23"/>
      <c r="P39" s="60">
        <f t="shared" si="13"/>
        <v>-0.48437683318496705</v>
      </c>
      <c r="Q39" s="60">
        <f t="shared" si="14"/>
        <v>-11.821787725647996</v>
      </c>
      <c r="R39" s="60">
        <f t="shared" si="15"/>
        <v>-405.14818319043434</v>
      </c>
      <c r="S39" s="60">
        <f t="shared" si="16"/>
        <v>-184.32089141329462</v>
      </c>
      <c r="T39" s="60">
        <f t="shared" si="17"/>
        <v>-52.560947676232296</v>
      </c>
      <c r="U39" s="60">
        <f t="shared" si="18"/>
        <v>-22.649480863936404</v>
      </c>
      <c r="V39" s="60">
        <f t="shared" si="19"/>
        <v>-27.516255859000044</v>
      </c>
      <c r="W39" s="60">
        <f t="shared" si="20"/>
        <v>-10.224290846096437</v>
      </c>
      <c r="X39" s="60">
        <f t="shared" si="21"/>
        <v>-2.279921907601276</v>
      </c>
      <c r="Y39" s="60">
        <f t="shared" si="22"/>
        <v>-0.3369858813357423</v>
      </c>
      <c r="Z39" s="60">
        <f t="shared" si="23"/>
        <v>-0.1693241792844786</v>
      </c>
      <c r="AA39" s="60">
        <f t="shared" si="24"/>
        <v>-0.0022939418860377786</v>
      </c>
      <c r="AB39" s="60">
        <f t="shared" si="25"/>
        <v>-28696.935862471633</v>
      </c>
    </row>
    <row r="40" spans="1:28" s="24" customFormat="1" ht="12.75">
      <c r="A40" s="21" t="s">
        <v>88</v>
      </c>
      <c r="B40" s="22">
        <f>'DATOS MENSUALES'!F750</f>
        <v>2.209</v>
      </c>
      <c r="C40" s="22">
        <f>'DATOS MENSUALES'!F751</f>
        <v>6.388</v>
      </c>
      <c r="D40" s="22">
        <f>'DATOS MENSUALES'!F752</f>
        <v>15.888</v>
      </c>
      <c r="E40" s="22">
        <f>'DATOS MENSUALES'!F753</f>
        <v>14.6</v>
      </c>
      <c r="F40" s="22">
        <f>'DATOS MENSUALES'!F754</f>
        <v>8.62</v>
      </c>
      <c r="G40" s="22">
        <f>'DATOS MENSUALES'!F755</f>
        <v>5.844</v>
      </c>
      <c r="H40" s="22">
        <f>'DATOS MENSUALES'!F756</f>
        <v>7.066</v>
      </c>
      <c r="I40" s="22">
        <f>'DATOS MENSUALES'!F757</f>
        <v>3.947</v>
      </c>
      <c r="J40" s="22">
        <f>'DATOS MENSUALES'!F758</f>
        <v>3.376</v>
      </c>
      <c r="K40" s="22">
        <f>'DATOS MENSUALES'!F759</f>
        <v>2.72</v>
      </c>
      <c r="L40" s="22">
        <f>'DATOS MENSUALES'!F760</f>
        <v>2.266</v>
      </c>
      <c r="M40" s="22">
        <f>'DATOS MENSUALES'!F761</f>
        <v>2.032</v>
      </c>
      <c r="N40" s="22">
        <f t="shared" si="11"/>
        <v>74.956</v>
      </c>
      <c r="O40" s="23"/>
      <c r="P40" s="60">
        <f t="shared" si="13"/>
        <v>-0.11862130088615111</v>
      </c>
      <c r="Q40" s="60">
        <f t="shared" si="14"/>
        <v>12.103022082804664</v>
      </c>
      <c r="R40" s="60">
        <f t="shared" si="15"/>
        <v>335.7692598261337</v>
      </c>
      <c r="S40" s="60">
        <f t="shared" si="16"/>
        <v>345.4993926031018</v>
      </c>
      <c r="T40" s="60">
        <f t="shared" si="17"/>
        <v>24.56896198376329</v>
      </c>
      <c r="U40" s="60">
        <f t="shared" si="18"/>
        <v>0.24844755710201655</v>
      </c>
      <c r="V40" s="60">
        <f t="shared" si="19"/>
        <v>8.096384511999979</v>
      </c>
      <c r="W40" s="60">
        <f t="shared" si="20"/>
        <v>-0.029054231660047756</v>
      </c>
      <c r="X40" s="60">
        <f t="shared" si="21"/>
        <v>0.01857723227446511</v>
      </c>
      <c r="Y40" s="60">
        <f t="shared" si="22"/>
        <v>0.1447985546243171</v>
      </c>
      <c r="Z40" s="60">
        <f t="shared" si="23"/>
        <v>0.12038491491078758</v>
      </c>
      <c r="AA40" s="60">
        <f t="shared" si="24"/>
        <v>0.019927943710116074</v>
      </c>
      <c r="AB40" s="60">
        <f t="shared" si="25"/>
        <v>11486.92685736105</v>
      </c>
    </row>
    <row r="41" spans="1:28" s="24" customFormat="1" ht="12.75">
      <c r="A41" s="21" t="s">
        <v>89</v>
      </c>
      <c r="B41" s="22">
        <f>'DATOS MENSUALES'!F762</f>
        <v>4.342</v>
      </c>
      <c r="C41" s="22">
        <f>'DATOS MENSUALES'!F763</f>
        <v>4.214</v>
      </c>
      <c r="D41" s="22">
        <f>'DATOS MENSUALES'!F764</f>
        <v>5.39</v>
      </c>
      <c r="E41" s="22">
        <f>'DATOS MENSUALES'!F765</f>
        <v>6.34</v>
      </c>
      <c r="F41" s="22">
        <f>'DATOS MENSUALES'!F766</f>
        <v>3.145</v>
      </c>
      <c r="G41" s="22">
        <f>'DATOS MENSUALES'!F767</f>
        <v>4.191</v>
      </c>
      <c r="H41" s="22">
        <f>'DATOS MENSUALES'!F768</f>
        <v>3.333</v>
      </c>
      <c r="I41" s="22">
        <f>'DATOS MENSUALES'!F769</f>
        <v>3.723</v>
      </c>
      <c r="J41" s="22">
        <f>'DATOS MENSUALES'!F770</f>
        <v>2.125</v>
      </c>
      <c r="K41" s="22">
        <f>'DATOS MENSUALES'!F771</f>
        <v>1.694</v>
      </c>
      <c r="L41" s="22">
        <f>'DATOS MENSUALES'!F772</f>
        <v>1.553</v>
      </c>
      <c r="M41" s="22">
        <f>'DATOS MENSUALES'!F773</f>
        <v>1.487</v>
      </c>
      <c r="N41" s="22">
        <f t="shared" si="11"/>
        <v>41.537</v>
      </c>
      <c r="O41" s="23"/>
      <c r="P41" s="60">
        <f t="shared" si="13"/>
        <v>4.424302015588702</v>
      </c>
      <c r="Q41" s="60">
        <f t="shared" si="14"/>
        <v>0.0018141311567478277</v>
      </c>
      <c r="R41" s="60">
        <f t="shared" si="15"/>
        <v>-44.645874899878066</v>
      </c>
      <c r="S41" s="60">
        <f t="shared" si="16"/>
        <v>-1.9206741874009507</v>
      </c>
      <c r="T41" s="60">
        <f t="shared" si="17"/>
        <v>-16.93271178010502</v>
      </c>
      <c r="U41" s="60">
        <f t="shared" si="18"/>
        <v>-1.0748310979823004</v>
      </c>
      <c r="V41" s="60">
        <f t="shared" si="19"/>
        <v>-5.132953125000013</v>
      </c>
      <c r="W41" s="60">
        <f t="shared" si="20"/>
        <v>-0.1500794497902254</v>
      </c>
      <c r="X41" s="60">
        <f t="shared" si="21"/>
        <v>-0.9590340318616302</v>
      </c>
      <c r="Y41" s="60">
        <f t="shared" si="22"/>
        <v>-0.1256646360472807</v>
      </c>
      <c r="Z41" s="60">
        <f t="shared" si="23"/>
        <v>-0.010536697769685919</v>
      </c>
      <c r="AA41" s="60">
        <f t="shared" si="24"/>
        <v>-0.020544847096096927</v>
      </c>
      <c r="AB41" s="60">
        <f t="shared" si="25"/>
        <v>-1279.3277133946895</v>
      </c>
    </row>
    <row r="42" spans="1:28" s="24" customFormat="1" ht="12.75">
      <c r="A42" s="21" t="s">
        <v>90</v>
      </c>
      <c r="B42" s="22">
        <f>'DATOS MENSUALES'!F774</f>
        <v>3.818</v>
      </c>
      <c r="C42" s="22">
        <f>'DATOS MENSUALES'!F775</f>
        <v>2.049</v>
      </c>
      <c r="D42" s="22">
        <f>'DATOS MENSUALES'!F776</f>
        <v>2.93</v>
      </c>
      <c r="E42" s="22">
        <f>'DATOS MENSUALES'!F777</f>
        <v>2.019</v>
      </c>
      <c r="F42" s="22">
        <f>'DATOS MENSUALES'!F778</f>
        <v>1.716</v>
      </c>
      <c r="G42" s="22">
        <f>'DATOS MENSUALES'!F779</f>
        <v>1.989</v>
      </c>
      <c r="H42" s="22">
        <f>'DATOS MENSUALES'!F780</f>
        <v>3.487</v>
      </c>
      <c r="I42" s="22">
        <f>'DATOS MENSUALES'!F781</f>
        <v>2.06</v>
      </c>
      <c r="J42" s="22">
        <f>'DATOS MENSUALES'!F782</f>
        <v>1.664</v>
      </c>
      <c r="K42" s="22">
        <f>'DATOS MENSUALES'!F783</f>
        <v>1.353</v>
      </c>
      <c r="L42" s="22">
        <f>'DATOS MENSUALES'!F784</f>
        <v>1.084</v>
      </c>
      <c r="M42" s="22">
        <f>'DATOS MENSUALES'!F785</f>
        <v>0.877</v>
      </c>
      <c r="N42" s="22">
        <f>SUM(B42:M42)</f>
        <v>25.046000000000003</v>
      </c>
      <c r="O42" s="23"/>
      <c r="P42" s="60">
        <f t="shared" si="13"/>
        <v>1.3961174358431407</v>
      </c>
      <c r="Q42" s="60">
        <f t="shared" si="14"/>
        <v>-8.527655114028173</v>
      </c>
      <c r="R42" s="60">
        <f t="shared" si="15"/>
        <v>-216.8151771857953</v>
      </c>
      <c r="S42" s="60">
        <f t="shared" si="16"/>
        <v>-172.25441825669245</v>
      </c>
      <c r="T42" s="60">
        <f t="shared" si="17"/>
        <v>-63.85057797568052</v>
      </c>
      <c r="U42" s="60">
        <f t="shared" si="18"/>
        <v>-33.584035683837286</v>
      </c>
      <c r="V42" s="60">
        <f t="shared" si="19"/>
        <v>-3.877292411000011</v>
      </c>
      <c r="W42" s="60">
        <f t="shared" si="20"/>
        <v>-10.567228177137858</v>
      </c>
      <c r="X42" s="60">
        <f t="shared" si="21"/>
        <v>-3.0307080991338204</v>
      </c>
      <c r="Y42" s="60">
        <f t="shared" si="22"/>
        <v>-0.5967023110132575</v>
      </c>
      <c r="Z42" s="60">
        <f t="shared" si="23"/>
        <v>-0.3259884816217566</v>
      </c>
      <c r="AA42" s="60">
        <f t="shared" si="24"/>
        <v>-0.6905366353061562</v>
      </c>
      <c r="AB42" s="60">
        <f t="shared" si="25"/>
        <v>-20451.16616716274</v>
      </c>
    </row>
    <row r="43" spans="1:28" s="24" customFormat="1" ht="12.75">
      <c r="A43" s="21" t="s">
        <v>91</v>
      </c>
      <c r="B43" s="22">
        <f>'DATOS MENSUALES'!F786</f>
        <v>1.541</v>
      </c>
      <c r="C43" s="22">
        <f>'DATOS MENSUALES'!F787</f>
        <v>1.473</v>
      </c>
      <c r="D43" s="22">
        <f>'DATOS MENSUALES'!F788</f>
        <v>2.315</v>
      </c>
      <c r="E43" s="22">
        <f>'DATOS MENSUALES'!F789</f>
        <v>1.586</v>
      </c>
      <c r="F43" s="22">
        <f>'DATOS MENSUALES'!F790</f>
        <v>2.472</v>
      </c>
      <c r="G43" s="22">
        <f>'DATOS MENSUALES'!F791</f>
        <v>3.813</v>
      </c>
      <c r="H43" s="22">
        <f>'DATOS MENSUALES'!F792</f>
        <v>3.003</v>
      </c>
      <c r="I43" s="22">
        <f>'DATOS MENSUALES'!F793</f>
        <v>2.354</v>
      </c>
      <c r="J43" s="22">
        <f>'DATOS MENSUALES'!F794</f>
        <v>1.977</v>
      </c>
      <c r="K43" s="22">
        <f>'DATOS MENSUALES'!F795</f>
        <v>1.685</v>
      </c>
      <c r="L43" s="22">
        <f>'DATOS MENSUALES'!F796</f>
        <v>1.387</v>
      </c>
      <c r="M43" s="22">
        <f>'DATOS MENSUALES'!F797</f>
        <v>1.366</v>
      </c>
      <c r="N43" s="22">
        <f>SUM(B43:M43)</f>
        <v>24.972</v>
      </c>
      <c r="O43" s="23"/>
      <c r="P43" s="60">
        <f t="shared" si="13"/>
        <v>-1.5582580413181024</v>
      </c>
      <c r="Q43" s="60">
        <f t="shared" si="14"/>
        <v>-17.9649341122767</v>
      </c>
      <c r="R43" s="60">
        <f t="shared" si="15"/>
        <v>-290.45139565150544</v>
      </c>
      <c r="S43" s="60">
        <f t="shared" si="16"/>
        <v>-215.68031169296023</v>
      </c>
      <c r="T43" s="60">
        <f t="shared" si="17"/>
        <v>-34.0400906224083</v>
      </c>
      <c r="U43" s="60">
        <f t="shared" si="18"/>
        <v>-2.7578185161686846</v>
      </c>
      <c r="V43" s="60">
        <f t="shared" si="19"/>
        <v>-8.67831637500002</v>
      </c>
      <c r="W43" s="60">
        <f t="shared" si="20"/>
        <v>-6.863582943418922</v>
      </c>
      <c r="X43" s="60">
        <f t="shared" si="21"/>
        <v>-1.4588677026781982</v>
      </c>
      <c r="Y43" s="60">
        <f t="shared" si="22"/>
        <v>-0.13256098575290196</v>
      </c>
      <c r="Z43" s="60">
        <f t="shared" si="23"/>
        <v>-0.05716930382885745</v>
      </c>
      <c r="AA43" s="60">
        <f t="shared" si="24"/>
        <v>-0.061575882121244825</v>
      </c>
      <c r="AB43" s="60">
        <f t="shared" si="25"/>
        <v>-20617.637589905797</v>
      </c>
    </row>
    <row r="44" spans="2:28" s="24" customFormat="1" ht="12.75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23"/>
      <c r="P44" s="61">
        <f>SUM(P18:P43)</f>
        <v>386.4398479995801</v>
      </c>
      <c r="Q44" s="61">
        <f aca="true" t="shared" si="26" ref="Q44:AB44">SUM(Q18:Q43)</f>
        <v>1803.4833156798097</v>
      </c>
      <c r="R44" s="61">
        <f t="shared" si="26"/>
        <v>23994.78996056119</v>
      </c>
      <c r="S44" s="61">
        <f t="shared" si="26"/>
        <v>28545.473439417652</v>
      </c>
      <c r="T44" s="61">
        <f t="shared" si="26"/>
        <v>6544.9896881751065</v>
      </c>
      <c r="U44" s="61">
        <f t="shared" si="26"/>
        <v>14654.480122579815</v>
      </c>
      <c r="V44" s="61">
        <f t="shared" si="26"/>
        <v>1382.6987743799987</v>
      </c>
      <c r="W44" s="61">
        <f t="shared" si="26"/>
        <v>220.72264694866874</v>
      </c>
      <c r="X44" s="61">
        <f t="shared" si="26"/>
        <v>1584.1759998420353</v>
      </c>
      <c r="Y44" s="61">
        <f t="shared" si="26"/>
        <v>27.216427882189326</v>
      </c>
      <c r="Z44" s="61">
        <f t="shared" si="26"/>
        <v>2.4634152587929026</v>
      </c>
      <c r="AA44" s="61">
        <f t="shared" si="26"/>
        <v>5.85888371842012</v>
      </c>
      <c r="AB44" s="61">
        <f t="shared" si="26"/>
        <v>767551.7937757436</v>
      </c>
    </row>
    <row r="45" ht="12.75">
      <c r="O45" s="10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1:N39"/>
  <sheetViews>
    <sheetView workbookViewId="0" topLeftCell="A1">
      <selection activeCell="E1" sqref="E1"/>
    </sheetView>
  </sheetViews>
  <sheetFormatPr defaultColWidth="11.421875" defaultRowHeight="12.75"/>
  <cols>
    <col min="1" max="1" width="24.140625" style="0" customWidth="1"/>
    <col min="2" max="13" width="8.7109375" style="0" customWidth="1"/>
    <col min="14" max="14" width="10.7109375" style="0" customWidth="1"/>
  </cols>
  <sheetData>
    <row r="1" ht="12.75">
      <c r="A1" s="16" t="s">
        <v>115</v>
      </c>
    </row>
    <row r="2" ht="12.75">
      <c r="A2" s="18" t="str">
        <f>'DATOS MENSUALES'!A4</f>
        <v>Masa 100 - Río Porquera y afluentes desde cabecera hasta confluencia con río Tuerto.</v>
      </c>
    </row>
    <row r="3" ht="12.75">
      <c r="A3" s="18"/>
    </row>
    <row r="4" spans="1:14" ht="12.75">
      <c r="A4" s="3" t="s">
        <v>110</v>
      </c>
      <c r="B4" s="2" t="s">
        <v>2</v>
      </c>
      <c r="C4" s="2" t="s">
        <v>3</v>
      </c>
      <c r="D4" s="2" t="s">
        <v>4</v>
      </c>
      <c r="E4" s="2" t="s">
        <v>5</v>
      </c>
      <c r="F4" s="2" t="s">
        <v>6</v>
      </c>
      <c r="G4" s="2" t="s">
        <v>7</v>
      </c>
      <c r="H4" s="2" t="s">
        <v>8</v>
      </c>
      <c r="I4" s="2" t="s">
        <v>9</v>
      </c>
      <c r="J4" s="2" t="s">
        <v>10</v>
      </c>
      <c r="K4" s="2" t="s">
        <v>11</v>
      </c>
      <c r="L4" s="2" t="s">
        <v>12</v>
      </c>
      <c r="M4" s="2" t="s">
        <v>13</v>
      </c>
      <c r="N4" s="2" t="s">
        <v>0</v>
      </c>
    </row>
    <row r="5" spans="1:14" ht="12.75">
      <c r="A5" s="13" t="s">
        <v>108</v>
      </c>
      <c r="B5" s="43">
        <f>'ANUAL (Acum. S.LARGA)'!B6</f>
        <v>2.564712121212121</v>
      </c>
      <c r="C5" s="43">
        <f>'ANUAL (Acum. S.LARGA)'!C6</f>
        <v>3.922515151515151</v>
      </c>
      <c r="D5" s="43">
        <f>'ANUAL (Acum. S.LARGA)'!D6</f>
        <v>8.848924242424241</v>
      </c>
      <c r="E5" s="43">
        <f>'ANUAL (Acum. S.LARGA)'!E6</f>
        <v>8.212651515151519</v>
      </c>
      <c r="F5" s="43">
        <f>'ANUAL (Acum. S.LARGA)'!F6</f>
        <v>7.709757575757576</v>
      </c>
      <c r="G5" s="43">
        <f>'ANUAL (Acum. S.LARGA)'!G6</f>
        <v>7.02180303030303</v>
      </c>
      <c r="H5" s="43">
        <f>'ANUAL (Acum. S.LARGA)'!H6</f>
        <v>5.214045454545456</v>
      </c>
      <c r="I5" s="43">
        <f>'ANUAL (Acum. S.LARGA)'!I6</f>
        <v>4.505530303030303</v>
      </c>
      <c r="J5" s="43">
        <f>'ANUAL (Acum. S.LARGA)'!J6</f>
        <v>3.098969696969697</v>
      </c>
      <c r="K5" s="43">
        <f>'ANUAL (Acum. S.LARGA)'!K6</f>
        <v>2.3203939393939392</v>
      </c>
      <c r="L5" s="43">
        <f>'ANUAL (Acum. S.LARGA)'!L6</f>
        <v>1.849515151515151</v>
      </c>
      <c r="M5" s="43">
        <f>'ANUAL (Acum. S.LARGA)'!M6</f>
        <v>1.7384090909090906</v>
      </c>
      <c r="N5" s="43">
        <f>'ANUAL (Acum. S.LARGA)'!N6</f>
        <v>57.00722727272727</v>
      </c>
    </row>
    <row r="6" spans="1:14" ht="12.75">
      <c r="A6" s="13" t="s">
        <v>109</v>
      </c>
      <c r="B6" s="43">
        <f>'ANUAL (Acum. S.CORTA)'!B6</f>
        <v>2.7003461538461533</v>
      </c>
      <c r="C6" s="43">
        <f>'ANUAL (Acum. S.CORTA)'!C6</f>
        <v>4.092038461538462</v>
      </c>
      <c r="D6" s="43">
        <f>'ANUAL (Acum. S.CORTA)'!D6</f>
        <v>8.937538461538463</v>
      </c>
      <c r="E6" s="43">
        <f>'ANUAL (Acum. S.CORTA)'!E6</f>
        <v>7.583038461538463</v>
      </c>
      <c r="F6" s="43">
        <f>'ANUAL (Acum. S.CORTA)'!F6</f>
        <v>5.712884615384618</v>
      </c>
      <c r="G6" s="43">
        <f>'ANUAL (Acum. S.CORTA)'!G6</f>
        <v>5.215346153846152</v>
      </c>
      <c r="H6" s="43">
        <f>'ANUAL (Acum. S.CORTA)'!H6</f>
        <v>5.058000000000002</v>
      </c>
      <c r="I6" s="43">
        <f>'ANUAL (Acum. S.CORTA)'!I6</f>
        <v>4.254423076923077</v>
      </c>
      <c r="J6" s="43">
        <f>'ANUAL (Acum. S.CORTA)'!J6</f>
        <v>3.1111538461538464</v>
      </c>
      <c r="K6" s="43">
        <f>'ANUAL (Acum. S.CORTA)'!K6</f>
        <v>2.1948846153846158</v>
      </c>
      <c r="L6" s="43">
        <f>'ANUAL (Acum. S.CORTA)'!L6</f>
        <v>1.772230769230769</v>
      </c>
      <c r="M6" s="43">
        <f>'ANUAL (Acum. S.CORTA)'!M6</f>
        <v>1.7608846153846154</v>
      </c>
      <c r="N6" s="43">
        <f>'ANUAL (Acum. S.CORTA)'!N6</f>
        <v>52.39276923076924</v>
      </c>
    </row>
    <row r="7" spans="1:14" ht="12.75">
      <c r="A7" s="13" t="s">
        <v>114</v>
      </c>
      <c r="B7" s="44">
        <f>(B5-B6)/B5*100</f>
        <v>-5.288470059163199</v>
      </c>
      <c r="C7" s="44">
        <f aca="true" t="shared" si="0" ref="C7:N7">(C5-C6)/C5*100</f>
        <v>-4.321801279921877</v>
      </c>
      <c r="D7" s="44">
        <f t="shared" si="0"/>
        <v>-1.0014123376645043</v>
      </c>
      <c r="E7" s="44">
        <f t="shared" si="0"/>
        <v>7.666379761170717</v>
      </c>
      <c r="F7" s="44">
        <f t="shared" si="0"/>
        <v>25.90059338119644</v>
      </c>
      <c r="G7" s="44">
        <f t="shared" si="0"/>
        <v>25.726396321016125</v>
      </c>
      <c r="H7" s="44">
        <f t="shared" si="0"/>
        <v>2.99279045236206</v>
      </c>
      <c r="I7" s="44">
        <f t="shared" si="0"/>
        <v>5.5733112246151855</v>
      </c>
      <c r="J7" s="44">
        <f t="shared" si="0"/>
        <v>-0.39316774204225435</v>
      </c>
      <c r="K7" s="44">
        <f t="shared" si="0"/>
        <v>5.4089662051998415</v>
      </c>
      <c r="L7" s="44">
        <f t="shared" si="0"/>
        <v>4.178629313799852</v>
      </c>
      <c r="M7" s="44">
        <f t="shared" si="0"/>
        <v>-1.2928789082534866</v>
      </c>
      <c r="N7" s="44">
        <f t="shared" si="0"/>
        <v>8.094514086577274</v>
      </c>
    </row>
    <row r="8" spans="1:14" ht="12.75">
      <c r="A8" s="45"/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</row>
    <row r="9" spans="1:14" ht="12.75">
      <c r="A9" s="3" t="s">
        <v>120</v>
      </c>
      <c r="B9" s="2" t="s">
        <v>2</v>
      </c>
      <c r="C9" s="2" t="s">
        <v>3</v>
      </c>
      <c r="D9" s="2" t="s">
        <v>4</v>
      </c>
      <c r="E9" s="2" t="s">
        <v>5</v>
      </c>
      <c r="F9" s="2" t="s">
        <v>6</v>
      </c>
      <c r="G9" s="2" t="s">
        <v>7</v>
      </c>
      <c r="H9" s="2" t="s">
        <v>8</v>
      </c>
      <c r="I9" s="2" t="s">
        <v>9</v>
      </c>
      <c r="J9" s="2" t="s">
        <v>10</v>
      </c>
      <c r="K9" s="2" t="s">
        <v>11</v>
      </c>
      <c r="L9" s="2" t="s">
        <v>12</v>
      </c>
      <c r="M9" s="2" t="s">
        <v>13</v>
      </c>
      <c r="N9" s="2" t="s">
        <v>0</v>
      </c>
    </row>
    <row r="10" spans="1:14" ht="12.75">
      <c r="A10" s="13" t="s">
        <v>108</v>
      </c>
      <c r="B10" s="43">
        <f>0.94*B5</f>
        <v>2.4108293939393937</v>
      </c>
      <c r="C10" s="43">
        <f aca="true" t="shared" si="1" ref="C10:M10">0.94*C5</f>
        <v>3.6871642424242417</v>
      </c>
      <c r="D10" s="43">
        <f t="shared" si="1"/>
        <v>8.317988787878786</v>
      </c>
      <c r="E10" s="43">
        <f t="shared" si="1"/>
        <v>7.719892424242428</v>
      </c>
      <c r="F10" s="43">
        <f t="shared" si="1"/>
        <v>7.24717212121212</v>
      </c>
      <c r="G10" s="43">
        <f t="shared" si="1"/>
        <v>6.600494848484847</v>
      </c>
      <c r="H10" s="43">
        <f t="shared" si="1"/>
        <v>4.901202727272729</v>
      </c>
      <c r="I10" s="43">
        <f t="shared" si="1"/>
        <v>4.2351984848484845</v>
      </c>
      <c r="J10" s="43">
        <f t="shared" si="1"/>
        <v>2.913031515151515</v>
      </c>
      <c r="K10" s="43">
        <f t="shared" si="1"/>
        <v>2.181170303030303</v>
      </c>
      <c r="L10" s="43">
        <f t="shared" si="1"/>
        <v>1.7385442424242417</v>
      </c>
      <c r="M10" s="43">
        <f t="shared" si="1"/>
        <v>1.634104545454545</v>
      </c>
      <c r="N10" s="43">
        <f>SUM(B10:M10)</f>
        <v>53.58679363636364</v>
      </c>
    </row>
    <row r="11" spans="1:14" ht="12.75">
      <c r="A11" s="13" t="s">
        <v>109</v>
      </c>
      <c r="B11" s="43">
        <f>0.94*B6</f>
        <v>2.538325384615384</v>
      </c>
      <c r="C11" s="43">
        <f aca="true" t="shared" si="2" ref="C11:M11">0.94*C6</f>
        <v>3.8465161538461543</v>
      </c>
      <c r="D11" s="43">
        <f t="shared" si="2"/>
        <v>8.401286153846154</v>
      </c>
      <c r="E11" s="43">
        <f t="shared" si="2"/>
        <v>7.128056153846154</v>
      </c>
      <c r="F11" s="43">
        <f t="shared" si="2"/>
        <v>5.370111538461541</v>
      </c>
      <c r="G11" s="43">
        <f t="shared" si="2"/>
        <v>4.902425384615382</v>
      </c>
      <c r="H11" s="43">
        <f t="shared" si="2"/>
        <v>4.754520000000001</v>
      </c>
      <c r="I11" s="43">
        <f t="shared" si="2"/>
        <v>3.999157692307692</v>
      </c>
      <c r="J11" s="43">
        <f t="shared" si="2"/>
        <v>2.9244846153846153</v>
      </c>
      <c r="K11" s="43">
        <f t="shared" si="2"/>
        <v>2.0631915384615387</v>
      </c>
      <c r="L11" s="43">
        <f t="shared" si="2"/>
        <v>1.6658969230769227</v>
      </c>
      <c r="M11" s="43">
        <f t="shared" si="2"/>
        <v>1.6552315384615384</v>
      </c>
      <c r="N11" s="43">
        <f>SUM(B11:M11)</f>
        <v>49.24920307692307</v>
      </c>
    </row>
    <row r="12" spans="1:14" ht="12.75">
      <c r="A12" s="45"/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</row>
    <row r="13" spans="1:14" ht="12.75">
      <c r="A13" s="3" t="s">
        <v>111</v>
      </c>
      <c r="B13" s="2" t="s">
        <v>2</v>
      </c>
      <c r="C13" s="2" t="s">
        <v>3</v>
      </c>
      <c r="D13" s="2" t="s">
        <v>4</v>
      </c>
      <c r="E13" s="2" t="s">
        <v>5</v>
      </c>
      <c r="F13" s="2" t="s">
        <v>6</v>
      </c>
      <c r="G13" s="2" t="s">
        <v>7</v>
      </c>
      <c r="H13" s="2" t="s">
        <v>8</v>
      </c>
      <c r="I13" s="2" t="s">
        <v>9</v>
      </c>
      <c r="J13" s="2" t="s">
        <v>10</v>
      </c>
      <c r="K13" s="2" t="s">
        <v>11</v>
      </c>
      <c r="L13" s="2" t="s">
        <v>12</v>
      </c>
      <c r="M13" s="2" t="s">
        <v>13</v>
      </c>
      <c r="N13" s="2" t="s">
        <v>0</v>
      </c>
    </row>
    <row r="14" spans="1:14" ht="12.75">
      <c r="A14" s="13" t="s">
        <v>108</v>
      </c>
      <c r="B14" s="43">
        <f>'ANUAL (Acum. S.LARGA)'!B4</f>
        <v>0.924</v>
      </c>
      <c r="C14" s="43">
        <f>'ANUAL (Acum. S.LARGA)'!C4</f>
        <v>1.116</v>
      </c>
      <c r="D14" s="43">
        <f>'ANUAL (Acum. S.LARGA)'!D4</f>
        <v>1.538</v>
      </c>
      <c r="E14" s="43">
        <f>'ANUAL (Acum. S.LARGA)'!E4</f>
        <v>1.494</v>
      </c>
      <c r="F14" s="43">
        <f>'ANUAL (Acum. S.LARGA)'!F4</f>
        <v>1.457</v>
      </c>
      <c r="G14" s="43">
        <f>'ANUAL (Acum. S.LARGA)'!G4</f>
        <v>1.666</v>
      </c>
      <c r="H14" s="43">
        <f>'ANUAL (Acum. S.LARGA)'!H4</f>
        <v>1.812</v>
      </c>
      <c r="I14" s="43">
        <f>'ANUAL (Acum. S.LARGA)'!I4</f>
        <v>1.427</v>
      </c>
      <c r="J14" s="43">
        <f>'ANUAL (Acum. S.LARGA)'!J4</f>
        <v>1.356</v>
      </c>
      <c r="K14" s="43">
        <f>'ANUAL (Acum. S.LARGA)'!K4</f>
        <v>1.069</v>
      </c>
      <c r="L14" s="43">
        <f>'ANUAL (Acum. S.LARGA)'!L4</f>
        <v>0.896</v>
      </c>
      <c r="M14" s="43">
        <f>'ANUAL (Acum. S.LARGA)'!M4</f>
        <v>0.767</v>
      </c>
      <c r="N14" s="43">
        <f>'ANUAL (Acum. S.LARGA)'!N4</f>
        <v>20.547</v>
      </c>
    </row>
    <row r="15" spans="1:14" ht="12.75">
      <c r="A15" s="13" t="s">
        <v>109</v>
      </c>
      <c r="B15" s="43">
        <f>'ANUAL (Acum. S.CORTA)'!B4</f>
        <v>1.263</v>
      </c>
      <c r="C15" s="43">
        <f>'ANUAL (Acum. S.CORTA)'!C4</f>
        <v>1.409</v>
      </c>
      <c r="D15" s="43">
        <f>'ANUAL (Acum. S.CORTA)'!D4</f>
        <v>1.538</v>
      </c>
      <c r="E15" s="43">
        <f>'ANUAL (Acum. S.CORTA)'!E4</f>
        <v>1.494</v>
      </c>
      <c r="F15" s="43">
        <f>'ANUAL (Acum. S.CORTA)'!F4</f>
        <v>1.457</v>
      </c>
      <c r="G15" s="43">
        <f>'ANUAL (Acum. S.CORTA)'!G4</f>
        <v>1.989</v>
      </c>
      <c r="H15" s="43">
        <f>'ANUAL (Acum. S.CORTA)'!H4</f>
        <v>2.039</v>
      </c>
      <c r="I15" s="43">
        <f>'ANUAL (Acum. S.CORTA)'!I4</f>
        <v>2.06</v>
      </c>
      <c r="J15" s="43">
        <f>'ANUAL (Acum. S.CORTA)'!J4</f>
        <v>1.664</v>
      </c>
      <c r="K15" s="43">
        <f>'ANUAL (Acum. S.CORTA)'!K4</f>
        <v>1.353</v>
      </c>
      <c r="L15" s="43">
        <f>'ANUAL (Acum. S.CORTA)'!L4</f>
        <v>1.084</v>
      </c>
      <c r="M15" s="43">
        <f>'ANUAL (Acum. S.CORTA)'!M4</f>
        <v>0.877</v>
      </c>
      <c r="N15" s="43">
        <f>'ANUAL (Acum. S.CORTA)'!N4</f>
        <v>21.777</v>
      </c>
    </row>
    <row r="16" spans="1:14" ht="12.75">
      <c r="A16" s="45"/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</row>
    <row r="17" spans="1:14" ht="12.75">
      <c r="A17" s="3" t="s">
        <v>112</v>
      </c>
      <c r="B17" s="2" t="s">
        <v>2</v>
      </c>
      <c r="C17" s="2" t="s">
        <v>3</v>
      </c>
      <c r="D17" s="2" t="s">
        <v>4</v>
      </c>
      <c r="E17" s="2" t="s">
        <v>5</v>
      </c>
      <c r="F17" s="2" t="s">
        <v>6</v>
      </c>
      <c r="G17" s="2" t="s">
        <v>7</v>
      </c>
      <c r="H17" s="2" t="s">
        <v>8</v>
      </c>
      <c r="I17" s="2" t="s">
        <v>9</v>
      </c>
      <c r="J17" s="2" t="s">
        <v>10</v>
      </c>
      <c r="K17" s="2" t="s">
        <v>11</v>
      </c>
      <c r="L17" s="2" t="s">
        <v>12</v>
      </c>
      <c r="M17" s="2" t="s">
        <v>13</v>
      </c>
      <c r="N17" s="2" t="s">
        <v>0</v>
      </c>
    </row>
    <row r="18" spans="1:14" ht="12.75">
      <c r="A18" s="13" t="s">
        <v>108</v>
      </c>
      <c r="B18" s="43">
        <f>'ANUAL (Acum. S.LARGA)'!B5</f>
        <v>9.273</v>
      </c>
      <c r="C18" s="43">
        <f>'ANUAL (Acum. S.LARGA)'!C5</f>
        <v>14.923</v>
      </c>
      <c r="D18" s="43">
        <f>'ANUAL (Acum. S.LARGA)'!D5</f>
        <v>45.85</v>
      </c>
      <c r="E18" s="43">
        <f>'ANUAL (Acum. S.LARGA)'!E5</f>
        <v>34.304</v>
      </c>
      <c r="F18" s="43">
        <f>'ANUAL (Acum. S.LARGA)'!F5</f>
        <v>41.724</v>
      </c>
      <c r="G18" s="43">
        <f>'ANUAL (Acum. S.LARGA)'!G5</f>
        <v>30.648</v>
      </c>
      <c r="H18" s="43">
        <f>'ANUAL (Acum. S.LARGA)'!H5</f>
        <v>15.577</v>
      </c>
      <c r="I18" s="43">
        <f>'ANUAL (Acum. S.LARGA)'!I5</f>
        <v>15.777</v>
      </c>
      <c r="J18" s="43">
        <f>'ANUAL (Acum. S.LARGA)'!J5</f>
        <v>14.803</v>
      </c>
      <c r="K18" s="43">
        <f>'ANUAL (Acum. S.LARGA)'!K5</f>
        <v>5.929</v>
      </c>
      <c r="L18" s="43">
        <f>'ANUAL (Acum. S.LARGA)'!L5</f>
        <v>3.122</v>
      </c>
      <c r="M18" s="43">
        <f>'ANUAL (Acum. S.LARGA)'!M5</f>
        <v>3.6</v>
      </c>
      <c r="N18" s="43">
        <f>'ANUAL (Acum. S.LARGA)'!N5</f>
        <v>147.15</v>
      </c>
    </row>
    <row r="19" spans="1:14" ht="12.75">
      <c r="A19" s="13" t="s">
        <v>109</v>
      </c>
      <c r="B19" s="43">
        <f>'ANUAL (Acum. S.CORTA)'!B5</f>
        <v>9.058</v>
      </c>
      <c r="C19" s="43">
        <f>'ANUAL (Acum. S.CORTA)'!C5</f>
        <v>14.923</v>
      </c>
      <c r="D19" s="43">
        <f>'ANUAL (Acum. S.CORTA)'!D5</f>
        <v>30.403</v>
      </c>
      <c r="E19" s="43">
        <f>'ANUAL (Acum. S.CORTA)'!E5</f>
        <v>34.304</v>
      </c>
      <c r="F19" s="43">
        <f>'ANUAL (Acum. S.CORTA)'!F5</f>
        <v>24.297</v>
      </c>
      <c r="G19" s="43">
        <f>'ANUAL (Acum. S.CORTA)'!G5</f>
        <v>29.265</v>
      </c>
      <c r="H19" s="43">
        <f>'ANUAL (Acum. S.CORTA)'!H5</f>
        <v>15.352</v>
      </c>
      <c r="I19" s="43">
        <f>'ANUAL (Acum. S.CORTA)'!I5</f>
        <v>9.477</v>
      </c>
      <c r="J19" s="43">
        <f>'ANUAL (Acum. S.CORTA)'!J5</f>
        <v>14.803</v>
      </c>
      <c r="K19" s="43">
        <f>'ANUAL (Acum. S.CORTA)'!K5</f>
        <v>5.225</v>
      </c>
      <c r="L19" s="43">
        <f>'ANUAL (Acum. S.CORTA)'!L5</f>
        <v>3.122</v>
      </c>
      <c r="M19" s="43">
        <f>'ANUAL (Acum. S.CORTA)'!M5</f>
        <v>3.6</v>
      </c>
      <c r="N19" s="43">
        <f>'ANUAL (Acum. S.CORTA)'!N5</f>
        <v>139.35299999999998</v>
      </c>
    </row>
    <row r="20" spans="1:14" ht="12.75">
      <c r="A20" s="13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</row>
    <row r="21" spans="1:14" ht="12.75">
      <c r="A21" s="3" t="s">
        <v>123</v>
      </c>
      <c r="B21" s="2" t="s">
        <v>2</v>
      </c>
      <c r="C21" s="2" t="s">
        <v>3</v>
      </c>
      <c r="D21" s="2" t="s">
        <v>4</v>
      </c>
      <c r="E21" s="2" t="s">
        <v>5</v>
      </c>
      <c r="F21" s="2" t="s">
        <v>6</v>
      </c>
      <c r="G21" s="2" t="s">
        <v>7</v>
      </c>
      <c r="H21" s="2" t="s">
        <v>8</v>
      </c>
      <c r="I21" s="2" t="s">
        <v>9</v>
      </c>
      <c r="J21" s="2" t="s">
        <v>10</v>
      </c>
      <c r="K21" s="2" t="s">
        <v>11</v>
      </c>
      <c r="L21" s="2" t="s">
        <v>12</v>
      </c>
      <c r="M21" s="2" t="s">
        <v>13</v>
      </c>
      <c r="N21" s="2" t="s">
        <v>0</v>
      </c>
    </row>
    <row r="22" spans="1:14" ht="12.75">
      <c r="A22" s="13" t="s">
        <v>108</v>
      </c>
      <c r="B22" s="43">
        <f>'ANUAL (Acum. S.LARGA)'!B9</f>
        <v>1.898</v>
      </c>
      <c r="C22" s="43">
        <f>'ANUAL (Acum. S.LARGA)'!C9</f>
        <v>2.6305</v>
      </c>
      <c r="D22" s="43">
        <f>'ANUAL (Acum. S.LARGA)'!D9</f>
        <v>5.0649999999999995</v>
      </c>
      <c r="E22" s="43">
        <f>'ANUAL (Acum. S.LARGA)'!E9</f>
        <v>5.518000000000001</v>
      </c>
      <c r="F22" s="43">
        <f>'ANUAL (Acum. S.LARGA)'!F9</f>
        <v>4.6754999999999995</v>
      </c>
      <c r="G22" s="43">
        <f>'ANUAL (Acum. S.LARGA)'!G9</f>
        <v>4.225</v>
      </c>
      <c r="H22" s="43">
        <f>'ANUAL (Acum. S.LARGA)'!H9</f>
        <v>4.0425</v>
      </c>
      <c r="I22" s="43">
        <f>'ANUAL (Acum. S.LARGA)'!I9</f>
        <v>4.008</v>
      </c>
      <c r="J22" s="43">
        <f>'ANUAL (Acum. S.LARGA)'!J9</f>
        <v>2.7904999999999998</v>
      </c>
      <c r="K22" s="43">
        <f>'ANUAL (Acum. S.LARGA)'!K9</f>
        <v>2.2055</v>
      </c>
      <c r="L22" s="43">
        <f>'ANUAL (Acum. S.LARGA)'!L9</f>
        <v>1.7919999999999998</v>
      </c>
      <c r="M22" s="43">
        <f>'ANUAL (Acum. S.LARGA)'!M9</f>
        <v>1.6360000000000001</v>
      </c>
      <c r="N22" s="43">
        <f>'ANUAL (Acum. S.LARGA)'!N9</f>
        <v>49.676</v>
      </c>
    </row>
    <row r="23" spans="1:14" ht="12.75">
      <c r="A23" s="13" t="s">
        <v>109</v>
      </c>
      <c r="B23" s="43">
        <f>'ANUAL (Acum. S.CORTA)'!B9</f>
        <v>1.8365</v>
      </c>
      <c r="C23" s="43">
        <f>'ANUAL (Acum. S.CORTA)'!C9</f>
        <v>2.7670000000000003</v>
      </c>
      <c r="D23" s="43">
        <f>'ANUAL (Acum. S.CORTA)'!D9</f>
        <v>5.7455</v>
      </c>
      <c r="E23" s="43">
        <f>'ANUAL (Acum. S.CORTA)'!E9</f>
        <v>4.6594999999999995</v>
      </c>
      <c r="F23" s="43">
        <f>'ANUAL (Acum. S.CORTA)'!F9</f>
        <v>4.0435</v>
      </c>
      <c r="G23" s="43">
        <f>'ANUAL (Acum. S.CORTA)'!G9</f>
        <v>3.2185</v>
      </c>
      <c r="H23" s="43">
        <f>'ANUAL (Acum. S.CORTA)'!H9</f>
        <v>3.7345</v>
      </c>
      <c r="I23" s="43">
        <f>'ANUAL (Acum. S.CORTA)'!I9</f>
        <v>3.622</v>
      </c>
      <c r="J23" s="43">
        <f>'ANUAL (Acum. S.CORTA)'!J9</f>
        <v>2.426</v>
      </c>
      <c r="K23" s="43">
        <f>'ANUAL (Acum. S.CORTA)'!K9</f>
        <v>1.968</v>
      </c>
      <c r="L23" s="43">
        <f>'ANUAL (Acum. S.CORTA)'!L9</f>
        <v>1.636</v>
      </c>
      <c r="M23" s="43">
        <f>'ANUAL (Acum. S.CORTA)'!M9</f>
        <v>1.6360000000000001</v>
      </c>
      <c r="N23" s="43">
        <f>'ANUAL (Acum. S.CORTA)'!N9</f>
        <v>45.51599999999999</v>
      </c>
    </row>
    <row r="24" spans="1:14" ht="12.75">
      <c r="A24" s="45"/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</row>
    <row r="25" spans="1:14" ht="12.75">
      <c r="A25" s="3" t="s">
        <v>23</v>
      </c>
      <c r="B25" s="2" t="s">
        <v>2</v>
      </c>
      <c r="C25" s="2" t="s">
        <v>3</v>
      </c>
      <c r="D25" s="2" t="s">
        <v>4</v>
      </c>
      <c r="E25" s="2" t="s">
        <v>5</v>
      </c>
      <c r="F25" s="2" t="s">
        <v>6</v>
      </c>
      <c r="G25" s="2" t="s">
        <v>7</v>
      </c>
      <c r="H25" s="2" t="s">
        <v>8</v>
      </c>
      <c r="I25" s="2" t="s">
        <v>9</v>
      </c>
      <c r="J25" s="2" t="s">
        <v>10</v>
      </c>
      <c r="K25" s="2" t="s">
        <v>11</v>
      </c>
      <c r="L25" s="2" t="s">
        <v>12</v>
      </c>
      <c r="M25" s="2" t="s">
        <v>13</v>
      </c>
      <c r="N25" s="2" t="s">
        <v>0</v>
      </c>
    </row>
    <row r="26" spans="1:14" ht="12.75">
      <c r="A26" s="13" t="s">
        <v>108</v>
      </c>
      <c r="B26" s="43">
        <f>'ANUAL (Acum. S.LARGA)'!B12</f>
        <v>1.7888954887575104</v>
      </c>
      <c r="C26" s="43">
        <f>'ANUAL (Acum. S.LARGA)'!C12</f>
        <v>3.2367059382242522</v>
      </c>
      <c r="D26" s="43">
        <f>'ANUAL (Acum. S.LARGA)'!D12</f>
        <v>9.166671298049268</v>
      </c>
      <c r="E26" s="43">
        <f>'ANUAL (Acum. S.LARGA)'!E12</f>
        <v>7.536416652070996</v>
      </c>
      <c r="F26" s="43">
        <f>'ANUAL (Acum. S.LARGA)'!F12</f>
        <v>7.267214711524852</v>
      </c>
      <c r="G26" s="43">
        <f>'ANUAL (Acum. S.LARGA)'!G12</f>
        <v>6.649352008266432</v>
      </c>
      <c r="H26" s="43">
        <f>'ANUAL (Acum. S.LARGA)'!H12</f>
        <v>3.3239868065637355</v>
      </c>
      <c r="I26" s="43">
        <f>'ANUAL (Acum. S.LARGA)'!I12</f>
        <v>2.564132585193716</v>
      </c>
      <c r="J26" s="43">
        <f>'ANUAL (Acum. S.LARGA)'!J12</f>
        <v>1.7349558271450387</v>
      </c>
      <c r="K26" s="43">
        <f>'ANUAL (Acum. S.LARGA)'!K12</f>
        <v>0.8178309375563169</v>
      </c>
      <c r="L26" s="43">
        <f>'ANUAL (Acum. S.LARGA)'!L12</f>
        <v>0.4944370300553736</v>
      </c>
      <c r="M26" s="43">
        <f>'ANUAL (Acum. S.LARGA)'!M12</f>
        <v>0.46785806451473083</v>
      </c>
      <c r="N26" s="43">
        <f>'ANUAL (Acum. S.LARGA)'!N12</f>
        <v>29.188938354634075</v>
      </c>
    </row>
    <row r="27" spans="1:14" ht="12.75">
      <c r="A27" s="13" t="s">
        <v>109</v>
      </c>
      <c r="B27" s="43">
        <f>'ANUAL (Acum. S.CORTA)'!B12</f>
        <v>1.9526931954059292</v>
      </c>
      <c r="C27" s="43">
        <f>'ANUAL (Acum. S.CORTA)'!C12</f>
        <v>3.4390424304537923</v>
      </c>
      <c r="D27" s="43">
        <f>'ANUAL (Acum. S.CORTA)'!D12</f>
        <v>8.88106157722496</v>
      </c>
      <c r="E27" s="43">
        <f>'ANUAL (Acum. S.CORTA)'!E12</f>
        <v>8.478653150026926</v>
      </c>
      <c r="F27" s="43">
        <f>'ANUAL (Acum. S.CORTA)'!F12</f>
        <v>4.942796636131595</v>
      </c>
      <c r="G27" s="43">
        <f>'ANUAL (Acum. S.CORTA)'!G12</f>
        <v>5.767509444759031</v>
      </c>
      <c r="H27" s="43">
        <f>'ANUAL (Acum. S.CORTA)'!H12</f>
        <v>3.3829937511027106</v>
      </c>
      <c r="I27" s="43">
        <f>'ANUAL (Acum. S.CORTA)'!I12</f>
        <v>2.158807766765293</v>
      </c>
      <c r="J27" s="43">
        <f>'ANUAL (Acum. S.CORTA)'!J12</f>
        <v>2.506632317549707</v>
      </c>
      <c r="K27" s="43">
        <f>'ANUAL (Acum. S.CORTA)'!K12</f>
        <v>0.7833320791042853</v>
      </c>
      <c r="L27" s="43">
        <f>'ANUAL (Acum. S.CORTA)'!L12</f>
        <v>0.47011379964364497</v>
      </c>
      <c r="M27" s="43">
        <f>'ANUAL (Acum. S.CORTA)'!M12</f>
        <v>0.539307061101415</v>
      </c>
      <c r="N27" s="43">
        <f>'ANUAL (Acum. S.CORTA)'!N12</f>
        <v>28.508951515350663</v>
      </c>
    </row>
    <row r="28" spans="1:14" ht="12.75">
      <c r="A28" s="45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</row>
    <row r="29" spans="1:14" ht="12.75">
      <c r="A29" s="3" t="s">
        <v>113</v>
      </c>
      <c r="B29" s="2" t="s">
        <v>2</v>
      </c>
      <c r="C29" s="2" t="s">
        <v>3</v>
      </c>
      <c r="D29" s="2" t="s">
        <v>4</v>
      </c>
      <c r="E29" s="2" t="s">
        <v>5</v>
      </c>
      <c r="F29" s="2" t="s">
        <v>6</v>
      </c>
      <c r="G29" s="2" t="s">
        <v>7</v>
      </c>
      <c r="H29" s="2" t="s">
        <v>8</v>
      </c>
      <c r="I29" s="2" t="s">
        <v>9</v>
      </c>
      <c r="J29" s="2" t="s">
        <v>10</v>
      </c>
      <c r="K29" s="2" t="s">
        <v>11</v>
      </c>
      <c r="L29" s="2" t="s">
        <v>12</v>
      </c>
      <c r="M29" s="2" t="s">
        <v>13</v>
      </c>
      <c r="N29" s="2" t="s">
        <v>0</v>
      </c>
    </row>
    <row r="30" spans="1:14" ht="12.75">
      <c r="A30" s="13" t="s">
        <v>108</v>
      </c>
      <c r="B30" s="43">
        <f>'ANUAL (Acum. S.LARGA)'!B13</f>
        <v>0.7</v>
      </c>
      <c r="C30" s="43">
        <f>'ANUAL (Acum. S.LARGA)'!C13</f>
        <v>0.83</v>
      </c>
      <c r="D30" s="43">
        <f>'ANUAL (Acum. S.LARGA)'!D13</f>
        <v>1.04</v>
      </c>
      <c r="E30" s="43">
        <f>'ANUAL (Acum. S.LARGA)'!E13</f>
        <v>0.92</v>
      </c>
      <c r="F30" s="43">
        <f>'ANUAL (Acum. S.LARGA)'!F13</f>
        <v>0.94</v>
      </c>
      <c r="G30" s="43">
        <f>'ANUAL (Acum. S.LARGA)'!G13</f>
        <v>0.95</v>
      </c>
      <c r="H30" s="43">
        <f>'ANUAL (Acum. S.LARGA)'!H13</f>
        <v>0.64</v>
      </c>
      <c r="I30" s="43">
        <f>'ANUAL (Acum. S.LARGA)'!I13</f>
        <v>0.57</v>
      </c>
      <c r="J30" s="43">
        <f>'ANUAL (Acum. S.LARGA)'!J13</f>
        <v>0.56</v>
      </c>
      <c r="K30" s="43">
        <f>'ANUAL (Acum. S.LARGA)'!K13</f>
        <v>0.35</v>
      </c>
      <c r="L30" s="43">
        <f>'ANUAL (Acum. S.LARGA)'!L13</f>
        <v>0.27</v>
      </c>
      <c r="M30" s="43">
        <f>'ANUAL (Acum. S.LARGA)'!M13</f>
        <v>0.27</v>
      </c>
      <c r="N30" s="43">
        <f>'ANUAL (Acum. S.LARGA)'!N13</f>
        <v>0.51</v>
      </c>
    </row>
    <row r="31" spans="1:14" ht="12.75">
      <c r="A31" s="13" t="s">
        <v>109</v>
      </c>
      <c r="B31" s="43">
        <f>'ANUAL (Acum. S.CORTA)'!B13</f>
        <v>0.72</v>
      </c>
      <c r="C31" s="43">
        <f>'ANUAL (Acum. S.CORTA)'!C13</f>
        <v>0.84</v>
      </c>
      <c r="D31" s="43">
        <f>'ANUAL (Acum. S.CORTA)'!D13</f>
        <v>0.99</v>
      </c>
      <c r="E31" s="43">
        <f>'ANUAL (Acum. S.CORTA)'!E13</f>
        <v>1.12</v>
      </c>
      <c r="F31" s="43">
        <f>'ANUAL (Acum. S.CORTA)'!F13</f>
        <v>0.87</v>
      </c>
      <c r="G31" s="43">
        <f>'ANUAL (Acum. S.CORTA)'!G13</f>
        <v>1.11</v>
      </c>
      <c r="H31" s="43">
        <f>'ANUAL (Acum. S.CORTA)'!H13</f>
        <v>0.67</v>
      </c>
      <c r="I31" s="43">
        <f>'ANUAL (Acum. S.CORTA)'!I13</f>
        <v>0.51</v>
      </c>
      <c r="J31" s="43">
        <f>'ANUAL (Acum. S.CORTA)'!J13</f>
        <v>0.81</v>
      </c>
      <c r="K31" s="43">
        <f>'ANUAL (Acum. S.CORTA)'!K13</f>
        <v>0.36</v>
      </c>
      <c r="L31" s="43">
        <f>'ANUAL (Acum. S.CORTA)'!L13</f>
        <v>0.27</v>
      </c>
      <c r="M31" s="43">
        <f>'ANUAL (Acum. S.CORTA)'!M13</f>
        <v>0.31</v>
      </c>
      <c r="N31" s="43">
        <f>'ANUAL (Acum. S.CORTA)'!N13</f>
        <v>0.54</v>
      </c>
    </row>
    <row r="32" spans="1:14" ht="12.75">
      <c r="A32" s="45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</row>
    <row r="33" spans="1:14" ht="12.75">
      <c r="A33" s="3" t="s">
        <v>124</v>
      </c>
      <c r="B33" s="2" t="s">
        <v>2</v>
      </c>
      <c r="C33" s="2" t="s">
        <v>3</v>
      </c>
      <c r="D33" s="2" t="s">
        <v>4</v>
      </c>
      <c r="E33" s="2" t="s">
        <v>5</v>
      </c>
      <c r="F33" s="2" t="s">
        <v>6</v>
      </c>
      <c r="G33" s="2" t="s">
        <v>7</v>
      </c>
      <c r="H33" s="2" t="s">
        <v>8</v>
      </c>
      <c r="I33" s="2" t="s">
        <v>9</v>
      </c>
      <c r="J33" s="2" t="s">
        <v>10</v>
      </c>
      <c r="K33" s="2" t="s">
        <v>11</v>
      </c>
      <c r="L33" s="2" t="s">
        <v>12</v>
      </c>
      <c r="M33" s="2" t="s">
        <v>13</v>
      </c>
      <c r="N33" s="2" t="s">
        <v>0</v>
      </c>
    </row>
    <row r="34" spans="1:14" ht="12.75">
      <c r="A34" s="13" t="s">
        <v>108</v>
      </c>
      <c r="B34" s="43">
        <f>'ANUAL (Acum. S.LARGA)'!B14</f>
        <v>2.3615509305621165</v>
      </c>
      <c r="C34" s="43">
        <f>'ANUAL (Acum. S.LARGA)'!C14</f>
        <v>1.9314742046111355</v>
      </c>
      <c r="D34" s="43">
        <f>'ANUAL (Acum. S.LARGA)'!D14</f>
        <v>1.7821220676157432</v>
      </c>
      <c r="E34" s="43">
        <f>'ANUAL (Acum. S.LARGA)'!E14</f>
        <v>1.4784238142825614</v>
      </c>
      <c r="F34" s="43">
        <f>'ANUAL (Acum. S.LARGA)'!F14</f>
        <v>2.270852172783011</v>
      </c>
      <c r="G34" s="43">
        <f>'ANUAL (Acum. S.LARGA)'!G14</f>
        <v>2.000344260556293</v>
      </c>
      <c r="H34" s="43">
        <f>'ANUAL (Acum. S.LARGA)'!H14</f>
        <v>1.3940764825519194</v>
      </c>
      <c r="I34" s="43">
        <f>'ANUAL (Acum. S.LARGA)'!I14</f>
        <v>1.895577706539649</v>
      </c>
      <c r="J34" s="43">
        <f>'ANUAL (Acum. S.LARGA)'!J14</f>
        <v>4.857933483487344</v>
      </c>
      <c r="K34" s="43">
        <f>'ANUAL (Acum. S.LARGA)'!K14</f>
        <v>1.944526312421396</v>
      </c>
      <c r="L34" s="43">
        <f>'ANUAL (Acum. S.LARGA)'!L14</f>
        <v>0.4446852499366669</v>
      </c>
      <c r="M34" s="43">
        <f>'ANUAL (Acum. S.LARGA)'!M14</f>
        <v>1.0253592964445442</v>
      </c>
      <c r="N34" s="43">
        <f>'ANUAL (Acum. S.LARGA)'!N14</f>
        <v>1.0760169710400178</v>
      </c>
    </row>
    <row r="35" spans="1:14" ht="12.75">
      <c r="A35" s="13" t="s">
        <v>109</v>
      </c>
      <c r="B35" s="43">
        <f>'ANUAL (Acum. S.CORTA)'!B14</f>
        <v>2.2490647642584287</v>
      </c>
      <c r="C35" s="43">
        <f>'ANUAL (Acum. S.CORTA)'!C14</f>
        <v>1.92141697919745</v>
      </c>
      <c r="D35" s="43">
        <f>'ANUAL (Acum. S.CORTA)'!D14</f>
        <v>1.4843776493452605</v>
      </c>
      <c r="E35" s="43">
        <f>'ANUAL (Acum. S.CORTA)'!E14</f>
        <v>2.0294517956154747</v>
      </c>
      <c r="F35" s="43">
        <f>'ANUAL (Acum. S.CORTA)'!F14</f>
        <v>2.3486204437289415</v>
      </c>
      <c r="G35" s="43">
        <f>'ANUAL (Acum. S.CORTA)'!G14</f>
        <v>3.3099967746855867</v>
      </c>
      <c r="H35" s="43">
        <f>'ANUAL (Acum. S.CORTA)'!H14</f>
        <v>1.5475549856268078</v>
      </c>
      <c r="I35" s="43">
        <f>'ANUAL (Acum. S.CORTA)'!I14</f>
        <v>0.9506640643703078</v>
      </c>
      <c r="J35" s="43">
        <f>'ANUAL (Acum. S.CORTA)'!J14</f>
        <v>4.358666324690602</v>
      </c>
      <c r="K35" s="43">
        <f>'ANUAL (Acum. S.CORTA)'!K14</f>
        <v>2.4536662265082065</v>
      </c>
      <c r="L35" s="43">
        <f>'ANUAL (Acum. S.CORTA)'!L14</f>
        <v>1.0274264122399588</v>
      </c>
      <c r="M35" s="43">
        <f>'ANUAL (Acum. S.CORTA)'!M14</f>
        <v>1.618559453520934</v>
      </c>
      <c r="N35" s="43">
        <f>'ANUAL (Acum. S.CORTA)'!N14</f>
        <v>1.4354433325861489</v>
      </c>
    </row>
    <row r="36" spans="1:3" ht="12.75">
      <c r="A36" s="47"/>
      <c r="B36" s="47"/>
      <c r="C36" s="47"/>
    </row>
    <row r="37" spans="1:14" ht="12.75">
      <c r="A37" s="48" t="s">
        <v>25</v>
      </c>
      <c r="B37" s="49" t="s">
        <v>121</v>
      </c>
      <c r="C37" s="49" t="s">
        <v>122</v>
      </c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1:14" ht="12.75">
      <c r="A38" s="50" t="s">
        <v>108</v>
      </c>
      <c r="B38" s="51">
        <f>'DATOS MENSUALES'!H11</f>
        <v>0.472268153161402</v>
      </c>
      <c r="C38" s="52">
        <f>'ANUAL (Acum. S.LARGA)'!N15</f>
        <v>-0.027408033357895996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2.75">
      <c r="A39" s="50" t="s">
        <v>109</v>
      </c>
      <c r="B39" s="51">
        <f>'DATOS MENSUALES'!H12</f>
        <v>0.48647224096269565</v>
      </c>
      <c r="C39" s="52">
        <f>'ANUAL (Acum. S.CORTA)'!N15</f>
        <v>-0.3029058840755529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</sheetData>
  <printOptions/>
  <pageMargins left="0.75" right="0.75" top="1" bottom="1" header="0" footer="0"/>
  <pageSetup fitToHeight="1" fitToWidth="1" horizontalDpi="600" verticalDpi="600" orientation="portrait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5"/>
  <dimension ref="A1:AB85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104</v>
      </c>
    </row>
    <row r="2" ht="12.75">
      <c r="A2" s="18" t="str">
        <f>'DATOS MENSUALES'!A4</f>
        <v>Masa 100 - Río Porquera y afluentes desde cabecera hasta confluencia con río Tuerto.</v>
      </c>
    </row>
    <row r="3" spans="1:14" ht="12.75">
      <c r="A3" s="3"/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2" t="s">
        <v>12</v>
      </c>
      <c r="M3" s="2" t="s">
        <v>13</v>
      </c>
      <c r="N3" s="2" t="s">
        <v>0</v>
      </c>
    </row>
    <row r="4" spans="1:14" ht="12.75">
      <c r="A4" s="13" t="s">
        <v>93</v>
      </c>
      <c r="B4" s="1">
        <f aca="true" t="shared" si="0" ref="B4:N4">MIN(B18:B83)</f>
        <v>0.924</v>
      </c>
      <c r="C4" s="1">
        <f t="shared" si="0"/>
        <v>1.116</v>
      </c>
      <c r="D4" s="1">
        <f t="shared" si="0"/>
        <v>1.538</v>
      </c>
      <c r="E4" s="1">
        <f t="shared" si="0"/>
        <v>1.494</v>
      </c>
      <c r="F4" s="1">
        <f>MIN(F18:F83)</f>
        <v>1.457</v>
      </c>
      <c r="G4" s="1">
        <f t="shared" si="0"/>
        <v>1.666</v>
      </c>
      <c r="H4" s="1">
        <f t="shared" si="0"/>
        <v>1.812</v>
      </c>
      <c r="I4" s="1">
        <f t="shared" si="0"/>
        <v>1.427</v>
      </c>
      <c r="J4" s="1">
        <f t="shared" si="0"/>
        <v>1.356</v>
      </c>
      <c r="K4" s="1">
        <f t="shared" si="0"/>
        <v>1.069</v>
      </c>
      <c r="L4" s="1">
        <f t="shared" si="0"/>
        <v>0.896</v>
      </c>
      <c r="M4" s="1">
        <f t="shared" si="0"/>
        <v>0.767</v>
      </c>
      <c r="N4" s="1">
        <f t="shared" si="0"/>
        <v>20.547</v>
      </c>
    </row>
    <row r="5" spans="1:14" ht="12.75">
      <c r="A5" s="13" t="s">
        <v>92</v>
      </c>
      <c r="B5" s="1">
        <f aca="true" t="shared" si="1" ref="B5:N5">MAX(B18:B83)</f>
        <v>9.273</v>
      </c>
      <c r="C5" s="1">
        <f t="shared" si="1"/>
        <v>14.923</v>
      </c>
      <c r="D5" s="1">
        <f t="shared" si="1"/>
        <v>45.85</v>
      </c>
      <c r="E5" s="1">
        <f t="shared" si="1"/>
        <v>34.304</v>
      </c>
      <c r="F5" s="1">
        <f>MAX(F18:F83)</f>
        <v>41.724</v>
      </c>
      <c r="G5" s="1">
        <f t="shared" si="1"/>
        <v>30.648</v>
      </c>
      <c r="H5" s="1">
        <f t="shared" si="1"/>
        <v>15.577</v>
      </c>
      <c r="I5" s="1">
        <f t="shared" si="1"/>
        <v>15.777</v>
      </c>
      <c r="J5" s="1">
        <f t="shared" si="1"/>
        <v>14.803</v>
      </c>
      <c r="K5" s="1">
        <f t="shared" si="1"/>
        <v>5.929</v>
      </c>
      <c r="L5" s="1">
        <f t="shared" si="1"/>
        <v>3.122</v>
      </c>
      <c r="M5" s="1">
        <f t="shared" si="1"/>
        <v>3.6</v>
      </c>
      <c r="N5" s="1">
        <f t="shared" si="1"/>
        <v>147.15</v>
      </c>
    </row>
    <row r="6" spans="1:14" ht="12.75">
      <c r="A6" s="13" t="s">
        <v>14</v>
      </c>
      <c r="B6" s="1">
        <f aca="true" t="shared" si="2" ref="B6:M6">AVERAGE(B18:B83)</f>
        <v>2.564712121212121</v>
      </c>
      <c r="C6" s="1">
        <f t="shared" si="2"/>
        <v>3.922515151515151</v>
      </c>
      <c r="D6" s="1">
        <f t="shared" si="2"/>
        <v>8.848924242424241</v>
      </c>
      <c r="E6" s="1">
        <f t="shared" si="2"/>
        <v>8.212651515151519</v>
      </c>
      <c r="F6" s="1">
        <f>AVERAGE(F18:F83)</f>
        <v>7.709757575757576</v>
      </c>
      <c r="G6" s="1">
        <f t="shared" si="2"/>
        <v>7.02180303030303</v>
      </c>
      <c r="H6" s="1">
        <f t="shared" si="2"/>
        <v>5.214045454545456</v>
      </c>
      <c r="I6" s="1">
        <f t="shared" si="2"/>
        <v>4.505530303030303</v>
      </c>
      <c r="J6" s="1">
        <f t="shared" si="2"/>
        <v>3.098969696969697</v>
      </c>
      <c r="K6" s="1">
        <f t="shared" si="2"/>
        <v>2.3203939393939392</v>
      </c>
      <c r="L6" s="1">
        <f t="shared" si="2"/>
        <v>1.849515151515151</v>
      </c>
      <c r="M6" s="1">
        <f t="shared" si="2"/>
        <v>1.7384090909090906</v>
      </c>
      <c r="N6" s="1">
        <f>SUM(B6:M6)</f>
        <v>57.00722727272727</v>
      </c>
    </row>
    <row r="7" spans="1:14" ht="12.75">
      <c r="A7" s="13" t="s">
        <v>15</v>
      </c>
      <c r="B7" s="1">
        <f aca="true" t="shared" si="3" ref="B7:M7">PERCENTILE(B18:B83,0.1)</f>
        <v>1.298</v>
      </c>
      <c r="C7" s="1">
        <f t="shared" si="3"/>
        <v>1.5525</v>
      </c>
      <c r="D7" s="1">
        <f t="shared" si="3"/>
        <v>1.7315</v>
      </c>
      <c r="E7" s="1">
        <f t="shared" si="3"/>
        <v>1.713</v>
      </c>
      <c r="F7" s="1">
        <f>PERCENTILE(F18:F83,0.1)</f>
        <v>2.007</v>
      </c>
      <c r="G7" s="1">
        <f t="shared" si="3"/>
        <v>2.222</v>
      </c>
      <c r="H7" s="1">
        <f t="shared" si="3"/>
        <v>2.218</v>
      </c>
      <c r="I7" s="1">
        <f t="shared" si="3"/>
        <v>2.0805</v>
      </c>
      <c r="J7" s="1">
        <f t="shared" si="3"/>
        <v>1.8445</v>
      </c>
      <c r="K7" s="1">
        <f t="shared" si="3"/>
        <v>1.5310000000000001</v>
      </c>
      <c r="L7" s="1">
        <f t="shared" si="3"/>
        <v>1.326</v>
      </c>
      <c r="M7" s="1">
        <f t="shared" si="3"/>
        <v>1.2605</v>
      </c>
      <c r="N7" s="1">
        <f>PERCENTILE(N18:N83,0.1)</f>
        <v>24.845</v>
      </c>
    </row>
    <row r="8" spans="1:14" ht="12.75">
      <c r="A8" s="13" t="s">
        <v>16</v>
      </c>
      <c r="B8" s="1">
        <f aca="true" t="shared" si="4" ref="B8:M8">PERCENTILE(B18:B83,0.25)</f>
        <v>1.5259999999999998</v>
      </c>
      <c r="C8" s="1">
        <f t="shared" si="4"/>
        <v>1.873</v>
      </c>
      <c r="D8" s="1">
        <f t="shared" si="4"/>
        <v>2.3282499999999997</v>
      </c>
      <c r="E8" s="1">
        <f t="shared" si="4"/>
        <v>2.182</v>
      </c>
      <c r="F8" s="1">
        <f>PERCENTILE(F18:F83,0.25)</f>
        <v>3.00625</v>
      </c>
      <c r="G8" s="1">
        <f t="shared" si="4"/>
        <v>2.7825</v>
      </c>
      <c r="H8" s="1">
        <f t="shared" si="4"/>
        <v>2.73025</v>
      </c>
      <c r="I8" s="1">
        <f t="shared" si="4"/>
        <v>2.676</v>
      </c>
      <c r="J8" s="1">
        <f t="shared" si="4"/>
        <v>2.126</v>
      </c>
      <c r="K8" s="1">
        <f t="shared" si="4"/>
        <v>1.74425</v>
      </c>
      <c r="L8" s="1">
        <f t="shared" si="4"/>
        <v>1.4815</v>
      </c>
      <c r="M8" s="1">
        <f t="shared" si="4"/>
        <v>1.424</v>
      </c>
      <c r="N8" s="1">
        <f>PERCENTILE(N18:N83,0.25)</f>
        <v>38.635250000000006</v>
      </c>
    </row>
    <row r="9" spans="1:14" ht="12.75">
      <c r="A9" s="13" t="s">
        <v>17</v>
      </c>
      <c r="B9" s="1">
        <f aca="true" t="shared" si="5" ref="B9:M9">PERCENTILE(B18:B83,0.5)</f>
        <v>1.898</v>
      </c>
      <c r="C9" s="1">
        <f t="shared" si="5"/>
        <v>2.6305</v>
      </c>
      <c r="D9" s="1">
        <f t="shared" si="5"/>
        <v>5.0649999999999995</v>
      </c>
      <c r="E9" s="1">
        <f t="shared" si="5"/>
        <v>5.518000000000001</v>
      </c>
      <c r="F9" s="1">
        <f>PERCENTILE(F18:F83,0.5)</f>
        <v>4.6754999999999995</v>
      </c>
      <c r="G9" s="1">
        <f t="shared" si="5"/>
        <v>4.225</v>
      </c>
      <c r="H9" s="1">
        <f t="shared" si="5"/>
        <v>4.0425</v>
      </c>
      <c r="I9" s="1">
        <f t="shared" si="5"/>
        <v>4.008</v>
      </c>
      <c r="J9" s="1">
        <f t="shared" si="5"/>
        <v>2.7904999999999998</v>
      </c>
      <c r="K9" s="1">
        <f t="shared" si="5"/>
        <v>2.2055</v>
      </c>
      <c r="L9" s="1">
        <f t="shared" si="5"/>
        <v>1.7919999999999998</v>
      </c>
      <c r="M9" s="1">
        <f t="shared" si="5"/>
        <v>1.6360000000000001</v>
      </c>
      <c r="N9" s="1">
        <f>PERCENTILE(N18:N83,0.5)</f>
        <v>49.676</v>
      </c>
    </row>
    <row r="10" spans="1:14" ht="12.75">
      <c r="A10" s="13" t="s">
        <v>18</v>
      </c>
      <c r="B10" s="1">
        <f aca="true" t="shared" si="6" ref="B10:M10">PERCENTILE(B18:B83,0.75)</f>
        <v>2.86825</v>
      </c>
      <c r="C10" s="1">
        <f t="shared" si="6"/>
        <v>4.329</v>
      </c>
      <c r="D10" s="1">
        <f t="shared" si="6"/>
        <v>10.780000000000001</v>
      </c>
      <c r="E10" s="1">
        <f t="shared" si="6"/>
        <v>11.706249999999999</v>
      </c>
      <c r="F10" s="1">
        <f>PERCENTILE(F18:F83,0.75)</f>
        <v>9.3155</v>
      </c>
      <c r="G10" s="1">
        <f t="shared" si="6"/>
        <v>8.73725</v>
      </c>
      <c r="H10" s="1">
        <f t="shared" si="6"/>
        <v>7.204</v>
      </c>
      <c r="I10" s="1">
        <f t="shared" si="6"/>
        <v>5.5765</v>
      </c>
      <c r="J10" s="1">
        <f t="shared" si="6"/>
        <v>3.55275</v>
      </c>
      <c r="K10" s="1">
        <f t="shared" si="6"/>
        <v>2.6735</v>
      </c>
      <c r="L10" s="1">
        <f t="shared" si="6"/>
        <v>2.1870000000000003</v>
      </c>
      <c r="M10" s="1">
        <f t="shared" si="6"/>
        <v>1.9735</v>
      </c>
      <c r="N10" s="1">
        <f>PERCENTILE(N18:N83,0.75)</f>
        <v>70.1305</v>
      </c>
    </row>
    <row r="11" spans="1:14" ht="12.75">
      <c r="A11" s="13" t="s">
        <v>19</v>
      </c>
      <c r="B11" s="1">
        <f aca="true" t="shared" si="7" ref="B11:M11">PERCENTILE(B18:B83,0.9)</f>
        <v>4.237</v>
      </c>
      <c r="C11" s="1">
        <f t="shared" si="7"/>
        <v>9.281500000000001</v>
      </c>
      <c r="D11" s="1">
        <f t="shared" si="7"/>
        <v>23.3855</v>
      </c>
      <c r="E11" s="1">
        <f t="shared" si="7"/>
        <v>16.842</v>
      </c>
      <c r="F11" s="1">
        <f>PERCENTILE(F18:F83,0.9)</f>
        <v>15.8535</v>
      </c>
      <c r="G11" s="1">
        <f t="shared" si="7"/>
        <v>14.408999999999999</v>
      </c>
      <c r="H11" s="1">
        <f t="shared" si="7"/>
        <v>9.979</v>
      </c>
      <c r="I11" s="1">
        <f t="shared" si="7"/>
        <v>7.093999999999999</v>
      </c>
      <c r="J11" s="1">
        <f t="shared" si="7"/>
        <v>4.2605</v>
      </c>
      <c r="K11" s="1">
        <f t="shared" si="7"/>
        <v>3.0605</v>
      </c>
      <c r="L11" s="1">
        <f t="shared" si="7"/>
        <v>2.433</v>
      </c>
      <c r="M11" s="1">
        <f t="shared" si="7"/>
        <v>2.316</v>
      </c>
      <c r="N11" s="1">
        <f>PERCENTILE(N18:N83,0.9)</f>
        <v>98.84949999999999</v>
      </c>
    </row>
    <row r="12" spans="1:14" ht="12.75">
      <c r="A12" s="13" t="s">
        <v>23</v>
      </c>
      <c r="B12" s="1">
        <f aca="true" t="shared" si="8" ref="B12:M12">STDEV(B18:B83)</f>
        <v>1.7888954887575104</v>
      </c>
      <c r="C12" s="1">
        <f t="shared" si="8"/>
        <v>3.2367059382242522</v>
      </c>
      <c r="D12" s="1">
        <f t="shared" si="8"/>
        <v>9.166671298049268</v>
      </c>
      <c r="E12" s="1">
        <f t="shared" si="8"/>
        <v>7.536416652070996</v>
      </c>
      <c r="F12" s="1">
        <f>STDEV(F18:F83)</f>
        <v>7.267214711524852</v>
      </c>
      <c r="G12" s="1">
        <f t="shared" si="8"/>
        <v>6.649352008266432</v>
      </c>
      <c r="H12" s="1">
        <f t="shared" si="8"/>
        <v>3.3239868065637355</v>
      </c>
      <c r="I12" s="1">
        <f t="shared" si="8"/>
        <v>2.564132585193716</v>
      </c>
      <c r="J12" s="1">
        <f t="shared" si="8"/>
        <v>1.7349558271450387</v>
      </c>
      <c r="K12" s="1">
        <f t="shared" si="8"/>
        <v>0.8178309375563169</v>
      </c>
      <c r="L12" s="1">
        <f t="shared" si="8"/>
        <v>0.4944370300553736</v>
      </c>
      <c r="M12" s="1">
        <f t="shared" si="8"/>
        <v>0.46785806451473083</v>
      </c>
      <c r="N12" s="1">
        <f>STDEV(N18:N83)</f>
        <v>29.188938354634075</v>
      </c>
    </row>
    <row r="13" spans="1:14" ht="12.75">
      <c r="A13" s="13" t="s">
        <v>125</v>
      </c>
      <c r="B13" s="1">
        <f>ROUND(B12/B6,2)</f>
        <v>0.7</v>
      </c>
      <c r="C13" s="1">
        <f aca="true" t="shared" si="9" ref="C13:N13">ROUND(C12/C6,2)</f>
        <v>0.83</v>
      </c>
      <c r="D13" s="1">
        <f t="shared" si="9"/>
        <v>1.04</v>
      </c>
      <c r="E13" s="1">
        <f t="shared" si="9"/>
        <v>0.92</v>
      </c>
      <c r="F13" s="1">
        <f t="shared" si="9"/>
        <v>0.94</v>
      </c>
      <c r="G13" s="1">
        <f t="shared" si="9"/>
        <v>0.95</v>
      </c>
      <c r="H13" s="1">
        <f t="shared" si="9"/>
        <v>0.64</v>
      </c>
      <c r="I13" s="1">
        <f t="shared" si="9"/>
        <v>0.57</v>
      </c>
      <c r="J13" s="1">
        <f t="shared" si="9"/>
        <v>0.56</v>
      </c>
      <c r="K13" s="1">
        <f t="shared" si="9"/>
        <v>0.35</v>
      </c>
      <c r="L13" s="1">
        <f t="shared" si="9"/>
        <v>0.27</v>
      </c>
      <c r="M13" s="1">
        <f t="shared" si="9"/>
        <v>0.27</v>
      </c>
      <c r="N13" s="1">
        <f t="shared" si="9"/>
        <v>0.51</v>
      </c>
    </row>
    <row r="14" spans="1:14" ht="12.75">
      <c r="A14" s="13" t="s">
        <v>124</v>
      </c>
      <c r="B14" s="53">
        <f aca="true" t="shared" si="10" ref="B14:N14">66*P84/(65*64*B12^3)</f>
        <v>2.3615509305621165</v>
      </c>
      <c r="C14" s="53">
        <f t="shared" si="10"/>
        <v>1.9314742046111355</v>
      </c>
      <c r="D14" s="53">
        <f t="shared" si="10"/>
        <v>1.7821220676157432</v>
      </c>
      <c r="E14" s="53">
        <f t="shared" si="10"/>
        <v>1.4784238142825614</v>
      </c>
      <c r="F14" s="53">
        <f t="shared" si="10"/>
        <v>2.270852172783011</v>
      </c>
      <c r="G14" s="53">
        <f t="shared" si="10"/>
        <v>2.000344260556293</v>
      </c>
      <c r="H14" s="53">
        <f t="shared" si="10"/>
        <v>1.3940764825519194</v>
      </c>
      <c r="I14" s="53">
        <f t="shared" si="10"/>
        <v>1.895577706539649</v>
      </c>
      <c r="J14" s="53">
        <f t="shared" si="10"/>
        <v>4.857933483487344</v>
      </c>
      <c r="K14" s="53">
        <f t="shared" si="10"/>
        <v>1.944526312421396</v>
      </c>
      <c r="L14" s="53">
        <f t="shared" si="10"/>
        <v>0.4446852499366669</v>
      </c>
      <c r="M14" s="53">
        <f t="shared" si="10"/>
        <v>1.0253592964445442</v>
      </c>
      <c r="N14" s="53">
        <f t="shared" si="10"/>
        <v>1.0760169710400178</v>
      </c>
    </row>
    <row r="15" spans="1:14" ht="12.75">
      <c r="A15" s="13" t="s">
        <v>24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CORREL(N18:N82,N19:N83)</f>
        <v>-0.027408033357895996</v>
      </c>
    </row>
    <row r="16" spans="1:28" ht="12.75">
      <c r="A16" s="3"/>
      <c r="P16" s="57" t="s">
        <v>126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0</v>
      </c>
      <c r="B17" s="2" t="s">
        <v>2</v>
      </c>
      <c r="C17" s="2" t="s">
        <v>3</v>
      </c>
      <c r="D17" s="2" t="s">
        <v>4</v>
      </c>
      <c r="E17" s="2" t="s">
        <v>5</v>
      </c>
      <c r="F17" s="2" t="s">
        <v>6</v>
      </c>
      <c r="G17" s="2" t="s">
        <v>7</v>
      </c>
      <c r="H17" s="2" t="s">
        <v>8</v>
      </c>
      <c r="I17" s="2" t="s">
        <v>9</v>
      </c>
      <c r="J17" s="2" t="s">
        <v>10</v>
      </c>
      <c r="K17" s="2" t="s">
        <v>11</v>
      </c>
      <c r="L17" s="2" t="s">
        <v>12</v>
      </c>
      <c r="M17" s="2" t="s">
        <v>13</v>
      </c>
      <c r="N17" s="2" t="s">
        <v>20</v>
      </c>
      <c r="P17" s="59" t="s">
        <v>2</v>
      </c>
      <c r="Q17" s="59" t="s">
        <v>3</v>
      </c>
      <c r="R17" s="59" t="s">
        <v>4</v>
      </c>
      <c r="S17" s="59" t="s">
        <v>5</v>
      </c>
      <c r="T17" s="59" t="s">
        <v>6</v>
      </c>
      <c r="U17" s="59" t="s">
        <v>7</v>
      </c>
      <c r="V17" s="59" t="s">
        <v>8</v>
      </c>
      <c r="W17" s="59" t="s">
        <v>9</v>
      </c>
      <c r="X17" s="59" t="s">
        <v>10</v>
      </c>
      <c r="Y17" s="59" t="s">
        <v>11</v>
      </c>
      <c r="Z17" s="59" t="s">
        <v>12</v>
      </c>
      <c r="AA17" s="59" t="s">
        <v>13</v>
      </c>
      <c r="AB17" s="59" t="s">
        <v>20</v>
      </c>
    </row>
    <row r="18" spans="1:28" ht="12.75">
      <c r="A18" s="12" t="s">
        <v>26</v>
      </c>
      <c r="B18" s="1">
        <f>'DATOS MENSUALES'!E6</f>
        <v>2.304</v>
      </c>
      <c r="C18" s="1">
        <f>'DATOS MENSUALES'!E7</f>
        <v>4.34</v>
      </c>
      <c r="D18" s="1">
        <f>'DATOS MENSUALES'!E8</f>
        <v>3.516</v>
      </c>
      <c r="E18" s="1">
        <f>'DATOS MENSUALES'!E9</f>
        <v>12.517</v>
      </c>
      <c r="F18" s="1">
        <f>'DATOS MENSUALES'!E10</f>
        <v>13.232</v>
      </c>
      <c r="G18" s="1">
        <f>'DATOS MENSUALES'!E11</f>
        <v>8.862</v>
      </c>
      <c r="H18" s="1">
        <f>'DATOS MENSUALES'!E12</f>
        <v>8.266</v>
      </c>
      <c r="I18" s="1">
        <f>'DATOS MENSUALES'!E13</f>
        <v>15.777</v>
      </c>
      <c r="J18" s="1">
        <f>'DATOS MENSUALES'!E14</f>
        <v>4.295</v>
      </c>
      <c r="K18" s="1">
        <f>'DATOS MENSUALES'!E15</f>
        <v>3.576</v>
      </c>
      <c r="L18" s="1">
        <f>'DATOS MENSUALES'!E16</f>
        <v>2.88</v>
      </c>
      <c r="M18" s="1">
        <f>'DATOS MENSUALES'!E17</f>
        <v>2.318</v>
      </c>
      <c r="N18" s="1">
        <f aca="true" t="shared" si="11" ref="N18:N49">SUM(B18:M18)</f>
        <v>81.88299999999998</v>
      </c>
      <c r="O18" s="1"/>
      <c r="P18" s="60">
        <f aca="true" t="shared" si="12" ref="P18:P49">(B18-B$6)^3</f>
        <v>-0.01772081409391084</v>
      </c>
      <c r="Q18" s="60">
        <f aca="true" t="shared" si="13" ref="Q18:Q49">(C18-C$6)^3</f>
        <v>0.0727649366511676</v>
      </c>
      <c r="R18" s="60">
        <f aca="true" t="shared" si="14" ref="R18:AB33">(D18-D$6)^3</f>
        <v>-151.66879729041196</v>
      </c>
      <c r="S18" s="60">
        <f t="shared" si="14"/>
        <v>79.74845446700627</v>
      </c>
      <c r="T18" s="60">
        <f t="shared" si="14"/>
        <v>168.40167397358996</v>
      </c>
      <c r="U18" s="60">
        <f t="shared" si="14"/>
        <v>6.231504795985611</v>
      </c>
      <c r="V18" s="60">
        <f t="shared" si="14"/>
        <v>28.427206440008128</v>
      </c>
      <c r="W18" s="60">
        <f t="shared" si="14"/>
        <v>1431.9954674558119</v>
      </c>
      <c r="X18" s="60">
        <f t="shared" si="14"/>
        <v>1.7109075771129754</v>
      </c>
      <c r="Y18" s="60">
        <f t="shared" si="14"/>
        <v>1.979521439960905</v>
      </c>
      <c r="Z18" s="60">
        <f t="shared" si="14"/>
        <v>1.0942708537778907</v>
      </c>
      <c r="AA18" s="60">
        <f t="shared" si="14"/>
        <v>0.1946994365844294</v>
      </c>
      <c r="AB18" s="60">
        <f t="shared" si="14"/>
        <v>15393.229377656166</v>
      </c>
    </row>
    <row r="19" spans="1:28" ht="12.75">
      <c r="A19" s="12" t="s">
        <v>27</v>
      </c>
      <c r="B19" s="1">
        <f>'DATOS MENSUALES'!E18</f>
        <v>1.863</v>
      </c>
      <c r="C19" s="1">
        <f>'DATOS MENSUALES'!E19</f>
        <v>2.267</v>
      </c>
      <c r="D19" s="1">
        <f>'DATOS MENSUALES'!E20</f>
        <v>1.801</v>
      </c>
      <c r="E19" s="1">
        <f>'DATOS MENSUALES'!E21</f>
        <v>1.874</v>
      </c>
      <c r="F19" s="1">
        <f>'DATOS MENSUALES'!E22</f>
        <v>1.651</v>
      </c>
      <c r="G19" s="1">
        <f>'DATOS MENSUALES'!E23</f>
        <v>4.259</v>
      </c>
      <c r="H19" s="1">
        <f>'DATOS MENSUALES'!E24</f>
        <v>5.186</v>
      </c>
      <c r="I19" s="1">
        <f>'DATOS MENSUALES'!E25</f>
        <v>3.076</v>
      </c>
      <c r="J19" s="1">
        <f>'DATOS MENSUALES'!E26</f>
        <v>2.833</v>
      </c>
      <c r="K19" s="1">
        <f>'DATOS MENSUALES'!E27</f>
        <v>2.194</v>
      </c>
      <c r="L19" s="1">
        <f>'DATOS MENSUALES'!E28</f>
        <v>1.793</v>
      </c>
      <c r="M19" s="1">
        <f>'DATOS MENSUALES'!E29</f>
        <v>1.582</v>
      </c>
      <c r="N19" s="1">
        <f t="shared" si="11"/>
        <v>30.379</v>
      </c>
      <c r="O19" s="10"/>
      <c r="P19" s="60">
        <f t="shared" si="12"/>
        <v>-0.34552297905465423</v>
      </c>
      <c r="Q19" s="60">
        <f t="shared" si="13"/>
        <v>-4.5373207313901505</v>
      </c>
      <c r="R19" s="60">
        <f t="shared" si="14"/>
        <v>-350.0932050988037</v>
      </c>
      <c r="S19" s="60">
        <f t="shared" si="14"/>
        <v>-254.67752911100558</v>
      </c>
      <c r="T19" s="60">
        <f t="shared" si="14"/>
        <v>-222.40816518833012</v>
      </c>
      <c r="U19" s="60">
        <f t="shared" si="14"/>
        <v>-21.088698168717542</v>
      </c>
      <c r="V19" s="60">
        <f t="shared" si="14"/>
        <v>-2.205908273854597E-05</v>
      </c>
      <c r="W19" s="60">
        <f t="shared" si="14"/>
        <v>-2.921326496335773</v>
      </c>
      <c r="X19" s="60">
        <f t="shared" si="14"/>
        <v>-0.01881466436911813</v>
      </c>
      <c r="Y19" s="60">
        <f t="shared" si="14"/>
        <v>-0.0020191972677463285</v>
      </c>
      <c r="Z19" s="60">
        <f t="shared" si="14"/>
        <v>-0.00018050726618804602</v>
      </c>
      <c r="AA19" s="60">
        <f t="shared" si="14"/>
        <v>-0.0038263612998684898</v>
      </c>
      <c r="AB19" s="60">
        <f t="shared" si="14"/>
        <v>-18881.07707272188</v>
      </c>
    </row>
    <row r="20" spans="1:28" ht="12.75">
      <c r="A20" s="12" t="s">
        <v>28</v>
      </c>
      <c r="B20" s="1">
        <f>'DATOS MENSUALES'!E30</f>
        <v>3.256</v>
      </c>
      <c r="C20" s="1">
        <f>'DATOS MENSUALES'!E31</f>
        <v>1.964</v>
      </c>
      <c r="D20" s="1">
        <f>'DATOS MENSUALES'!E32</f>
        <v>8.351</v>
      </c>
      <c r="E20" s="1">
        <f>'DATOS MENSUALES'!E33</f>
        <v>20.931</v>
      </c>
      <c r="F20" s="1">
        <f>'DATOS MENSUALES'!E34</f>
        <v>4.59</v>
      </c>
      <c r="G20" s="1">
        <f>'DATOS MENSUALES'!E35</f>
        <v>9.066</v>
      </c>
      <c r="H20" s="1">
        <f>'DATOS MENSUALES'!E36</f>
        <v>5.093</v>
      </c>
      <c r="I20" s="1">
        <f>'DATOS MENSUALES'!E37</f>
        <v>3.038</v>
      </c>
      <c r="J20" s="1">
        <f>'DATOS MENSUALES'!E38</f>
        <v>2.415</v>
      </c>
      <c r="K20" s="1">
        <f>'DATOS MENSUALES'!E39</f>
        <v>2.013</v>
      </c>
      <c r="L20" s="1">
        <f>'DATOS MENSUALES'!E40</f>
        <v>1.675</v>
      </c>
      <c r="M20" s="1">
        <f>'DATOS MENSUALES'!E41</f>
        <v>2.092</v>
      </c>
      <c r="N20" s="1">
        <f t="shared" si="11"/>
        <v>64.484</v>
      </c>
      <c r="O20" s="10"/>
      <c r="P20" s="60">
        <f t="shared" si="12"/>
        <v>0.3303519127766127</v>
      </c>
      <c r="Q20" s="60">
        <f t="shared" si="13"/>
        <v>-7.512436378985189</v>
      </c>
      <c r="R20" s="60">
        <f t="shared" si="14"/>
        <v>-0.12344963602848906</v>
      </c>
      <c r="S20" s="60">
        <f t="shared" si="14"/>
        <v>2057.274114549709</v>
      </c>
      <c r="T20" s="60">
        <f t="shared" si="14"/>
        <v>-30.36424898643203</v>
      </c>
      <c r="U20" s="60">
        <f t="shared" si="14"/>
        <v>8.542170202274876</v>
      </c>
      <c r="V20" s="60">
        <f t="shared" si="14"/>
        <v>-0.001773558250093979</v>
      </c>
      <c r="W20" s="60">
        <f t="shared" si="14"/>
        <v>-3.1605395787586397</v>
      </c>
      <c r="X20" s="60">
        <f t="shared" si="14"/>
        <v>-0.31997097352063325</v>
      </c>
      <c r="Y20" s="60">
        <f t="shared" si="14"/>
        <v>-0.029045971171327584</v>
      </c>
      <c r="Z20" s="60">
        <f t="shared" si="14"/>
        <v>-0.005314952847455208</v>
      </c>
      <c r="AA20" s="60">
        <f t="shared" si="14"/>
        <v>0.04420824475385064</v>
      </c>
      <c r="AB20" s="60">
        <f t="shared" si="14"/>
        <v>417.96752408547746</v>
      </c>
    </row>
    <row r="21" spans="1:28" ht="12.75">
      <c r="A21" s="12" t="s">
        <v>29</v>
      </c>
      <c r="B21" s="1">
        <f>'DATOS MENSUALES'!E42</f>
        <v>3.61</v>
      </c>
      <c r="C21" s="1">
        <f>'DATOS MENSUALES'!E43</f>
        <v>2.608</v>
      </c>
      <c r="D21" s="1">
        <f>'DATOS MENSUALES'!E44</f>
        <v>3.582</v>
      </c>
      <c r="E21" s="1">
        <f>'DATOS MENSUALES'!E45</f>
        <v>2.3</v>
      </c>
      <c r="F21" s="1">
        <f>'DATOS MENSUALES'!E46</f>
        <v>2.266</v>
      </c>
      <c r="G21" s="1">
        <f>'DATOS MENSUALES'!E47</f>
        <v>1.666</v>
      </c>
      <c r="H21" s="1">
        <f>'DATOS MENSUALES'!E48</f>
        <v>2.723</v>
      </c>
      <c r="I21" s="1">
        <f>'DATOS MENSUALES'!E49</f>
        <v>2.059</v>
      </c>
      <c r="J21" s="1">
        <f>'DATOS MENSUALES'!E50</f>
        <v>1.675</v>
      </c>
      <c r="K21" s="1">
        <f>'DATOS MENSUALES'!E51</f>
        <v>1.439</v>
      </c>
      <c r="L21" s="1">
        <f>'DATOS MENSUALES'!E52</f>
        <v>1.298</v>
      </c>
      <c r="M21" s="1">
        <f>'DATOS MENSUALES'!E53</f>
        <v>1.321</v>
      </c>
      <c r="N21" s="1">
        <f t="shared" si="11"/>
        <v>26.547</v>
      </c>
      <c r="O21" s="10"/>
      <c r="P21" s="60">
        <f t="shared" si="12"/>
        <v>1.1421094973344645</v>
      </c>
      <c r="Q21" s="60">
        <f t="shared" si="13"/>
        <v>-2.2714165659053025</v>
      </c>
      <c r="R21" s="60">
        <f t="shared" si="14"/>
        <v>-146.10706441527563</v>
      </c>
      <c r="S21" s="60">
        <f t="shared" si="14"/>
        <v>-206.70303282907585</v>
      </c>
      <c r="T21" s="60">
        <f t="shared" si="14"/>
        <v>-161.32301506308215</v>
      </c>
      <c r="U21" s="60">
        <f t="shared" si="14"/>
        <v>-153.62920738629253</v>
      </c>
      <c r="V21" s="60">
        <f t="shared" si="14"/>
        <v>-15.457702933849298</v>
      </c>
      <c r="W21" s="60">
        <f t="shared" si="14"/>
        <v>-14.64373287520561</v>
      </c>
      <c r="X21" s="60">
        <f t="shared" si="14"/>
        <v>-2.887368684650109</v>
      </c>
      <c r="Y21" s="60">
        <f t="shared" si="14"/>
        <v>-0.6847155324054869</v>
      </c>
      <c r="Z21" s="60">
        <f t="shared" si="14"/>
        <v>-0.16775379135709653</v>
      </c>
      <c r="AA21" s="60">
        <f t="shared" si="14"/>
        <v>-0.0727253316573064</v>
      </c>
      <c r="AB21" s="60">
        <f t="shared" si="14"/>
        <v>-28261.773939538227</v>
      </c>
    </row>
    <row r="22" spans="1:28" ht="12.75">
      <c r="A22" s="12" t="s">
        <v>30</v>
      </c>
      <c r="B22" s="1">
        <f>'DATOS MENSUALES'!E54</f>
        <v>1.325</v>
      </c>
      <c r="C22" s="1">
        <f>'DATOS MENSUALES'!E55</f>
        <v>1.389</v>
      </c>
      <c r="D22" s="1">
        <f>'DATOS MENSUALES'!E56</f>
        <v>4.302</v>
      </c>
      <c r="E22" s="1">
        <f>'DATOS MENSUALES'!E57</f>
        <v>1.599</v>
      </c>
      <c r="F22" s="1">
        <f>'DATOS MENSUALES'!E58</f>
        <v>2.724</v>
      </c>
      <c r="G22" s="1">
        <f>'DATOS MENSUALES'!E59</f>
        <v>2.133</v>
      </c>
      <c r="H22" s="1">
        <f>'DATOS MENSUALES'!E60</f>
        <v>1.923</v>
      </c>
      <c r="I22" s="1">
        <f>'DATOS MENSUALES'!E61</f>
        <v>1.641</v>
      </c>
      <c r="J22" s="1">
        <f>'DATOS MENSUALES'!E62</f>
        <v>1.356</v>
      </c>
      <c r="K22" s="1">
        <f>'DATOS MENSUALES'!E63</f>
        <v>1.114</v>
      </c>
      <c r="L22" s="1">
        <f>'DATOS MENSUALES'!E64</f>
        <v>0.925</v>
      </c>
      <c r="M22" s="1">
        <f>'DATOS MENSUALES'!E65</f>
        <v>0.767</v>
      </c>
      <c r="N22" s="1">
        <f t="shared" si="11"/>
        <v>21.198000000000004</v>
      </c>
      <c r="O22" s="10"/>
      <c r="P22" s="60">
        <f t="shared" si="12"/>
        <v>-1.9052963809954246</v>
      </c>
      <c r="Q22" s="60">
        <f t="shared" si="13"/>
        <v>-16.261871227676647</v>
      </c>
      <c r="R22" s="60">
        <f t="shared" si="14"/>
        <v>-94.0054764901517</v>
      </c>
      <c r="S22" s="60">
        <f t="shared" si="14"/>
        <v>-289.28367254869505</v>
      </c>
      <c r="T22" s="60">
        <f t="shared" si="14"/>
        <v>-123.93485799251465</v>
      </c>
      <c r="U22" s="60">
        <f t="shared" si="14"/>
        <v>-116.84432383925609</v>
      </c>
      <c r="V22" s="60">
        <f t="shared" si="14"/>
        <v>-35.645248102444356</v>
      </c>
      <c r="W22" s="60">
        <f t="shared" si="14"/>
        <v>-23.50500038585713</v>
      </c>
      <c r="X22" s="60">
        <f t="shared" si="14"/>
        <v>-5.295043225528897</v>
      </c>
      <c r="Y22" s="60">
        <f t="shared" si="14"/>
        <v>-1.755769256441299</v>
      </c>
      <c r="Z22" s="60">
        <f t="shared" si="14"/>
        <v>-0.7902092317730735</v>
      </c>
      <c r="AA22" s="60">
        <f t="shared" si="14"/>
        <v>-0.9166562216201154</v>
      </c>
      <c r="AB22" s="60">
        <f t="shared" si="14"/>
        <v>-45918.199270551326</v>
      </c>
    </row>
    <row r="23" spans="1:28" ht="12.75">
      <c r="A23" s="12" t="s">
        <v>32</v>
      </c>
      <c r="B23" s="11">
        <f>'DATOS MENSUALES'!E66</f>
        <v>0.924</v>
      </c>
      <c r="C23" s="1">
        <f>'DATOS MENSUALES'!E67</f>
        <v>1.98</v>
      </c>
      <c r="D23" s="1">
        <f>'DATOS MENSUALES'!E68</f>
        <v>20.903</v>
      </c>
      <c r="E23" s="1">
        <f>'DATOS MENSUALES'!E69</f>
        <v>2.827</v>
      </c>
      <c r="F23" s="1">
        <f>'DATOS MENSUALES'!E70</f>
        <v>4.034</v>
      </c>
      <c r="G23" s="1">
        <f>'DATOS MENSUALES'!E71</f>
        <v>6.288</v>
      </c>
      <c r="H23" s="1">
        <f>'DATOS MENSUALES'!E72</f>
        <v>10.677</v>
      </c>
      <c r="I23" s="1">
        <f>'DATOS MENSUALES'!E73</f>
        <v>11.241</v>
      </c>
      <c r="J23" s="1">
        <f>'DATOS MENSUALES'!E74</f>
        <v>3.526</v>
      </c>
      <c r="K23" s="1">
        <f>'DATOS MENSUALES'!E75</f>
        <v>2.78</v>
      </c>
      <c r="L23" s="1">
        <f>'DATOS MENSUALES'!E76</f>
        <v>2.206</v>
      </c>
      <c r="M23" s="1">
        <f>'DATOS MENSUALES'!E77</f>
        <v>1.919</v>
      </c>
      <c r="N23" s="1">
        <f t="shared" si="11"/>
        <v>69.305</v>
      </c>
      <c r="O23" s="10"/>
      <c r="P23" s="60">
        <f t="shared" si="12"/>
        <v>-4.416692459011264</v>
      </c>
      <c r="Q23" s="60">
        <f t="shared" si="13"/>
        <v>-7.329818905883261</v>
      </c>
      <c r="R23" s="60">
        <f t="shared" si="14"/>
        <v>1751.4661561524508</v>
      </c>
      <c r="S23" s="60">
        <f t="shared" si="14"/>
        <v>-156.21212683148556</v>
      </c>
      <c r="T23" s="60">
        <f t="shared" si="14"/>
        <v>-49.663872805186855</v>
      </c>
      <c r="U23" s="60">
        <f t="shared" si="14"/>
        <v>-0.39512863360530437</v>
      </c>
      <c r="V23" s="60">
        <f t="shared" si="14"/>
        <v>163.0357181941795</v>
      </c>
      <c r="W23" s="60">
        <f t="shared" si="14"/>
        <v>305.56503651331633</v>
      </c>
      <c r="X23" s="60">
        <f t="shared" si="14"/>
        <v>0.07787105953997264</v>
      </c>
      <c r="Y23" s="60">
        <f t="shared" si="14"/>
        <v>0.0970861413713721</v>
      </c>
      <c r="Z23" s="60">
        <f t="shared" si="14"/>
        <v>0.045302610450065624</v>
      </c>
      <c r="AA23" s="60">
        <f t="shared" si="14"/>
        <v>0.005889625123685236</v>
      </c>
      <c r="AB23" s="60">
        <f t="shared" si="14"/>
        <v>1859.8562907676742</v>
      </c>
    </row>
    <row r="24" spans="1:28" ht="12.75">
      <c r="A24" s="12" t="s">
        <v>31</v>
      </c>
      <c r="B24" s="1">
        <f>'DATOS MENSUALES'!E78</f>
        <v>1.776</v>
      </c>
      <c r="C24" s="1">
        <f>'DATOS MENSUALES'!E79</f>
        <v>2.071</v>
      </c>
      <c r="D24" s="1">
        <f>'DATOS MENSUALES'!E80</f>
        <v>9.995</v>
      </c>
      <c r="E24" s="1">
        <f>'DATOS MENSUALES'!E81</f>
        <v>4.719</v>
      </c>
      <c r="F24" s="1">
        <f>'DATOS MENSUALES'!E82</f>
        <v>23.217</v>
      </c>
      <c r="G24" s="1">
        <f>'DATOS MENSUALES'!E83</f>
        <v>23.617</v>
      </c>
      <c r="H24" s="1">
        <f>'DATOS MENSUALES'!E84</f>
        <v>4.355</v>
      </c>
      <c r="I24" s="1">
        <f>'DATOS MENSUALES'!E85</f>
        <v>4.467</v>
      </c>
      <c r="J24" s="1">
        <f>'DATOS MENSUALES'!E86</f>
        <v>3.142</v>
      </c>
      <c r="K24" s="1">
        <f>'DATOS MENSUALES'!E87</f>
        <v>2.525</v>
      </c>
      <c r="L24" s="1">
        <f>'DATOS MENSUALES'!E88</f>
        <v>2.039</v>
      </c>
      <c r="M24" s="1">
        <f>'DATOS MENSUALES'!E89</f>
        <v>1.894</v>
      </c>
      <c r="N24" s="1">
        <f t="shared" si="11"/>
        <v>83.81700000000001</v>
      </c>
      <c r="O24" s="10"/>
      <c r="P24" s="60">
        <f t="shared" si="12"/>
        <v>-0.4906316333666375</v>
      </c>
      <c r="Q24" s="60">
        <f t="shared" si="13"/>
        <v>-6.347194562706951</v>
      </c>
      <c r="R24" s="60">
        <f t="shared" si="14"/>
        <v>1.5053586366409335</v>
      </c>
      <c r="S24" s="60">
        <f t="shared" si="14"/>
        <v>-42.64211611018233</v>
      </c>
      <c r="T24" s="60">
        <f t="shared" si="14"/>
        <v>3729.097416703576</v>
      </c>
      <c r="U24" s="60">
        <f t="shared" si="14"/>
        <v>4570.326579639475</v>
      </c>
      <c r="V24" s="60">
        <f t="shared" si="14"/>
        <v>-0.63394040446084</v>
      </c>
      <c r="W24" s="60">
        <f t="shared" si="14"/>
        <v>-5.7201481088435484E-05</v>
      </c>
      <c r="X24" s="60">
        <f t="shared" si="14"/>
        <v>7.967520939421735E-05</v>
      </c>
      <c r="Y24" s="60">
        <f t="shared" si="14"/>
        <v>0.008565554470545685</v>
      </c>
      <c r="Z24" s="60">
        <f t="shared" si="14"/>
        <v>0.006803360221415338</v>
      </c>
      <c r="AA24" s="60">
        <f t="shared" si="14"/>
        <v>0.003766627344759597</v>
      </c>
      <c r="AB24" s="60">
        <f t="shared" si="14"/>
        <v>19269.897170540815</v>
      </c>
    </row>
    <row r="25" spans="1:28" ht="12.75">
      <c r="A25" s="12" t="s">
        <v>33</v>
      </c>
      <c r="B25" s="1">
        <f>'DATOS MENSUALES'!E90</f>
        <v>2.476</v>
      </c>
      <c r="C25" s="1">
        <f>'DATOS MENSUALES'!E91</f>
        <v>2.052</v>
      </c>
      <c r="D25" s="1">
        <f>'DATOS MENSUALES'!E92</f>
        <v>7.102</v>
      </c>
      <c r="E25" s="1">
        <f>'DATOS MENSUALES'!E93</f>
        <v>24.497</v>
      </c>
      <c r="F25" s="1">
        <f>'DATOS MENSUALES'!E94</f>
        <v>4.807</v>
      </c>
      <c r="G25" s="1">
        <f>'DATOS MENSUALES'!E95</f>
        <v>3.606</v>
      </c>
      <c r="H25" s="1">
        <f>'DATOS MENSUALES'!E96</f>
        <v>3.412</v>
      </c>
      <c r="I25" s="1">
        <f>'DATOS MENSUALES'!E97</f>
        <v>5.452</v>
      </c>
      <c r="J25" s="1">
        <f>'DATOS MENSUALES'!E98</f>
        <v>2.721</v>
      </c>
      <c r="K25" s="1">
        <f>'DATOS MENSUALES'!E99</f>
        <v>2.144</v>
      </c>
      <c r="L25" s="1">
        <f>'DATOS MENSUALES'!E100</f>
        <v>1.744</v>
      </c>
      <c r="M25" s="1">
        <f>'DATOS MENSUALES'!E101</f>
        <v>1.415</v>
      </c>
      <c r="N25" s="1">
        <f t="shared" si="11"/>
        <v>61.428</v>
      </c>
      <c r="O25" s="10"/>
      <c r="P25" s="60">
        <f t="shared" si="12"/>
        <v>-0.0006981502399163742</v>
      </c>
      <c r="Q25" s="60">
        <f t="shared" si="13"/>
        <v>-6.544608788924583</v>
      </c>
      <c r="R25" s="60">
        <f t="shared" si="14"/>
        <v>-5.331166114669659</v>
      </c>
      <c r="S25" s="60">
        <f t="shared" si="14"/>
        <v>4318.283622013435</v>
      </c>
      <c r="T25" s="60">
        <f t="shared" si="14"/>
        <v>-24.458639814082158</v>
      </c>
      <c r="U25" s="60">
        <f t="shared" si="14"/>
        <v>-39.8546003423119</v>
      </c>
      <c r="V25" s="60">
        <f t="shared" si="14"/>
        <v>-5.851904419714985</v>
      </c>
      <c r="W25" s="60">
        <f t="shared" si="14"/>
        <v>0.847852180209682</v>
      </c>
      <c r="X25" s="60">
        <f t="shared" si="14"/>
        <v>-0.05399716358674898</v>
      </c>
      <c r="Y25" s="60">
        <f t="shared" si="14"/>
        <v>-0.005488466000528676</v>
      </c>
      <c r="Z25" s="60">
        <f t="shared" si="14"/>
        <v>-0.0011747473681164053</v>
      </c>
      <c r="AA25" s="60">
        <f t="shared" si="14"/>
        <v>-0.03382646937218245</v>
      </c>
      <c r="AB25" s="60">
        <f t="shared" si="14"/>
        <v>86.39618484537873</v>
      </c>
    </row>
    <row r="26" spans="1:28" ht="12.75">
      <c r="A26" s="12" t="s">
        <v>34</v>
      </c>
      <c r="B26" s="1">
        <f>'DATOS MENSUALES'!E102</f>
        <v>1.376</v>
      </c>
      <c r="C26" s="1">
        <f>'DATOS MENSUALES'!E103</f>
        <v>1.224</v>
      </c>
      <c r="D26" s="1">
        <f>'DATOS MENSUALES'!E104</f>
        <v>3.963</v>
      </c>
      <c r="E26" s="1">
        <f>'DATOS MENSUALES'!E105</f>
        <v>2.061</v>
      </c>
      <c r="F26" s="1">
        <f>'DATOS MENSUALES'!E106</f>
        <v>2.047</v>
      </c>
      <c r="G26" s="1">
        <f>'DATOS MENSUALES'!E107</f>
        <v>2.078</v>
      </c>
      <c r="H26" s="1">
        <f>'DATOS MENSUALES'!E108</f>
        <v>1.812</v>
      </c>
      <c r="I26" s="1">
        <f>'DATOS MENSUALES'!E109</f>
        <v>1.427</v>
      </c>
      <c r="J26" s="1">
        <f>'DATOS MENSUALES'!E110</f>
        <v>1.398</v>
      </c>
      <c r="K26" s="1">
        <f>'DATOS MENSUALES'!E111</f>
        <v>1.069</v>
      </c>
      <c r="L26" s="1">
        <f>'DATOS MENSUALES'!E112</f>
        <v>0.896</v>
      </c>
      <c r="M26" s="1">
        <f>'DATOS MENSUALES'!E113</f>
        <v>1.313</v>
      </c>
      <c r="N26" s="1">
        <f t="shared" si="11"/>
        <v>20.663999999999998</v>
      </c>
      <c r="O26" s="10"/>
      <c r="P26" s="60">
        <f t="shared" si="12"/>
        <v>-1.679693623724764</v>
      </c>
      <c r="Q26" s="60">
        <f t="shared" si="13"/>
        <v>-19.650544219040285</v>
      </c>
      <c r="R26" s="60">
        <f t="shared" si="14"/>
        <v>-116.6380328592157</v>
      </c>
      <c r="S26" s="60">
        <f t="shared" si="14"/>
        <v>-232.79581862237683</v>
      </c>
      <c r="T26" s="60">
        <f t="shared" si="14"/>
        <v>-181.58664692251196</v>
      </c>
      <c r="U26" s="60">
        <f t="shared" si="14"/>
        <v>-120.83242128815765</v>
      </c>
      <c r="V26" s="60">
        <f t="shared" si="14"/>
        <v>-39.374979047814186</v>
      </c>
      <c r="W26" s="60">
        <f t="shared" si="14"/>
        <v>-29.176305555310297</v>
      </c>
      <c r="X26" s="60">
        <f t="shared" si="14"/>
        <v>-4.921412069231378</v>
      </c>
      <c r="Y26" s="60">
        <f t="shared" si="14"/>
        <v>-1.9596663801189855</v>
      </c>
      <c r="Z26" s="60">
        <f t="shared" si="14"/>
        <v>-0.8669275315885003</v>
      </c>
      <c r="AA26" s="60">
        <f t="shared" si="14"/>
        <v>-0.07698751458292621</v>
      </c>
      <c r="AB26" s="60">
        <f t="shared" si="14"/>
        <v>-48003.231005999376</v>
      </c>
    </row>
    <row r="27" spans="1:28" ht="12.75">
      <c r="A27" s="12" t="s">
        <v>35</v>
      </c>
      <c r="B27" s="1">
        <f>'DATOS MENSUALES'!E114</f>
        <v>1.329</v>
      </c>
      <c r="C27" s="1">
        <f>'DATOS MENSUALES'!E115</f>
        <v>3.603</v>
      </c>
      <c r="D27" s="1">
        <f>'DATOS MENSUALES'!E116</f>
        <v>2.588</v>
      </c>
      <c r="E27" s="1">
        <f>'DATOS MENSUALES'!E117</f>
        <v>1.912</v>
      </c>
      <c r="F27" s="1">
        <f>'DATOS MENSUALES'!E118</f>
        <v>8.433</v>
      </c>
      <c r="G27" s="1">
        <f>'DATOS MENSUALES'!E119</f>
        <v>3.231</v>
      </c>
      <c r="H27" s="1">
        <f>'DATOS MENSUALES'!E120</f>
        <v>2.209</v>
      </c>
      <c r="I27" s="1">
        <f>'DATOS MENSUALES'!E121</f>
        <v>7.257</v>
      </c>
      <c r="J27" s="1">
        <f>'DATOS MENSUALES'!E122</f>
        <v>2.532</v>
      </c>
      <c r="K27" s="1">
        <f>'DATOS MENSUALES'!E123</f>
        <v>2.078</v>
      </c>
      <c r="L27" s="1">
        <f>'DATOS MENSUALES'!E124</f>
        <v>1.657</v>
      </c>
      <c r="M27" s="1">
        <f>'DATOS MENSUALES'!E125</f>
        <v>1.319</v>
      </c>
      <c r="N27" s="1">
        <f t="shared" si="11"/>
        <v>38.14800000000001</v>
      </c>
      <c r="O27" s="10"/>
      <c r="P27" s="60">
        <f t="shared" si="12"/>
        <v>-1.88691318945548</v>
      </c>
      <c r="Q27" s="60">
        <f t="shared" si="13"/>
        <v>-0.03261928010640817</v>
      </c>
      <c r="R27" s="60">
        <f t="shared" si="14"/>
        <v>-245.42304857038988</v>
      </c>
      <c r="S27" s="60">
        <f t="shared" si="14"/>
        <v>-250.12458393188857</v>
      </c>
      <c r="T27" s="60">
        <f t="shared" si="14"/>
        <v>0.37831336103077606</v>
      </c>
      <c r="U27" s="60">
        <f t="shared" si="14"/>
        <v>-54.474550755276766</v>
      </c>
      <c r="V27" s="60">
        <f t="shared" si="14"/>
        <v>-27.136456510671618</v>
      </c>
      <c r="W27" s="60">
        <f t="shared" si="14"/>
        <v>20.830236573250303</v>
      </c>
      <c r="X27" s="60">
        <f t="shared" si="14"/>
        <v>-0.18225503828922832</v>
      </c>
      <c r="Y27" s="60">
        <f t="shared" si="14"/>
        <v>-0.014241812727801428</v>
      </c>
      <c r="Z27" s="60">
        <f t="shared" si="14"/>
        <v>-0.007135012632579163</v>
      </c>
      <c r="AA27" s="60">
        <f t="shared" si="14"/>
        <v>-0.07377573066143861</v>
      </c>
      <c r="AB27" s="60">
        <f t="shared" si="14"/>
        <v>-6707.66991343841</v>
      </c>
    </row>
    <row r="28" spans="1:28" ht="12.75">
      <c r="A28" s="12" t="s">
        <v>36</v>
      </c>
      <c r="B28" s="1">
        <f>'DATOS MENSUALES'!E126</f>
        <v>1.152</v>
      </c>
      <c r="C28" s="1">
        <f>'DATOS MENSUALES'!E127</f>
        <v>2.371</v>
      </c>
      <c r="D28" s="1">
        <f>'DATOS MENSUALES'!E128</f>
        <v>4.868</v>
      </c>
      <c r="E28" s="1">
        <f>'DATOS MENSUALES'!E129</f>
        <v>7.349</v>
      </c>
      <c r="F28" s="1">
        <f>'DATOS MENSUALES'!E130</f>
        <v>14.21</v>
      </c>
      <c r="G28" s="1">
        <f>'DATOS MENSUALES'!E131</f>
        <v>12.059</v>
      </c>
      <c r="H28" s="1">
        <f>'DATOS MENSUALES'!E132</f>
        <v>3.644</v>
      </c>
      <c r="I28" s="1">
        <f>'DATOS MENSUALES'!E133</f>
        <v>4.636</v>
      </c>
      <c r="J28" s="1">
        <f>'DATOS MENSUALES'!E134</f>
        <v>2.721</v>
      </c>
      <c r="K28" s="1">
        <f>'DATOS MENSUALES'!E135</f>
        <v>2.259</v>
      </c>
      <c r="L28" s="1">
        <f>'DATOS MENSUALES'!E136</f>
        <v>1.81</v>
      </c>
      <c r="M28" s="1">
        <f>'DATOS MENSUALES'!E137</f>
        <v>1.464</v>
      </c>
      <c r="N28" s="1">
        <f t="shared" si="11"/>
        <v>58.543000000000006</v>
      </c>
      <c r="O28" s="10"/>
      <c r="P28" s="60">
        <f t="shared" si="12"/>
        <v>-2.8194280386889505</v>
      </c>
      <c r="Q28" s="60">
        <f t="shared" si="13"/>
        <v>-3.7348061329548883</v>
      </c>
      <c r="R28" s="60">
        <f t="shared" si="14"/>
        <v>-63.0887233093156</v>
      </c>
      <c r="S28" s="60">
        <f t="shared" si="14"/>
        <v>-0.6441924310981834</v>
      </c>
      <c r="T28" s="60">
        <f t="shared" si="14"/>
        <v>274.6557284187472</v>
      </c>
      <c r="U28" s="60">
        <f t="shared" si="14"/>
        <v>127.81057841186094</v>
      </c>
      <c r="V28" s="60">
        <f t="shared" si="14"/>
        <v>-3.8702291324587814</v>
      </c>
      <c r="W28" s="60">
        <f t="shared" si="14"/>
        <v>0.002220899779930842</v>
      </c>
      <c r="X28" s="60">
        <f t="shared" si="14"/>
        <v>-0.05399716358674898</v>
      </c>
      <c r="Y28" s="60">
        <f t="shared" si="14"/>
        <v>-0.0002314070060383442</v>
      </c>
      <c r="Z28" s="60">
        <f t="shared" si="14"/>
        <v>-6.170082266187734E-05</v>
      </c>
      <c r="AA28" s="60">
        <f t="shared" si="14"/>
        <v>-0.02066310036185192</v>
      </c>
      <c r="AB28" s="60">
        <f t="shared" si="14"/>
        <v>3.6222702830957596</v>
      </c>
    </row>
    <row r="29" spans="1:28" ht="12.75">
      <c r="A29" s="12" t="s">
        <v>37</v>
      </c>
      <c r="B29" s="1">
        <f>'DATOS MENSUALES'!E138</f>
        <v>1.419</v>
      </c>
      <c r="C29" s="1">
        <f>'DATOS MENSUALES'!E139</f>
        <v>4.892</v>
      </c>
      <c r="D29" s="1">
        <f>'DATOS MENSUALES'!E140</f>
        <v>4.911</v>
      </c>
      <c r="E29" s="1">
        <f>'DATOS MENSUALES'!E141</f>
        <v>3.913</v>
      </c>
      <c r="F29" s="1">
        <f>'DATOS MENSUALES'!E142</f>
        <v>2.516</v>
      </c>
      <c r="G29" s="1">
        <f>'DATOS MENSUALES'!E143</f>
        <v>5.218</v>
      </c>
      <c r="H29" s="1">
        <f>'DATOS MENSUALES'!E144</f>
        <v>2.93</v>
      </c>
      <c r="I29" s="1">
        <f>'DATOS MENSUALES'!E145</f>
        <v>3.428</v>
      </c>
      <c r="J29" s="1">
        <f>'DATOS MENSUALES'!E146</f>
        <v>2.646</v>
      </c>
      <c r="K29" s="1">
        <f>'DATOS MENSUALES'!E147</f>
        <v>2.219</v>
      </c>
      <c r="L29" s="1">
        <f>'DATOS MENSUALES'!E148</f>
        <v>1.84</v>
      </c>
      <c r="M29" s="1">
        <f>'DATOS MENSUALES'!E149</f>
        <v>1.587</v>
      </c>
      <c r="N29" s="1">
        <f t="shared" si="11"/>
        <v>37.519000000000005</v>
      </c>
      <c r="O29" s="10"/>
      <c r="P29" s="60">
        <f t="shared" si="12"/>
        <v>-1.503926193443083</v>
      </c>
      <c r="Q29" s="60">
        <f t="shared" si="13"/>
        <v>0.9112196539404265</v>
      </c>
      <c r="R29" s="60">
        <f t="shared" si="14"/>
        <v>-61.06636522980254</v>
      </c>
      <c r="S29" s="60">
        <f t="shared" si="14"/>
        <v>-79.48767111201022</v>
      </c>
      <c r="T29" s="60">
        <f t="shared" si="14"/>
        <v>-140.1022222008232</v>
      </c>
      <c r="U29" s="60">
        <f t="shared" si="14"/>
        <v>-5.869043609962049</v>
      </c>
      <c r="V29" s="60">
        <f t="shared" si="14"/>
        <v>-11.915553680338958</v>
      </c>
      <c r="W29" s="60">
        <f t="shared" si="14"/>
        <v>-1.251089783366076</v>
      </c>
      <c r="X29" s="60">
        <f t="shared" si="14"/>
        <v>-0.09294102288426973</v>
      </c>
      <c r="Y29" s="60">
        <f t="shared" si="14"/>
        <v>-0.0010424038104460576</v>
      </c>
      <c r="Z29" s="60">
        <f t="shared" si="14"/>
        <v>-8.61483818905115E-07</v>
      </c>
      <c r="AA29" s="60">
        <f t="shared" si="14"/>
        <v>-0.0034710099259015565</v>
      </c>
      <c r="AB29" s="60">
        <f t="shared" si="14"/>
        <v>-7401.453367662746</v>
      </c>
    </row>
    <row r="30" spans="1:28" ht="12.75">
      <c r="A30" s="12" t="s">
        <v>38</v>
      </c>
      <c r="B30" s="1">
        <f>'DATOS MENSUALES'!E150</f>
        <v>2.544</v>
      </c>
      <c r="C30" s="1">
        <f>'DATOS MENSUALES'!E151</f>
        <v>5.433</v>
      </c>
      <c r="D30" s="1">
        <f>'DATOS MENSUALES'!E152</f>
        <v>10.974</v>
      </c>
      <c r="E30" s="1">
        <f>'DATOS MENSUALES'!E153</f>
        <v>3.654</v>
      </c>
      <c r="F30" s="1">
        <f>'DATOS MENSUALES'!E154</f>
        <v>4.53</v>
      </c>
      <c r="G30" s="1">
        <f>'DATOS MENSUALES'!E155</f>
        <v>2.451</v>
      </c>
      <c r="H30" s="1">
        <f>'DATOS MENSUALES'!E156</f>
        <v>7.25</v>
      </c>
      <c r="I30" s="1">
        <f>'DATOS MENSUALES'!E157</f>
        <v>2.737</v>
      </c>
      <c r="J30" s="1">
        <f>'DATOS MENSUALES'!E158</f>
        <v>3.053</v>
      </c>
      <c r="K30" s="1">
        <f>'DATOS MENSUALES'!E159</f>
        <v>2.108</v>
      </c>
      <c r="L30" s="1">
        <f>'DATOS MENSUALES'!E160</f>
        <v>1.677</v>
      </c>
      <c r="M30" s="1">
        <f>'DATOS MENSUALES'!E161</f>
        <v>1.467</v>
      </c>
      <c r="N30" s="1">
        <f t="shared" si="11"/>
        <v>47.87799999999999</v>
      </c>
      <c r="O30" s="10"/>
      <c r="P30" s="60">
        <f t="shared" si="12"/>
        <v>-8.885333580292824E-06</v>
      </c>
      <c r="Q30" s="60">
        <f t="shared" si="13"/>
        <v>3.446268574108471</v>
      </c>
      <c r="R30" s="60">
        <f t="shared" si="14"/>
        <v>9.596729439997015</v>
      </c>
      <c r="S30" s="60">
        <f t="shared" si="14"/>
        <v>-94.73472130977954</v>
      </c>
      <c r="T30" s="60">
        <f t="shared" si="14"/>
        <v>-32.150078087919624</v>
      </c>
      <c r="U30" s="60">
        <f t="shared" si="14"/>
        <v>-95.49431546424366</v>
      </c>
      <c r="V30" s="60">
        <f t="shared" si="14"/>
        <v>8.43925740098336</v>
      </c>
      <c r="W30" s="60">
        <f t="shared" si="14"/>
        <v>-5.531431225565113</v>
      </c>
      <c r="X30" s="60">
        <f t="shared" si="14"/>
        <v>-9.714376305757313E-05</v>
      </c>
      <c r="Y30" s="60">
        <f t="shared" si="14"/>
        <v>-0.009581342397222883</v>
      </c>
      <c r="Z30" s="60">
        <f t="shared" si="14"/>
        <v>-0.005134305800623253</v>
      </c>
      <c r="AA30" s="60">
        <f t="shared" si="14"/>
        <v>-0.019992779264744458</v>
      </c>
      <c r="AB30" s="60">
        <f t="shared" si="14"/>
        <v>-760.8552769043125</v>
      </c>
    </row>
    <row r="31" spans="1:28" ht="12.75">
      <c r="A31" s="12" t="s">
        <v>39</v>
      </c>
      <c r="B31" s="1">
        <f>'DATOS MENSUALES'!E162</f>
        <v>1.567</v>
      </c>
      <c r="C31" s="1">
        <f>'DATOS MENSUALES'!E163</f>
        <v>1.924</v>
      </c>
      <c r="D31" s="1">
        <f>'DATOS MENSUALES'!E164</f>
        <v>2.324</v>
      </c>
      <c r="E31" s="1">
        <f>'DATOS MENSUALES'!E165</f>
        <v>2.668</v>
      </c>
      <c r="F31" s="1">
        <f>'DATOS MENSUALES'!E166</f>
        <v>3.633</v>
      </c>
      <c r="G31" s="1">
        <f>'DATOS MENSUALES'!E167</f>
        <v>5.176</v>
      </c>
      <c r="H31" s="1">
        <f>'DATOS MENSUALES'!E168</f>
        <v>3.321</v>
      </c>
      <c r="I31" s="1">
        <f>'DATOS MENSUALES'!E169</f>
        <v>2.682</v>
      </c>
      <c r="J31" s="1">
        <f>'DATOS MENSUALES'!E170</f>
        <v>2.323</v>
      </c>
      <c r="K31" s="1">
        <f>'DATOS MENSUALES'!E171</f>
        <v>1.824</v>
      </c>
      <c r="L31" s="1">
        <f>'DATOS MENSUALES'!E172</f>
        <v>1.474</v>
      </c>
      <c r="M31" s="1">
        <f>'DATOS MENSUALES'!E173</f>
        <v>1.198</v>
      </c>
      <c r="N31" s="1">
        <f t="shared" si="11"/>
        <v>30.114000000000004</v>
      </c>
      <c r="O31" s="10"/>
      <c r="P31" s="60">
        <f t="shared" si="12"/>
        <v>-0.9931520548287586</v>
      </c>
      <c r="Q31" s="60">
        <f t="shared" si="13"/>
        <v>-7.982195043558192</v>
      </c>
      <c r="R31" s="60">
        <f t="shared" si="14"/>
        <v>-277.7962769589353</v>
      </c>
      <c r="S31" s="60">
        <f t="shared" si="14"/>
        <v>-170.46011102809507</v>
      </c>
      <c r="T31" s="60">
        <f t="shared" si="14"/>
        <v>-67.7555165761593</v>
      </c>
      <c r="U31" s="60">
        <f t="shared" si="14"/>
        <v>-6.28863030048684</v>
      </c>
      <c r="V31" s="60">
        <f t="shared" si="14"/>
        <v>-6.783957620869942</v>
      </c>
      <c r="W31" s="60">
        <f t="shared" si="14"/>
        <v>-6.063717419466629</v>
      </c>
      <c r="X31" s="60">
        <f t="shared" si="14"/>
        <v>-0.467233834864986</v>
      </c>
      <c r="Y31" s="60">
        <f t="shared" si="14"/>
        <v>-0.12231491316306298</v>
      </c>
      <c r="Z31" s="60">
        <f t="shared" si="14"/>
        <v>-0.05295200323588476</v>
      </c>
      <c r="AA31" s="60">
        <f t="shared" si="14"/>
        <v>-0.1578221439114385</v>
      </c>
      <c r="AB31" s="60">
        <f t="shared" si="14"/>
        <v>-19450.410261839526</v>
      </c>
    </row>
    <row r="32" spans="1:28" ht="12.75">
      <c r="A32" s="12" t="s">
        <v>40</v>
      </c>
      <c r="B32" s="1">
        <f>'DATOS MENSUALES'!E174</f>
        <v>1.273</v>
      </c>
      <c r="C32" s="1">
        <f>'DATOS MENSUALES'!E175</f>
        <v>4.528</v>
      </c>
      <c r="D32" s="1">
        <f>'DATOS MENSUALES'!E176</f>
        <v>2.238</v>
      </c>
      <c r="E32" s="1">
        <f>'DATOS MENSUALES'!E177</f>
        <v>15.784</v>
      </c>
      <c r="F32" s="1">
        <f>'DATOS MENSUALES'!E178</f>
        <v>12.49</v>
      </c>
      <c r="G32" s="1">
        <f>'DATOS MENSUALES'!E179</f>
        <v>4.371</v>
      </c>
      <c r="H32" s="1">
        <f>'DATOS MENSUALES'!E180</f>
        <v>4.717</v>
      </c>
      <c r="I32" s="1">
        <f>'DATOS MENSUALES'!E181</f>
        <v>3.624</v>
      </c>
      <c r="J32" s="1">
        <f>'DATOS MENSUALES'!E182</f>
        <v>3.221</v>
      </c>
      <c r="K32" s="1">
        <f>'DATOS MENSUALES'!E183</f>
        <v>2.327</v>
      </c>
      <c r="L32" s="1">
        <f>'DATOS MENSUALES'!E184</f>
        <v>1.842</v>
      </c>
      <c r="M32" s="1">
        <f>'DATOS MENSUALES'!E185</f>
        <v>1.501</v>
      </c>
      <c r="N32" s="1">
        <f t="shared" si="11"/>
        <v>57.916000000000004</v>
      </c>
      <c r="O32" s="10"/>
      <c r="P32" s="60">
        <f t="shared" si="12"/>
        <v>-2.155247772105618</v>
      </c>
      <c r="Q32" s="60">
        <f t="shared" si="13"/>
        <v>0.2219779517806442</v>
      </c>
      <c r="R32" s="60">
        <f t="shared" si="14"/>
        <v>-288.92594421732514</v>
      </c>
      <c r="S32" s="60">
        <f t="shared" si="14"/>
        <v>434.02995866675593</v>
      </c>
      <c r="T32" s="60">
        <f t="shared" si="14"/>
        <v>109.23196986095091</v>
      </c>
      <c r="U32" s="60">
        <f t="shared" si="14"/>
        <v>-18.626547968045365</v>
      </c>
      <c r="V32" s="60">
        <f t="shared" si="14"/>
        <v>-0.1227971591261283</v>
      </c>
      <c r="W32" s="60">
        <f t="shared" si="14"/>
        <v>-0.6850333860079484</v>
      </c>
      <c r="X32" s="60">
        <f t="shared" si="14"/>
        <v>0.0018172014270250773</v>
      </c>
      <c r="Y32" s="60">
        <f t="shared" si="14"/>
        <v>2.882887274953548E-07</v>
      </c>
      <c r="Z32" s="60">
        <f t="shared" si="14"/>
        <v>-4.2443698694926393E-07</v>
      </c>
      <c r="AA32" s="60">
        <f t="shared" si="14"/>
        <v>-0.013381106739951127</v>
      </c>
      <c r="AB32" s="60">
        <f t="shared" si="14"/>
        <v>0.7505261964366232</v>
      </c>
    </row>
    <row r="33" spans="1:28" ht="12.75">
      <c r="A33" s="12" t="s">
        <v>41</v>
      </c>
      <c r="B33" s="1">
        <f>'DATOS MENSUALES'!E186</f>
        <v>1.48</v>
      </c>
      <c r="C33" s="1">
        <f>'DATOS MENSUALES'!E187</f>
        <v>4.282</v>
      </c>
      <c r="D33" s="1">
        <f>'DATOS MENSUALES'!E188</f>
        <v>14.655</v>
      </c>
      <c r="E33" s="1">
        <f>'DATOS MENSUALES'!E189</f>
        <v>11.542</v>
      </c>
      <c r="F33" s="1">
        <f>'DATOS MENSUALES'!E190</f>
        <v>3.378</v>
      </c>
      <c r="G33" s="1">
        <f>'DATOS MENSUALES'!E191</f>
        <v>15.843</v>
      </c>
      <c r="H33" s="1">
        <f>'DATOS MENSUALES'!E192</f>
        <v>11.262</v>
      </c>
      <c r="I33" s="1">
        <f>'DATOS MENSUALES'!E193</f>
        <v>6.191</v>
      </c>
      <c r="J33" s="1">
        <f>'DATOS MENSUALES'!E194</f>
        <v>3.995</v>
      </c>
      <c r="K33" s="1">
        <f>'DATOS MENSUALES'!E195</f>
        <v>3.195</v>
      </c>
      <c r="L33" s="1">
        <f>'DATOS MENSUALES'!E196</f>
        <v>2.54</v>
      </c>
      <c r="M33" s="1">
        <f>'DATOS MENSUALES'!E197</f>
        <v>2.263</v>
      </c>
      <c r="N33" s="1">
        <f t="shared" si="11"/>
        <v>80.62600000000002</v>
      </c>
      <c r="O33" s="10"/>
      <c r="P33" s="60">
        <f t="shared" si="12"/>
        <v>-1.276272700413469</v>
      </c>
      <c r="Q33" s="60">
        <f t="shared" si="13"/>
        <v>0.04645599556576815</v>
      </c>
      <c r="R33" s="60">
        <f t="shared" si="14"/>
        <v>195.72580799687518</v>
      </c>
      <c r="S33" s="60">
        <f t="shared" si="14"/>
        <v>36.90436748110762</v>
      </c>
      <c r="T33" s="60">
        <f t="shared" si="14"/>
        <v>-81.28163496884524</v>
      </c>
      <c r="U33" s="60">
        <f t="shared" si="14"/>
        <v>686.4083513482852</v>
      </c>
      <c r="V33" s="60">
        <f t="shared" si="14"/>
        <v>221.22059467894195</v>
      </c>
      <c r="W33" s="60">
        <f t="shared" si="14"/>
        <v>4.788095966450037</v>
      </c>
      <c r="X33" s="60">
        <f t="shared" si="14"/>
        <v>0.719396121741075</v>
      </c>
      <c r="Y33" s="60">
        <f t="shared" si="14"/>
        <v>0.6690174527625568</v>
      </c>
      <c r="Z33" s="60">
        <f t="shared" si="14"/>
        <v>0.3292019958164575</v>
      </c>
      <c r="AA33" s="60">
        <f t="shared" si="14"/>
        <v>0.14436512147079283</v>
      </c>
      <c r="AB33" s="60">
        <f t="shared" si="14"/>
        <v>13175.647932163767</v>
      </c>
    </row>
    <row r="34" spans="1:28" ht="12.75">
      <c r="A34" s="12" t="s">
        <v>42</v>
      </c>
      <c r="B34" s="1">
        <f>'DATOS MENSUALES'!E198</f>
        <v>2.07</v>
      </c>
      <c r="C34" s="1">
        <f>'DATOS MENSUALES'!E199</f>
        <v>1.856</v>
      </c>
      <c r="D34" s="1">
        <f>'DATOS MENSUALES'!E200</f>
        <v>2.06</v>
      </c>
      <c r="E34" s="1">
        <f>'DATOS MENSUALES'!E201</f>
        <v>1.598</v>
      </c>
      <c r="F34" s="1">
        <f>'DATOS MENSUALES'!E202</f>
        <v>3.849</v>
      </c>
      <c r="G34" s="1">
        <f>'DATOS MENSUALES'!E203</f>
        <v>2.596</v>
      </c>
      <c r="H34" s="1">
        <f>'DATOS MENSUALES'!E204</f>
        <v>2.599</v>
      </c>
      <c r="I34" s="1">
        <f>'DATOS MENSUALES'!E205</f>
        <v>2.581</v>
      </c>
      <c r="J34" s="1">
        <f>'DATOS MENSUALES'!E206</f>
        <v>2.853</v>
      </c>
      <c r="K34" s="1">
        <f>'DATOS MENSUALES'!E207</f>
        <v>1.683</v>
      </c>
      <c r="L34" s="1">
        <f>'DATOS MENSUALES'!E208</f>
        <v>1.35</v>
      </c>
      <c r="M34" s="1">
        <f>'DATOS MENSUALES'!E209</f>
        <v>1.099</v>
      </c>
      <c r="N34" s="1">
        <f t="shared" si="11"/>
        <v>26.194000000000003</v>
      </c>
      <c r="O34" s="10"/>
      <c r="P34" s="60">
        <f t="shared" si="12"/>
        <v>-0.12107588554432398</v>
      </c>
      <c r="Q34" s="60">
        <f t="shared" si="13"/>
        <v>-8.825021691150473</v>
      </c>
      <c r="R34" s="60">
        <f aca="true" t="shared" si="15" ref="R34:R50">(D34-D$6)^3</f>
        <v>-312.8980720674807</v>
      </c>
      <c r="S34" s="60">
        <f aca="true" t="shared" si="16" ref="S34:S50">(E34-E$6)^3</f>
        <v>-289.41491354974124</v>
      </c>
      <c r="T34" s="60">
        <f aca="true" t="shared" si="17" ref="T34:T50">(F34-F$6)^3</f>
        <v>-57.54632537371301</v>
      </c>
      <c r="U34" s="60">
        <f aca="true" t="shared" si="18" ref="U34:U50">(G34-G$6)^3</f>
        <v>-86.69144569168516</v>
      </c>
      <c r="V34" s="60">
        <f aca="true" t="shared" si="19" ref="V34:V50">(H34-H$6)^3</f>
        <v>-17.88289087643607</v>
      </c>
      <c r="W34" s="60">
        <f aca="true" t="shared" si="20" ref="W34:W50">(I34-I$6)^3</f>
        <v>-7.128107836449412</v>
      </c>
      <c r="X34" s="60">
        <f aca="true" t="shared" si="21" ref="X34:X50">(J34-J$6)^3</f>
        <v>-0.014881435223112626</v>
      </c>
      <c r="Y34" s="60">
        <f aca="true" t="shared" si="22" ref="Y34:Y50">(K34-K$6)^3</f>
        <v>-0.258954694807691</v>
      </c>
      <c r="Z34" s="60">
        <f aca="true" t="shared" si="23" ref="Z34:Z50">(L34-L$6)^3</f>
        <v>-0.12463671613946577</v>
      </c>
      <c r="AA34" s="60">
        <f aca="true" t="shared" si="24" ref="AA34:AA50">(M34-M$6)^3</f>
        <v>-0.2614185611159838</v>
      </c>
      <c r="AB34" s="60">
        <f aca="true" t="shared" si="25" ref="AB34:AB50">(N34-N$6)^3</f>
        <v>-29255.771928686965</v>
      </c>
    </row>
    <row r="35" spans="1:28" ht="12.75">
      <c r="A35" s="12" t="s">
        <v>43</v>
      </c>
      <c r="B35" s="1">
        <f>'DATOS MENSUALES'!E210</f>
        <v>0.937</v>
      </c>
      <c r="C35" s="1">
        <f>'DATOS MENSUALES'!E211</f>
        <v>1.116</v>
      </c>
      <c r="D35" s="1">
        <f>'DATOS MENSUALES'!E212</f>
        <v>1.742</v>
      </c>
      <c r="E35" s="1">
        <f>'DATOS MENSUALES'!E213</f>
        <v>2.677</v>
      </c>
      <c r="F35" s="1">
        <f>'DATOS MENSUALES'!E214</f>
        <v>4.237</v>
      </c>
      <c r="G35" s="1">
        <f>'DATOS MENSUALES'!E215</f>
        <v>13.411</v>
      </c>
      <c r="H35" s="1">
        <f>'DATOS MENSUALES'!E216</f>
        <v>3.316</v>
      </c>
      <c r="I35" s="1">
        <f>'DATOS MENSUALES'!E217</f>
        <v>4.936</v>
      </c>
      <c r="J35" s="1">
        <f>'DATOS MENSUALES'!E218</f>
        <v>3.965</v>
      </c>
      <c r="K35" s="1">
        <f>'DATOS MENSUALES'!E219</f>
        <v>2.63</v>
      </c>
      <c r="L35" s="1">
        <f>'DATOS MENSUALES'!E220</f>
        <v>2.106</v>
      </c>
      <c r="M35" s="1">
        <f>'DATOS MENSUALES'!E221</f>
        <v>1.792</v>
      </c>
      <c r="N35" s="1">
        <f t="shared" si="11"/>
        <v>42.86500000000001</v>
      </c>
      <c r="O35" s="10"/>
      <c r="P35" s="60">
        <f t="shared" si="12"/>
        <v>-4.312536588733715</v>
      </c>
      <c r="Q35" s="60">
        <f t="shared" si="13"/>
        <v>-22.10559319666011</v>
      </c>
      <c r="R35" s="60">
        <f t="shared" si="15"/>
        <v>-358.9591747451378</v>
      </c>
      <c r="S35" s="60">
        <f t="shared" si="16"/>
        <v>-169.63139231795256</v>
      </c>
      <c r="T35" s="60">
        <f t="shared" si="17"/>
        <v>-41.88161326275984</v>
      </c>
      <c r="U35" s="60">
        <f t="shared" si="18"/>
        <v>260.81876312049457</v>
      </c>
      <c r="V35" s="60">
        <f t="shared" si="19"/>
        <v>-6.8378540406736645</v>
      </c>
      <c r="W35" s="60">
        <f t="shared" si="20"/>
        <v>0.07976782560637694</v>
      </c>
      <c r="X35" s="60">
        <f t="shared" si="21"/>
        <v>0.6495300762038843</v>
      </c>
      <c r="Y35" s="60">
        <f t="shared" si="22"/>
        <v>0.029677571536661396</v>
      </c>
      <c r="Z35" s="60">
        <f t="shared" si="23"/>
        <v>0.01687272174483133</v>
      </c>
      <c r="AA35" s="60">
        <f t="shared" si="24"/>
        <v>0.00015391231583396266</v>
      </c>
      <c r="AB35" s="60">
        <f t="shared" si="25"/>
        <v>-2828.48211450034</v>
      </c>
    </row>
    <row r="36" spans="1:28" ht="12.75">
      <c r="A36" s="12" t="s">
        <v>44</v>
      </c>
      <c r="B36" s="1">
        <f>'DATOS MENSUALES'!E222</f>
        <v>2.093</v>
      </c>
      <c r="C36" s="1">
        <f>'DATOS MENSUALES'!E223</f>
        <v>1.555</v>
      </c>
      <c r="D36" s="1">
        <f>'DATOS MENSUALES'!E224</f>
        <v>16.34</v>
      </c>
      <c r="E36" s="1">
        <f>'DATOS MENSUALES'!E225</f>
        <v>5.62</v>
      </c>
      <c r="F36" s="1">
        <f>'DATOS MENSUALES'!E226</f>
        <v>2.943</v>
      </c>
      <c r="G36" s="1">
        <f>'DATOS MENSUALES'!E227</f>
        <v>6.877</v>
      </c>
      <c r="H36" s="1">
        <f>'DATOS MENSUALES'!E228</f>
        <v>7.611</v>
      </c>
      <c r="I36" s="1">
        <f>'DATOS MENSUALES'!E229</f>
        <v>4.069</v>
      </c>
      <c r="J36" s="1">
        <f>'DATOS MENSUALES'!E230</f>
        <v>3.355</v>
      </c>
      <c r="K36" s="1">
        <f>'DATOS MENSUALES'!E231</f>
        <v>2.867</v>
      </c>
      <c r="L36" s="1">
        <f>'DATOS MENSUALES'!E232</f>
        <v>2.197</v>
      </c>
      <c r="M36" s="1">
        <f>'DATOS MENSUALES'!E233</f>
        <v>2.352</v>
      </c>
      <c r="N36" s="1">
        <f t="shared" si="11"/>
        <v>57.879</v>
      </c>
      <c r="O36" s="10"/>
      <c r="P36" s="60">
        <f t="shared" si="12"/>
        <v>-0.10496176096236796</v>
      </c>
      <c r="Q36" s="60">
        <f t="shared" si="13"/>
        <v>-13.27022544878959</v>
      </c>
      <c r="R36" s="60">
        <f t="shared" si="15"/>
        <v>420.370825327478</v>
      </c>
      <c r="S36" s="60">
        <f t="shared" si="16"/>
        <v>-17.427393532243567</v>
      </c>
      <c r="T36" s="60">
        <f t="shared" si="17"/>
        <v>-108.31015974781215</v>
      </c>
      <c r="U36" s="60">
        <f t="shared" si="18"/>
        <v>-0.0030362180054435274</v>
      </c>
      <c r="V36" s="60">
        <f t="shared" si="19"/>
        <v>13.771441295720953</v>
      </c>
      <c r="W36" s="60">
        <f t="shared" si="20"/>
        <v>-0.08318464944114373</v>
      </c>
      <c r="X36" s="60">
        <f t="shared" si="21"/>
        <v>0.016783174523443807</v>
      </c>
      <c r="Y36" s="60">
        <f t="shared" si="22"/>
        <v>0.16331396696641357</v>
      </c>
      <c r="Z36" s="60">
        <f t="shared" si="23"/>
        <v>0.041957308193867296</v>
      </c>
      <c r="AA36" s="60">
        <f t="shared" si="24"/>
        <v>0.23101317529104082</v>
      </c>
      <c r="AB36" s="60">
        <f t="shared" si="25"/>
        <v>0.6625365394758642</v>
      </c>
    </row>
    <row r="37" spans="1:28" ht="12.75">
      <c r="A37" s="12" t="s">
        <v>45</v>
      </c>
      <c r="B37" s="1">
        <f>'DATOS MENSUALES'!E234</f>
        <v>3.376</v>
      </c>
      <c r="C37" s="1">
        <f>'DATOS MENSUALES'!E235</f>
        <v>4.848</v>
      </c>
      <c r="D37" s="1">
        <f>'DATOS MENSUALES'!E236</f>
        <v>45.85</v>
      </c>
      <c r="E37" s="1">
        <f>'DATOS MENSUALES'!E237</f>
        <v>12.146</v>
      </c>
      <c r="F37" s="1">
        <f>'DATOS MENSUALES'!E238</f>
        <v>17.386</v>
      </c>
      <c r="G37" s="1">
        <f>'DATOS MENSUALES'!E239</f>
        <v>13.81</v>
      </c>
      <c r="H37" s="1">
        <f>'DATOS MENSUALES'!E240</f>
        <v>4.475</v>
      </c>
      <c r="I37" s="1">
        <f>'DATOS MENSUALES'!E241</f>
        <v>4.609</v>
      </c>
      <c r="J37" s="1">
        <f>'DATOS MENSUALES'!E242</f>
        <v>3.553</v>
      </c>
      <c r="K37" s="1">
        <f>'DATOS MENSUALES'!E243</f>
        <v>2.849</v>
      </c>
      <c r="L37" s="1">
        <f>'DATOS MENSUALES'!E244</f>
        <v>2.287</v>
      </c>
      <c r="M37" s="1">
        <f>'DATOS MENSUALES'!E245</f>
        <v>2.067</v>
      </c>
      <c r="N37" s="1">
        <f t="shared" si="11"/>
        <v>117.256</v>
      </c>
      <c r="O37" s="10"/>
      <c r="P37" s="60">
        <f t="shared" si="12"/>
        <v>0.5339799644295055</v>
      </c>
      <c r="Q37" s="60">
        <f t="shared" si="13"/>
        <v>0.7926983229101219</v>
      </c>
      <c r="R37" s="60">
        <f t="shared" si="15"/>
        <v>50657.41826482013</v>
      </c>
      <c r="S37" s="60">
        <f t="shared" si="16"/>
        <v>60.85374027206904</v>
      </c>
      <c r="T37" s="60">
        <f t="shared" si="17"/>
        <v>905.9833603736122</v>
      </c>
      <c r="U37" s="60">
        <f t="shared" si="18"/>
        <v>312.79752394716206</v>
      </c>
      <c r="V37" s="60">
        <f t="shared" si="19"/>
        <v>-0.4036578946261299</v>
      </c>
      <c r="W37" s="60">
        <f t="shared" si="20"/>
        <v>0.0011077443191870396</v>
      </c>
      <c r="X37" s="60">
        <f t="shared" si="21"/>
        <v>0.09359540306889834</v>
      </c>
      <c r="Y37" s="60">
        <f t="shared" si="22"/>
        <v>0.1477054140407939</v>
      </c>
      <c r="Z37" s="60">
        <f t="shared" si="23"/>
        <v>0.08373153439221447</v>
      </c>
      <c r="AA37" s="60">
        <f t="shared" si="24"/>
        <v>0.03547861288401594</v>
      </c>
      <c r="AB37" s="60">
        <f t="shared" si="25"/>
        <v>218697.90066712987</v>
      </c>
    </row>
    <row r="38" spans="1:28" ht="12.75">
      <c r="A38" s="12" t="s">
        <v>46</v>
      </c>
      <c r="B38" s="1">
        <f>'DATOS MENSUALES'!E246</f>
        <v>9.273</v>
      </c>
      <c r="C38" s="1">
        <f>'DATOS MENSUALES'!E247</f>
        <v>13.375</v>
      </c>
      <c r="D38" s="1">
        <f>'DATOS MENSUALES'!E248</f>
        <v>22.437</v>
      </c>
      <c r="E38" s="1">
        <f>'DATOS MENSUALES'!E249</f>
        <v>16.481</v>
      </c>
      <c r="F38" s="1">
        <f>'DATOS MENSUALES'!E250</f>
        <v>4.426</v>
      </c>
      <c r="G38" s="1">
        <f>'DATOS MENSUALES'!E251</f>
        <v>3.425</v>
      </c>
      <c r="H38" s="1">
        <f>'DATOS MENSUALES'!E252</f>
        <v>7.014</v>
      </c>
      <c r="I38" s="1">
        <f>'DATOS MENSUALES'!E253</f>
        <v>5.986</v>
      </c>
      <c r="J38" s="1">
        <f>'DATOS MENSUALES'!E254</f>
        <v>3.175</v>
      </c>
      <c r="K38" s="1">
        <f>'DATOS MENSUALES'!E255</f>
        <v>2.632</v>
      </c>
      <c r="L38" s="1">
        <f>'DATOS MENSUALES'!E256</f>
        <v>2.087</v>
      </c>
      <c r="M38" s="1">
        <f>'DATOS MENSUALES'!E257</f>
        <v>1.96</v>
      </c>
      <c r="N38" s="1">
        <f t="shared" si="11"/>
        <v>92.271</v>
      </c>
      <c r="O38" s="10"/>
      <c r="P38" s="60">
        <f t="shared" si="12"/>
        <v>301.88050985323866</v>
      </c>
      <c r="Q38" s="60">
        <f t="shared" si="13"/>
        <v>844.5745096070782</v>
      </c>
      <c r="R38" s="60">
        <f t="shared" si="15"/>
        <v>2508.8452759205006</v>
      </c>
      <c r="S38" s="60">
        <f t="shared" si="16"/>
        <v>565.2704949330089</v>
      </c>
      <c r="T38" s="60">
        <f t="shared" si="17"/>
        <v>-35.40896749680117</v>
      </c>
      <c r="U38" s="60">
        <f t="shared" si="18"/>
        <v>-46.53181216815143</v>
      </c>
      <c r="V38" s="60">
        <f t="shared" si="19"/>
        <v>5.831558192975101</v>
      </c>
      <c r="W38" s="60">
        <f t="shared" si="20"/>
        <v>3.244879452362572</v>
      </c>
      <c r="X38" s="60">
        <f t="shared" si="21"/>
        <v>0.0004395013003033062</v>
      </c>
      <c r="Y38" s="60">
        <f t="shared" si="22"/>
        <v>0.030256430285972757</v>
      </c>
      <c r="Z38" s="60">
        <f t="shared" si="23"/>
        <v>0.013393920618109607</v>
      </c>
      <c r="AA38" s="60">
        <f t="shared" si="24"/>
        <v>0.010880674481123261</v>
      </c>
      <c r="AB38" s="60">
        <f t="shared" si="25"/>
        <v>43851.68861041574</v>
      </c>
    </row>
    <row r="39" spans="1:28" ht="12.75">
      <c r="A39" s="12" t="s">
        <v>47</v>
      </c>
      <c r="B39" s="1">
        <f>'DATOS MENSUALES'!E258</f>
        <v>4.132</v>
      </c>
      <c r="C39" s="1">
        <f>'DATOS MENSUALES'!E259</f>
        <v>10.972</v>
      </c>
      <c r="D39" s="1">
        <f>'DATOS MENSUALES'!E260</f>
        <v>21.836</v>
      </c>
      <c r="E39" s="1">
        <f>'DATOS MENSUALES'!E261</f>
        <v>14.187</v>
      </c>
      <c r="F39" s="1">
        <f>'DATOS MENSUALES'!E262</f>
        <v>5.478</v>
      </c>
      <c r="G39" s="1">
        <f>'DATOS MENSUALES'!E263</f>
        <v>30.648</v>
      </c>
      <c r="H39" s="1">
        <f>'DATOS MENSUALES'!E264</f>
        <v>10.766</v>
      </c>
      <c r="I39" s="1">
        <f>'DATOS MENSUALES'!E265</f>
        <v>4.245</v>
      </c>
      <c r="J39" s="1">
        <f>'DATOS MENSUALES'!E266</f>
        <v>3.586</v>
      </c>
      <c r="K39" s="1">
        <f>'DATOS MENSUALES'!E267</f>
        <v>2.684</v>
      </c>
      <c r="L39" s="1">
        <f>'DATOS MENSUALES'!E268</f>
        <v>2.15</v>
      </c>
      <c r="M39" s="1">
        <f>'DATOS MENSUALES'!E269</f>
        <v>1.827</v>
      </c>
      <c r="N39" s="1">
        <f t="shared" si="11"/>
        <v>112.51100000000001</v>
      </c>
      <c r="O39" s="10"/>
      <c r="P39" s="60">
        <f t="shared" si="12"/>
        <v>3.8498723022063643</v>
      </c>
      <c r="Q39" s="60">
        <f t="shared" si="13"/>
        <v>350.32581765812773</v>
      </c>
      <c r="R39" s="60">
        <f t="shared" si="15"/>
        <v>2190.453921337742</v>
      </c>
      <c r="S39" s="60">
        <f t="shared" si="16"/>
        <v>213.24146348906527</v>
      </c>
      <c r="T39" s="60">
        <f t="shared" si="17"/>
        <v>-11.115808416779142</v>
      </c>
      <c r="U39" s="60">
        <f t="shared" si="18"/>
        <v>13188.07659941623</v>
      </c>
      <c r="V39" s="60">
        <f t="shared" si="19"/>
        <v>171.13455327368573</v>
      </c>
      <c r="W39" s="60">
        <f t="shared" si="20"/>
        <v>-0.017683764956295082</v>
      </c>
      <c r="X39" s="60">
        <f t="shared" si="21"/>
        <v>0.11552286515980736</v>
      </c>
      <c r="Y39" s="60">
        <f t="shared" si="22"/>
        <v>0.04807212722261192</v>
      </c>
      <c r="Z39" s="60">
        <f t="shared" si="23"/>
        <v>0.027131120775134406</v>
      </c>
      <c r="AA39" s="60">
        <f t="shared" si="24"/>
        <v>0.0006952923881480159</v>
      </c>
      <c r="AB39" s="60">
        <f t="shared" si="25"/>
        <v>170988.7401994722</v>
      </c>
    </row>
    <row r="40" spans="1:28" ht="12.75">
      <c r="A40" s="12" t="s">
        <v>48</v>
      </c>
      <c r="B40" s="1">
        <f>'DATOS MENSUALES'!E270</f>
        <v>1.777</v>
      </c>
      <c r="C40" s="1">
        <f>'DATOS MENSUALES'!E271</f>
        <v>2.437</v>
      </c>
      <c r="D40" s="1">
        <f>'DATOS MENSUALES'!E272</f>
        <v>3.87</v>
      </c>
      <c r="E40" s="1">
        <f>'DATOS MENSUALES'!E273</f>
        <v>10.777</v>
      </c>
      <c r="F40" s="1">
        <f>'DATOS MENSUALES'!E274</f>
        <v>14.255</v>
      </c>
      <c r="G40" s="1">
        <f>'DATOS MENSUALES'!E275</f>
        <v>14.372</v>
      </c>
      <c r="H40" s="1">
        <f>'DATOS MENSUALES'!E276</f>
        <v>7.29</v>
      </c>
      <c r="I40" s="1">
        <f>'DATOS MENSUALES'!E277</f>
        <v>3.182</v>
      </c>
      <c r="J40" s="1">
        <f>'DATOS MENSUALES'!E278</f>
        <v>4.226</v>
      </c>
      <c r="K40" s="1">
        <f>'DATOS MENSUALES'!E279</f>
        <v>2.42</v>
      </c>
      <c r="L40" s="1">
        <f>'DATOS MENSUALES'!E280</f>
        <v>1.944</v>
      </c>
      <c r="M40" s="1">
        <f>'DATOS MENSUALES'!E281</f>
        <v>1.626</v>
      </c>
      <c r="N40" s="1">
        <f t="shared" si="11"/>
        <v>68.176</v>
      </c>
      <c r="O40" s="10"/>
      <c r="P40" s="60">
        <f t="shared" si="12"/>
        <v>-0.48876779807256054</v>
      </c>
      <c r="Q40" s="60">
        <f t="shared" si="13"/>
        <v>-3.2781683824094356</v>
      </c>
      <c r="R40" s="60">
        <f t="shared" si="15"/>
        <v>-123.42597163358967</v>
      </c>
      <c r="S40" s="60">
        <f t="shared" si="16"/>
        <v>16.862855996717162</v>
      </c>
      <c r="T40" s="60">
        <f t="shared" si="17"/>
        <v>280.39948397895375</v>
      </c>
      <c r="U40" s="60">
        <f t="shared" si="18"/>
        <v>397.09729824184654</v>
      </c>
      <c r="V40" s="60">
        <f t="shared" si="19"/>
        <v>8.946507292140383</v>
      </c>
      <c r="W40" s="60">
        <f t="shared" si="20"/>
        <v>-2.318470997634672</v>
      </c>
      <c r="X40" s="60">
        <f t="shared" si="21"/>
        <v>1.4315508523774385</v>
      </c>
      <c r="Y40" s="60">
        <f t="shared" si="22"/>
        <v>0.0009882283135208866</v>
      </c>
      <c r="Z40" s="60">
        <f t="shared" si="23"/>
        <v>0.0008435027696246363</v>
      </c>
      <c r="AA40" s="60">
        <f t="shared" si="24"/>
        <v>-0.0014203792089594203</v>
      </c>
      <c r="AB40" s="60">
        <f t="shared" si="25"/>
        <v>1393.2092870663141</v>
      </c>
    </row>
    <row r="41" spans="1:28" ht="12.75">
      <c r="A41" s="12" t="s">
        <v>49</v>
      </c>
      <c r="B41" s="1">
        <f>'DATOS MENSUALES'!E282</f>
        <v>1.573</v>
      </c>
      <c r="C41" s="1">
        <f>'DATOS MENSUALES'!E283</f>
        <v>8.256</v>
      </c>
      <c r="D41" s="1">
        <f>'DATOS MENSUALES'!E284</f>
        <v>5.42</v>
      </c>
      <c r="E41" s="1">
        <f>'DATOS MENSUALES'!E285</f>
        <v>2.758</v>
      </c>
      <c r="F41" s="1">
        <f>'DATOS MENSUALES'!E286</f>
        <v>14.356</v>
      </c>
      <c r="G41" s="1">
        <f>'DATOS MENSUALES'!E287</f>
        <v>24.796</v>
      </c>
      <c r="H41" s="1">
        <f>'DATOS MENSUALES'!E288</f>
        <v>5.78</v>
      </c>
      <c r="I41" s="1">
        <f>'DATOS MENSUALES'!E289</f>
        <v>3.819</v>
      </c>
      <c r="J41" s="1">
        <f>'DATOS MENSUALES'!E290</f>
        <v>3.368</v>
      </c>
      <c r="K41" s="1">
        <f>'DATOS MENSUALES'!E291</f>
        <v>2.819</v>
      </c>
      <c r="L41" s="1">
        <f>'DATOS MENSUALES'!E292</f>
        <v>2.285</v>
      </c>
      <c r="M41" s="1">
        <f>'DATOS MENSUALES'!E293</f>
        <v>1.905</v>
      </c>
      <c r="N41" s="1">
        <f t="shared" si="11"/>
        <v>77.13499999999999</v>
      </c>
      <c r="O41" s="10"/>
      <c r="P41" s="60">
        <f t="shared" si="12"/>
        <v>-0.9753418611552048</v>
      </c>
      <c r="Q41" s="60">
        <f t="shared" si="13"/>
        <v>81.37890602234816</v>
      </c>
      <c r="R41" s="60">
        <f t="shared" si="15"/>
        <v>-40.31565036599332</v>
      </c>
      <c r="S41" s="60">
        <f t="shared" si="16"/>
        <v>-162.29346374530581</v>
      </c>
      <c r="T41" s="60">
        <f t="shared" si="17"/>
        <v>293.5813984466699</v>
      </c>
      <c r="U41" s="60">
        <f t="shared" si="18"/>
        <v>5615.261239983109</v>
      </c>
      <c r="V41" s="60">
        <f t="shared" si="19"/>
        <v>0.1812778145990785</v>
      </c>
      <c r="W41" s="60">
        <f t="shared" si="20"/>
        <v>-0.323578110357122</v>
      </c>
      <c r="X41" s="60">
        <f t="shared" si="21"/>
        <v>0.019471688013801915</v>
      </c>
      <c r="Y41" s="60">
        <f t="shared" si="22"/>
        <v>0.12395745734657881</v>
      </c>
      <c r="Z41" s="60">
        <f t="shared" si="23"/>
        <v>0.08258841825447354</v>
      </c>
      <c r="AA41" s="60">
        <f t="shared" si="24"/>
        <v>0.004623319367486883</v>
      </c>
      <c r="AB41" s="60">
        <f t="shared" si="25"/>
        <v>8154.308910918261</v>
      </c>
    </row>
    <row r="42" spans="1:28" ht="12.75">
      <c r="A42" s="12" t="s">
        <v>50</v>
      </c>
      <c r="B42" s="1">
        <f>'DATOS MENSUALES'!E294</f>
        <v>2.851</v>
      </c>
      <c r="C42" s="1">
        <f>'DATOS MENSUALES'!E295</f>
        <v>1.661</v>
      </c>
      <c r="D42" s="1">
        <f>'DATOS MENSUALES'!E296</f>
        <v>1.563</v>
      </c>
      <c r="E42" s="1">
        <f>'DATOS MENSUALES'!E297</f>
        <v>10.472</v>
      </c>
      <c r="F42" s="1">
        <f>'DATOS MENSUALES'!E298</f>
        <v>3.419</v>
      </c>
      <c r="G42" s="1">
        <f>'DATOS MENSUALES'!E299</f>
        <v>12.273</v>
      </c>
      <c r="H42" s="1">
        <f>'DATOS MENSUALES'!E300</f>
        <v>2.669</v>
      </c>
      <c r="I42" s="1">
        <f>'DATOS MENSUALES'!E301</f>
        <v>1.928</v>
      </c>
      <c r="J42" s="1">
        <f>'DATOS MENSUALES'!E302</f>
        <v>1.592</v>
      </c>
      <c r="K42" s="1">
        <f>'DATOS MENSUALES'!E303</f>
        <v>1.282</v>
      </c>
      <c r="L42" s="1">
        <f>'DATOS MENSUALES'!E304</f>
        <v>1.035</v>
      </c>
      <c r="M42" s="1">
        <f>'DATOS MENSUALES'!E305</f>
        <v>1.387</v>
      </c>
      <c r="N42" s="1">
        <f t="shared" si="11"/>
        <v>42.13199999999999</v>
      </c>
      <c r="O42" s="10"/>
      <c r="P42" s="60">
        <f t="shared" si="12"/>
        <v>0.023464369129918405</v>
      </c>
      <c r="Q42" s="60">
        <f t="shared" si="13"/>
        <v>-11.566407931852954</v>
      </c>
      <c r="R42" s="60">
        <f t="shared" si="15"/>
        <v>-386.77104482781067</v>
      </c>
      <c r="S42" s="60">
        <f t="shared" si="16"/>
        <v>11.53319584127986</v>
      </c>
      <c r="T42" s="60">
        <f t="shared" si="17"/>
        <v>-78.99542388679843</v>
      </c>
      <c r="U42" s="60">
        <f t="shared" si="18"/>
        <v>144.8021219991323</v>
      </c>
      <c r="V42" s="60">
        <f t="shared" si="19"/>
        <v>-16.484911871456735</v>
      </c>
      <c r="W42" s="60">
        <f t="shared" si="20"/>
        <v>-17.12424132158922</v>
      </c>
      <c r="X42" s="60">
        <f t="shared" si="21"/>
        <v>-3.4222643881514863</v>
      </c>
      <c r="Y42" s="60">
        <f t="shared" si="22"/>
        <v>-1.1196606982264232</v>
      </c>
      <c r="Z42" s="60">
        <f t="shared" si="23"/>
        <v>-0.5403778041973165</v>
      </c>
      <c r="AA42" s="60">
        <f t="shared" si="24"/>
        <v>-0.043394928520942774</v>
      </c>
      <c r="AB42" s="60">
        <f t="shared" si="25"/>
        <v>-3291.477037106163</v>
      </c>
    </row>
    <row r="43" spans="1:28" ht="12.75">
      <c r="A43" s="12" t="s">
        <v>51</v>
      </c>
      <c r="B43" s="1">
        <f>'DATOS MENSUALES'!E306</f>
        <v>3.777</v>
      </c>
      <c r="C43" s="1">
        <f>'DATOS MENSUALES'!E307</f>
        <v>13.302</v>
      </c>
      <c r="D43" s="1">
        <f>'DATOS MENSUALES'!E308</f>
        <v>24.334</v>
      </c>
      <c r="E43" s="1">
        <f>'DATOS MENSUALES'!E309</f>
        <v>28.569</v>
      </c>
      <c r="F43" s="1">
        <f>'DATOS MENSUALES'!E310</f>
        <v>41.724</v>
      </c>
      <c r="G43" s="1">
        <f>'DATOS MENSUALES'!E311</f>
        <v>4.597</v>
      </c>
      <c r="H43" s="1">
        <f>'DATOS MENSUALES'!E312</f>
        <v>15.577</v>
      </c>
      <c r="I43" s="1">
        <f>'DATOS MENSUALES'!E313</f>
        <v>4.275</v>
      </c>
      <c r="J43" s="1">
        <f>'DATOS MENSUALES'!E314</f>
        <v>3.88</v>
      </c>
      <c r="K43" s="1">
        <f>'DATOS MENSUALES'!E315</f>
        <v>2.93</v>
      </c>
      <c r="L43" s="1">
        <f>'DATOS MENSUALES'!E316</f>
        <v>2.321</v>
      </c>
      <c r="M43" s="1">
        <f>'DATOS MENSUALES'!E317</f>
        <v>1.864</v>
      </c>
      <c r="N43" s="1">
        <f t="shared" si="11"/>
        <v>147.15</v>
      </c>
      <c r="O43" s="10"/>
      <c r="P43" s="60">
        <f t="shared" si="12"/>
        <v>1.7816290628089837</v>
      </c>
      <c r="Q43" s="60">
        <f t="shared" si="13"/>
        <v>825.1577035767777</v>
      </c>
      <c r="R43" s="60">
        <f t="shared" si="15"/>
        <v>3713.1287060336617</v>
      </c>
      <c r="S43" s="60">
        <f t="shared" si="16"/>
        <v>8435.282487019876</v>
      </c>
      <c r="T43" s="60">
        <f t="shared" si="17"/>
        <v>39353.413420519864</v>
      </c>
      <c r="U43" s="60">
        <f t="shared" si="18"/>
        <v>-14.257040992468234</v>
      </c>
      <c r="V43" s="60">
        <f t="shared" si="19"/>
        <v>1112.8862578790965</v>
      </c>
      <c r="W43" s="60">
        <f t="shared" si="20"/>
        <v>-0.012251353282741316</v>
      </c>
      <c r="X43" s="60">
        <f t="shared" si="21"/>
        <v>0.47643499415154283</v>
      </c>
      <c r="Y43" s="60">
        <f t="shared" si="22"/>
        <v>0.22654152938790142</v>
      </c>
      <c r="Z43" s="60">
        <f t="shared" si="23"/>
        <v>0.10481012109744885</v>
      </c>
      <c r="AA43" s="60">
        <f t="shared" si="24"/>
        <v>0.0019809550100488562</v>
      </c>
      <c r="AB43" s="60">
        <f t="shared" si="25"/>
        <v>732474.8838769603</v>
      </c>
    </row>
    <row r="44" spans="1:28" ht="12.75">
      <c r="A44" s="12" t="s">
        <v>52</v>
      </c>
      <c r="B44" s="1">
        <f>'DATOS MENSUALES'!E318</f>
        <v>7.719</v>
      </c>
      <c r="C44" s="1">
        <f>'DATOS MENSUALES'!E319</f>
        <v>10.332</v>
      </c>
      <c r="D44" s="1">
        <f>'DATOS MENSUALES'!E320</f>
        <v>3.103</v>
      </c>
      <c r="E44" s="1">
        <f>'DATOS MENSUALES'!E321</f>
        <v>5.416</v>
      </c>
      <c r="F44" s="1">
        <f>'DATOS MENSUALES'!E322</f>
        <v>8.54</v>
      </c>
      <c r="G44" s="1">
        <f>'DATOS MENSUALES'!E323</f>
        <v>4.9</v>
      </c>
      <c r="H44" s="1">
        <f>'DATOS MENSUALES'!E324</f>
        <v>2.752</v>
      </c>
      <c r="I44" s="1">
        <f>'DATOS MENSUALES'!E325</f>
        <v>5.618</v>
      </c>
      <c r="J44" s="1">
        <f>'DATOS MENSUALES'!E326</f>
        <v>2.354</v>
      </c>
      <c r="K44" s="1">
        <f>'DATOS MENSUALES'!E327</f>
        <v>1.889</v>
      </c>
      <c r="L44" s="1">
        <f>'DATOS MENSUALES'!E328</f>
        <v>1.513</v>
      </c>
      <c r="M44" s="1">
        <f>'DATOS MENSUALES'!E329</f>
        <v>1.267</v>
      </c>
      <c r="N44" s="1">
        <f t="shared" si="11"/>
        <v>55.403000000000006</v>
      </c>
      <c r="O44" s="10"/>
      <c r="P44" s="60">
        <f t="shared" si="12"/>
        <v>136.93233493651567</v>
      </c>
      <c r="Q44" s="60">
        <f t="shared" si="13"/>
        <v>263.3112263122326</v>
      </c>
      <c r="R44" s="60">
        <f t="shared" si="15"/>
        <v>-189.70539728129557</v>
      </c>
      <c r="S44" s="60">
        <f t="shared" si="16"/>
        <v>-21.873337782565887</v>
      </c>
      <c r="T44" s="60">
        <f t="shared" si="17"/>
        <v>0.572288164532152</v>
      </c>
      <c r="U44" s="60">
        <f t="shared" si="18"/>
        <v>-9.55245929988353</v>
      </c>
      <c r="V44" s="60">
        <f t="shared" si="19"/>
        <v>-14.92410170380591</v>
      </c>
      <c r="W44" s="60">
        <f t="shared" si="20"/>
        <v>1.376780066985165</v>
      </c>
      <c r="X44" s="60">
        <f t="shared" si="21"/>
        <v>-0.41344317023413174</v>
      </c>
      <c r="Y44" s="60">
        <f t="shared" si="22"/>
        <v>-0.08028272744680959</v>
      </c>
      <c r="Z44" s="60">
        <f t="shared" si="23"/>
        <v>-0.03810779927720716</v>
      </c>
      <c r="AA44" s="60">
        <f t="shared" si="24"/>
        <v>-0.1047596069506948</v>
      </c>
      <c r="AB44" s="60">
        <f t="shared" si="25"/>
        <v>-4.128551305292668</v>
      </c>
    </row>
    <row r="45" spans="1:28" ht="12.75">
      <c r="A45" s="12" t="s">
        <v>53</v>
      </c>
      <c r="B45" s="1">
        <f>'DATOS MENSUALES'!E330</f>
        <v>1.214</v>
      </c>
      <c r="C45" s="1">
        <f>'DATOS MENSUALES'!E331</f>
        <v>3.381</v>
      </c>
      <c r="D45" s="1">
        <f>'DATOS MENSUALES'!E332</f>
        <v>2.317</v>
      </c>
      <c r="E45" s="1">
        <f>'DATOS MENSUALES'!E333</f>
        <v>1.728</v>
      </c>
      <c r="F45" s="1">
        <f>'DATOS MENSUALES'!E334</f>
        <v>11.169</v>
      </c>
      <c r="G45" s="1">
        <f>'DATOS MENSUALES'!E335</f>
        <v>3.044</v>
      </c>
      <c r="H45" s="1">
        <f>'DATOS MENSUALES'!E336</f>
        <v>6.53</v>
      </c>
      <c r="I45" s="1">
        <f>'DATOS MENSUALES'!E337</f>
        <v>4.202</v>
      </c>
      <c r="J45" s="1">
        <f>'DATOS MENSUALES'!E338</f>
        <v>2.491</v>
      </c>
      <c r="K45" s="1">
        <f>'DATOS MENSUALES'!E339</f>
        <v>1.977</v>
      </c>
      <c r="L45" s="1">
        <f>'DATOS MENSUALES'!E340</f>
        <v>1.62</v>
      </c>
      <c r="M45" s="1">
        <f>'DATOS MENSUALES'!E341</f>
        <v>2.218</v>
      </c>
      <c r="N45" s="1">
        <f t="shared" si="11"/>
        <v>41.89099999999999</v>
      </c>
      <c r="O45" s="10"/>
      <c r="P45" s="60">
        <f t="shared" si="12"/>
        <v>-2.4642705769107134</v>
      </c>
      <c r="Q45" s="60">
        <f t="shared" si="13"/>
        <v>-0.15879317703202786</v>
      </c>
      <c r="R45" s="60">
        <f t="shared" si="15"/>
        <v>-278.6913038295558</v>
      </c>
      <c r="S45" s="60">
        <f t="shared" si="16"/>
        <v>-272.68416966146987</v>
      </c>
      <c r="T45" s="60">
        <f t="shared" si="17"/>
        <v>41.39453377504733</v>
      </c>
      <c r="U45" s="60">
        <f t="shared" si="18"/>
        <v>-62.94044698354191</v>
      </c>
      <c r="V45" s="60">
        <f t="shared" si="19"/>
        <v>2.2788863419751064</v>
      </c>
      <c r="W45" s="60">
        <f t="shared" si="20"/>
        <v>-0.027964442552025168</v>
      </c>
      <c r="X45" s="60">
        <f t="shared" si="21"/>
        <v>-0.2247221078567213</v>
      </c>
      <c r="Y45" s="60">
        <f t="shared" si="22"/>
        <v>-0.04049280647711263</v>
      </c>
      <c r="Z45" s="60">
        <f t="shared" si="23"/>
        <v>-0.01209021663533394</v>
      </c>
      <c r="AA45" s="60">
        <f t="shared" si="24"/>
        <v>0.11030947728690856</v>
      </c>
      <c r="AB45" s="60">
        <f t="shared" si="25"/>
        <v>-3454.0628742310987</v>
      </c>
    </row>
    <row r="46" spans="1:28" ht="12.75">
      <c r="A46" s="12" t="s">
        <v>54</v>
      </c>
      <c r="B46" s="1">
        <f>'DATOS MENSUALES'!E342</f>
        <v>2.096</v>
      </c>
      <c r="C46" s="1">
        <f>'DATOS MENSUALES'!E343</f>
        <v>3.65</v>
      </c>
      <c r="D46" s="1">
        <f>'DATOS MENSUALES'!E344</f>
        <v>18.049</v>
      </c>
      <c r="E46" s="1">
        <f>'DATOS MENSUALES'!E345</f>
        <v>17.203</v>
      </c>
      <c r="F46" s="1">
        <f>'DATOS MENSUALES'!E346</f>
        <v>11.548</v>
      </c>
      <c r="G46" s="1">
        <f>'DATOS MENSUALES'!E347</f>
        <v>20.98</v>
      </c>
      <c r="H46" s="1">
        <f>'DATOS MENSUALES'!E348</f>
        <v>7.595</v>
      </c>
      <c r="I46" s="1">
        <f>'DATOS MENSUALES'!E349</f>
        <v>10.443</v>
      </c>
      <c r="J46" s="1">
        <f>'DATOS MENSUALES'!E350</f>
        <v>5.52</v>
      </c>
      <c r="K46" s="1">
        <f>'DATOS MENSUALES'!E351</f>
        <v>3.35</v>
      </c>
      <c r="L46" s="1">
        <f>'DATOS MENSUALES'!E352</f>
        <v>2.651</v>
      </c>
      <c r="M46" s="1">
        <f>'DATOS MENSUALES'!E353</f>
        <v>2.714</v>
      </c>
      <c r="N46" s="1">
        <f t="shared" si="11"/>
        <v>105.79899999999999</v>
      </c>
      <c r="O46" s="10"/>
      <c r="P46" s="60">
        <f t="shared" si="12"/>
        <v>-0.10297185926195468</v>
      </c>
      <c r="Q46" s="60">
        <f t="shared" si="13"/>
        <v>-0.020238203596766435</v>
      </c>
      <c r="R46" s="60">
        <f t="shared" si="15"/>
        <v>778.7072365220394</v>
      </c>
      <c r="S46" s="60">
        <f t="shared" si="16"/>
        <v>726.6571960162328</v>
      </c>
      <c r="T46" s="60">
        <f t="shared" si="17"/>
        <v>56.545390053413705</v>
      </c>
      <c r="U46" s="60">
        <f t="shared" si="18"/>
        <v>2719.4931398516874</v>
      </c>
      <c r="V46" s="60">
        <f t="shared" si="19"/>
        <v>13.497499288349053</v>
      </c>
      <c r="W46" s="60">
        <f t="shared" si="20"/>
        <v>209.31686347516344</v>
      </c>
      <c r="X46" s="60">
        <f t="shared" si="21"/>
        <v>14.19059730776035</v>
      </c>
      <c r="Y46" s="60">
        <f t="shared" si="22"/>
        <v>1.0914736885614555</v>
      </c>
      <c r="Z46" s="60">
        <f t="shared" si="23"/>
        <v>0.5148562038247219</v>
      </c>
      <c r="AA46" s="60">
        <f t="shared" si="24"/>
        <v>0.9285455954026117</v>
      </c>
      <c r="AB46" s="60">
        <f t="shared" si="25"/>
        <v>116155.50363987779</v>
      </c>
    </row>
    <row r="47" spans="1:28" ht="12.75">
      <c r="A47" s="12" t="s">
        <v>55</v>
      </c>
      <c r="B47" s="1">
        <f>'DATOS MENSUALES'!E354</f>
        <v>2.26</v>
      </c>
      <c r="C47" s="1">
        <f>'DATOS MENSUALES'!E355</f>
        <v>2.899</v>
      </c>
      <c r="D47" s="1">
        <f>'DATOS MENSUALES'!E356</f>
        <v>2.763</v>
      </c>
      <c r="E47" s="1">
        <f>'DATOS MENSUALES'!E357</f>
        <v>15.778</v>
      </c>
      <c r="F47" s="1">
        <f>'DATOS MENSUALES'!E358</f>
        <v>6.939</v>
      </c>
      <c r="G47" s="1">
        <f>'DATOS MENSUALES'!E359</f>
        <v>2.897</v>
      </c>
      <c r="H47" s="1">
        <f>'DATOS MENSUALES'!E360</f>
        <v>2.473</v>
      </c>
      <c r="I47" s="1">
        <f>'DATOS MENSUALES'!E361</f>
        <v>3.387</v>
      </c>
      <c r="J47" s="1">
        <f>'DATOS MENSUALES'!E362</f>
        <v>2.36</v>
      </c>
      <c r="K47" s="1">
        <f>'DATOS MENSUALES'!E363</f>
        <v>1.902</v>
      </c>
      <c r="L47" s="1">
        <f>'DATOS MENSUALES'!E364</f>
        <v>1.544</v>
      </c>
      <c r="M47" s="1">
        <f>'DATOS MENSUALES'!E365</f>
        <v>1.25</v>
      </c>
      <c r="N47" s="1">
        <f t="shared" si="11"/>
        <v>46.452</v>
      </c>
      <c r="O47" s="10"/>
      <c r="P47" s="60">
        <f t="shared" si="12"/>
        <v>-0.028292361033304778</v>
      </c>
      <c r="Q47" s="60">
        <f t="shared" si="13"/>
        <v>-1.0722173445912548</v>
      </c>
      <c r="R47" s="60">
        <f t="shared" si="15"/>
        <v>-225.41334611624046</v>
      </c>
      <c r="S47" s="60">
        <f t="shared" si="16"/>
        <v>432.99892043457</v>
      </c>
      <c r="T47" s="60">
        <f t="shared" si="17"/>
        <v>-0.457881826192364</v>
      </c>
      <c r="U47" s="60">
        <f t="shared" si="18"/>
        <v>-70.17939891760595</v>
      </c>
      <c r="V47" s="60">
        <f t="shared" si="19"/>
        <v>-20.594379549035253</v>
      </c>
      <c r="W47" s="60">
        <f t="shared" si="20"/>
        <v>-1.3994044908199326</v>
      </c>
      <c r="X47" s="60">
        <f t="shared" si="21"/>
        <v>-0.4035337736721486</v>
      </c>
      <c r="Y47" s="60">
        <f t="shared" si="22"/>
        <v>-0.07324131866719533</v>
      </c>
      <c r="Z47" s="60">
        <f t="shared" si="23"/>
        <v>-0.02851663386949365</v>
      </c>
      <c r="AA47" s="60">
        <f t="shared" si="24"/>
        <v>-0.11650678471309142</v>
      </c>
      <c r="AB47" s="60">
        <f t="shared" si="25"/>
        <v>-1175.987665527646</v>
      </c>
    </row>
    <row r="48" spans="1:28" ht="12.75">
      <c r="A48" s="12" t="s">
        <v>56</v>
      </c>
      <c r="B48" s="1">
        <f>'DATOS MENSUALES'!E366</f>
        <v>1.009</v>
      </c>
      <c r="C48" s="1">
        <f>'DATOS MENSUALES'!E367</f>
        <v>2.314</v>
      </c>
      <c r="D48" s="1">
        <f>'DATOS MENSUALES'!E368</f>
        <v>1.658</v>
      </c>
      <c r="E48" s="1">
        <f>'DATOS MENSUALES'!E369</f>
        <v>4.698</v>
      </c>
      <c r="F48" s="1">
        <f>'DATOS MENSUALES'!E370</f>
        <v>4.918</v>
      </c>
      <c r="G48" s="1">
        <f>'DATOS MENSUALES'!E371</f>
        <v>8.296</v>
      </c>
      <c r="H48" s="1">
        <f>'DATOS MENSUALES'!E372</f>
        <v>13.344</v>
      </c>
      <c r="I48" s="1">
        <f>'DATOS MENSUALES'!E373</f>
        <v>8.16</v>
      </c>
      <c r="J48" s="1">
        <f>'DATOS MENSUALES'!E374</f>
        <v>4.87</v>
      </c>
      <c r="K48" s="1">
        <f>'DATOS MENSUALES'!E375</f>
        <v>5.929</v>
      </c>
      <c r="L48" s="1">
        <f>'DATOS MENSUALES'!E376</f>
        <v>3.074</v>
      </c>
      <c r="M48" s="1">
        <f>'DATOS MENSUALES'!E377</f>
        <v>2.467</v>
      </c>
      <c r="N48" s="1">
        <f t="shared" si="11"/>
        <v>60.737</v>
      </c>
      <c r="O48" s="10"/>
      <c r="P48" s="60">
        <f t="shared" si="12"/>
        <v>-3.765197021741981</v>
      </c>
      <c r="Q48" s="60">
        <f t="shared" si="13"/>
        <v>-4.161745018516871</v>
      </c>
      <c r="R48" s="60">
        <f t="shared" si="15"/>
        <v>-371.83831661276594</v>
      </c>
      <c r="S48" s="60">
        <f t="shared" si="16"/>
        <v>-43.41570032942406</v>
      </c>
      <c r="T48" s="60">
        <f t="shared" si="17"/>
        <v>-21.7587082973301</v>
      </c>
      <c r="U48" s="60">
        <f t="shared" si="18"/>
        <v>2.0687580626536475</v>
      </c>
      <c r="V48" s="60">
        <f t="shared" si="19"/>
        <v>537.3587838367556</v>
      </c>
      <c r="W48" s="60">
        <f t="shared" si="20"/>
        <v>48.805986464124274</v>
      </c>
      <c r="X48" s="60">
        <f t="shared" si="21"/>
        <v>5.554922146878817</v>
      </c>
      <c r="Y48" s="60">
        <f t="shared" si="22"/>
        <v>46.99140416798021</v>
      </c>
      <c r="Z48" s="60">
        <f t="shared" si="23"/>
        <v>1.8359474524115</v>
      </c>
      <c r="AA48" s="60">
        <f t="shared" si="24"/>
        <v>0.3867686318922809</v>
      </c>
      <c r="AB48" s="60">
        <f t="shared" si="25"/>
        <v>51.88563150980249</v>
      </c>
    </row>
    <row r="49" spans="1:28" ht="12.75">
      <c r="A49" s="12" t="s">
        <v>57</v>
      </c>
      <c r="B49" s="1">
        <f>'DATOS MENSUALES'!E378</f>
        <v>2.088</v>
      </c>
      <c r="C49" s="1">
        <f>'DATOS MENSUALES'!E379</f>
        <v>2.23</v>
      </c>
      <c r="D49" s="1">
        <f>'DATOS MENSUALES'!E380</f>
        <v>1.777</v>
      </c>
      <c r="E49" s="1">
        <f>'DATOS MENSUALES'!E381</f>
        <v>2.102</v>
      </c>
      <c r="F49" s="1">
        <f>'DATOS MENSUALES'!E382</f>
        <v>12.635</v>
      </c>
      <c r="G49" s="1">
        <f>'DATOS MENSUALES'!E383</f>
        <v>8.363</v>
      </c>
      <c r="H49" s="1">
        <f>'DATOS MENSUALES'!E384</f>
        <v>3.475</v>
      </c>
      <c r="I49" s="1">
        <f>'DATOS MENSUALES'!E385</f>
        <v>2.674</v>
      </c>
      <c r="J49" s="1">
        <f>'DATOS MENSUALES'!E386</f>
        <v>2.062</v>
      </c>
      <c r="K49" s="1">
        <f>'DATOS MENSUALES'!E387</f>
        <v>1.72</v>
      </c>
      <c r="L49" s="1">
        <f>'DATOS MENSUALES'!E388</f>
        <v>1.424</v>
      </c>
      <c r="M49" s="1">
        <f>'DATOS MENSUALES'!E389</f>
        <v>1.482</v>
      </c>
      <c r="N49" s="1">
        <f t="shared" si="11"/>
        <v>42.032</v>
      </c>
      <c r="O49" s="10"/>
      <c r="P49" s="60">
        <f t="shared" si="12"/>
        <v>-0.10833494925093538</v>
      </c>
      <c r="Q49" s="60">
        <f t="shared" si="13"/>
        <v>-4.848391661392904</v>
      </c>
      <c r="R49" s="60">
        <f t="shared" si="15"/>
        <v>-353.6818707370351</v>
      </c>
      <c r="S49" s="60">
        <f t="shared" si="16"/>
        <v>-228.1721060672122</v>
      </c>
      <c r="T49" s="60">
        <f t="shared" si="17"/>
        <v>119.47659444787926</v>
      </c>
      <c r="U49" s="60">
        <f t="shared" si="18"/>
        <v>2.4125575976791303</v>
      </c>
      <c r="V49" s="60">
        <f t="shared" si="19"/>
        <v>-5.259358809915396</v>
      </c>
      <c r="W49" s="60">
        <f t="shared" si="20"/>
        <v>-6.143874355670485</v>
      </c>
      <c r="X49" s="60">
        <f t="shared" si="21"/>
        <v>-1.1150598950385402</v>
      </c>
      <c r="Y49" s="60">
        <f t="shared" si="22"/>
        <v>-0.21642573394543213</v>
      </c>
      <c r="Z49" s="60">
        <f t="shared" si="23"/>
        <v>-0.07704511122486543</v>
      </c>
      <c r="AA49" s="60">
        <f t="shared" si="24"/>
        <v>-0.016857775142843662</v>
      </c>
      <c r="AB49" s="60">
        <f t="shared" si="25"/>
        <v>-3358.306009848928</v>
      </c>
    </row>
    <row r="50" spans="1:28" ht="12.75">
      <c r="A50" s="12" t="s">
        <v>58</v>
      </c>
      <c r="B50" s="1">
        <f>'DATOS MENSUALES'!E390</f>
        <v>5.014</v>
      </c>
      <c r="C50" s="1">
        <f>'DATOS MENSUALES'!E391</f>
        <v>3.919</v>
      </c>
      <c r="D50" s="1">
        <f>'DATOS MENSUALES'!E392</f>
        <v>9.2</v>
      </c>
      <c r="E50" s="1">
        <f>'DATOS MENSUALES'!E393</f>
        <v>6.572</v>
      </c>
      <c r="F50" s="1">
        <f>'DATOS MENSUALES'!E394</f>
        <v>3.27</v>
      </c>
      <c r="G50" s="1">
        <f>'DATOS MENSUALES'!E395</f>
        <v>2.602</v>
      </c>
      <c r="H50" s="1">
        <f>'DATOS MENSUALES'!E396</f>
        <v>2.612</v>
      </c>
      <c r="I50" s="1">
        <f>'DATOS MENSUALES'!E397</f>
        <v>6.042</v>
      </c>
      <c r="J50" s="1">
        <f>'DATOS MENSUALES'!E398</f>
        <v>2.787</v>
      </c>
      <c r="K50" s="1">
        <f>'DATOS MENSUALES'!E399</f>
        <v>2.496</v>
      </c>
      <c r="L50" s="1">
        <f>'DATOS MENSUALES'!E400</f>
        <v>1.936</v>
      </c>
      <c r="M50" s="1">
        <f>'DATOS MENSUALES'!E401</f>
        <v>1.609</v>
      </c>
      <c r="N50" s="1">
        <f aca="true" t="shared" si="26" ref="N50:N81">SUM(B50:M50)</f>
        <v>48.059000000000005</v>
      </c>
      <c r="O50" s="10"/>
      <c r="P50" s="60">
        <f aca="true" t="shared" si="27" ref="P50:P83">(B50-B$6)^3</f>
        <v>14.693305204218772</v>
      </c>
      <c r="Q50" s="60">
        <f aca="true" t="shared" si="28" ref="Q50:Q83">(C50-C$6)^3</f>
        <v>-4.343423212842068E-08</v>
      </c>
      <c r="R50" s="60">
        <f t="shared" si="15"/>
        <v>0.04327155727109624</v>
      </c>
      <c r="S50" s="60">
        <f t="shared" si="16"/>
        <v>-4.416203034133329</v>
      </c>
      <c r="T50" s="60">
        <f t="shared" si="17"/>
        <v>-87.51404761915927</v>
      </c>
      <c r="U50" s="60">
        <f t="shared" si="18"/>
        <v>-86.3393442780777</v>
      </c>
      <c r="V50" s="60">
        <f t="shared" si="19"/>
        <v>-17.61751446103731</v>
      </c>
      <c r="W50" s="60">
        <f t="shared" si="20"/>
        <v>3.6272041352441144</v>
      </c>
      <c r="X50" s="60">
        <f t="shared" si="21"/>
        <v>-0.030362479404930864</v>
      </c>
      <c r="Y50" s="60">
        <f t="shared" si="22"/>
        <v>0.005415249878259191</v>
      </c>
      <c r="Z50" s="60">
        <f t="shared" si="23"/>
        <v>0.0006468745822968099</v>
      </c>
      <c r="AA50" s="60">
        <f t="shared" si="24"/>
        <v>-0.0021671768804470163</v>
      </c>
      <c r="AB50" s="60">
        <f t="shared" si="25"/>
        <v>-716.4914597131258</v>
      </c>
    </row>
    <row r="51" spans="1:28" ht="12.75">
      <c r="A51" s="12" t="s">
        <v>59</v>
      </c>
      <c r="B51" s="1">
        <f>'DATOS MENSUALES'!E402</f>
        <v>2.425</v>
      </c>
      <c r="C51" s="1">
        <f>'DATOS MENSUALES'!E403</f>
        <v>1.752</v>
      </c>
      <c r="D51" s="1">
        <f>'DATOS MENSUALES'!E404</f>
        <v>2.341</v>
      </c>
      <c r="E51" s="1">
        <f>'DATOS MENSUALES'!E405</f>
        <v>12.749</v>
      </c>
      <c r="F51" s="1">
        <f>'DATOS MENSUALES'!E406</f>
        <v>8.995</v>
      </c>
      <c r="G51" s="1">
        <f>'DATOS MENSUALES'!E407</f>
        <v>5.377</v>
      </c>
      <c r="H51" s="1">
        <f>'DATOS MENSUALES'!E408</f>
        <v>3.007</v>
      </c>
      <c r="I51" s="1">
        <f>'DATOS MENSUALES'!E409</f>
        <v>3.28</v>
      </c>
      <c r="J51" s="1">
        <f>'DATOS MENSUALES'!E410</f>
        <v>4.69</v>
      </c>
      <c r="K51" s="1">
        <f>'DATOS MENSUALES'!E411</f>
        <v>2.498</v>
      </c>
      <c r="L51" s="1">
        <f>'DATOS MENSUALES'!E412</f>
        <v>1.974</v>
      </c>
      <c r="M51" s="1">
        <f>'DATOS MENSUALES'!E413</f>
        <v>1.587</v>
      </c>
      <c r="N51" s="1">
        <f t="shared" si="26"/>
        <v>50.675</v>
      </c>
      <c r="O51" s="10"/>
      <c r="P51" s="60">
        <f t="shared" si="27"/>
        <v>-0.00272710751057753</v>
      </c>
      <c r="Q51" s="60">
        <f t="shared" si="28"/>
        <v>-10.225592118676643</v>
      </c>
      <c r="R51" s="60">
        <f aca="true" t="shared" si="29" ref="R51:R83">(D51-D$6)^3</f>
        <v>-275.63062270041536</v>
      </c>
      <c r="S51" s="60">
        <f aca="true" t="shared" si="30" ref="S51:S83">(E51-E$6)^3</f>
        <v>93.35105484534792</v>
      </c>
      <c r="T51" s="60">
        <f aca="true" t="shared" si="31" ref="T51:AB79">(F51-F$6)^3</f>
        <v>2.123025242479809</v>
      </c>
      <c r="U51" s="60">
        <f t="shared" si="31"/>
        <v>-4.449812301683126</v>
      </c>
      <c r="V51" s="60">
        <f t="shared" si="31"/>
        <v>-10.750627963361683</v>
      </c>
      <c r="W51" s="60">
        <f t="shared" si="31"/>
        <v>-1.8406540165919723</v>
      </c>
      <c r="X51" s="60">
        <f t="shared" si="31"/>
        <v>4.027498191837497</v>
      </c>
      <c r="Y51" s="60">
        <f t="shared" si="31"/>
        <v>0.005602390082115962</v>
      </c>
      <c r="Z51" s="60">
        <f t="shared" si="31"/>
        <v>0.0019290766539221695</v>
      </c>
      <c r="AA51" s="60">
        <f t="shared" si="31"/>
        <v>-0.0034710099259015565</v>
      </c>
      <c r="AB51" s="60">
        <f t="shared" si="31"/>
        <v>-253.90396432011926</v>
      </c>
    </row>
    <row r="52" spans="1:28" ht="12.75">
      <c r="A52" s="12" t="s">
        <v>60</v>
      </c>
      <c r="B52" s="1">
        <f>'DATOS MENSUALES'!E414</f>
        <v>1.331</v>
      </c>
      <c r="C52" s="1">
        <f>'DATOS MENSUALES'!E415</f>
        <v>1.843</v>
      </c>
      <c r="D52" s="1">
        <f>'DATOS MENSUALES'!E416</f>
        <v>1.609</v>
      </c>
      <c r="E52" s="1">
        <f>'DATOS MENSUALES'!E417</f>
        <v>3.955</v>
      </c>
      <c r="F52" s="1">
        <f>'DATOS MENSUALES'!E418</f>
        <v>2.522</v>
      </c>
      <c r="G52" s="1">
        <f>'DATOS MENSUALES'!E419</f>
        <v>3.909</v>
      </c>
      <c r="H52" s="1">
        <f>'DATOS MENSUALES'!E420</f>
        <v>2.378</v>
      </c>
      <c r="I52" s="1">
        <f>'DATOS MENSUALES'!E421</f>
        <v>2.352</v>
      </c>
      <c r="J52" s="1">
        <f>'DATOS MENSUALES'!E422</f>
        <v>2.09</v>
      </c>
      <c r="K52" s="1">
        <f>'DATOS MENSUALES'!E423</f>
        <v>1.734</v>
      </c>
      <c r="L52" s="1">
        <f>'DATOS MENSUALES'!E424</f>
        <v>1.425</v>
      </c>
      <c r="M52" s="1">
        <f>'DATOS MENSUALES'!E425</f>
        <v>2.177</v>
      </c>
      <c r="N52" s="1">
        <f t="shared" si="26"/>
        <v>27.325</v>
      </c>
      <c r="O52" s="10"/>
      <c r="P52" s="60">
        <f t="shared" si="27"/>
        <v>-1.877766103321871</v>
      </c>
      <c r="Q52" s="60">
        <f t="shared" si="28"/>
        <v>-8.992620521318521</v>
      </c>
      <c r="R52" s="60">
        <f t="shared" si="29"/>
        <v>-379.4915110337459</v>
      </c>
      <c r="S52" s="60">
        <f t="shared" si="30"/>
        <v>-77.18098838270856</v>
      </c>
      <c r="T52" s="60">
        <f t="shared" si="31"/>
        <v>-139.6172307910381</v>
      </c>
      <c r="U52" s="60">
        <f t="shared" si="31"/>
        <v>-30.161637895818103</v>
      </c>
      <c r="V52" s="60">
        <f t="shared" si="31"/>
        <v>-22.810749832124092</v>
      </c>
      <c r="W52" s="60">
        <f t="shared" si="31"/>
        <v>-9.987411907875723</v>
      </c>
      <c r="X52" s="60">
        <f t="shared" si="31"/>
        <v>-1.027151178961405</v>
      </c>
      <c r="Y52" s="60">
        <f t="shared" si="31"/>
        <v>-0.2016361605184349</v>
      </c>
      <c r="Z52" s="60">
        <f t="shared" si="31"/>
        <v>-0.07650319733781304</v>
      </c>
      <c r="AA52" s="60">
        <f t="shared" si="31"/>
        <v>0.08436821811128872</v>
      </c>
      <c r="AB52" s="60">
        <f t="shared" si="31"/>
        <v>-26151.0697033884</v>
      </c>
    </row>
    <row r="53" spans="1:28" ht="12.75">
      <c r="A53" s="12" t="s">
        <v>61</v>
      </c>
      <c r="B53" s="1">
        <f>'DATOS MENSUALES'!E426</f>
        <v>1.902</v>
      </c>
      <c r="C53" s="1">
        <f>'DATOS MENSUALES'!E427</f>
        <v>2.144</v>
      </c>
      <c r="D53" s="1">
        <f>'DATOS MENSUALES'!E428</f>
        <v>1.721</v>
      </c>
      <c r="E53" s="1">
        <f>'DATOS MENSUALES'!E429</f>
        <v>1.698</v>
      </c>
      <c r="F53" s="1">
        <f>'DATOS MENSUALES'!E430</f>
        <v>1.833</v>
      </c>
      <c r="G53" s="1">
        <f>'DATOS MENSUALES'!E431</f>
        <v>1.718</v>
      </c>
      <c r="H53" s="1">
        <f>'DATOS MENSUALES'!E432</f>
        <v>2.092</v>
      </c>
      <c r="I53" s="1">
        <f>'DATOS MENSUALES'!E433</f>
        <v>1.774</v>
      </c>
      <c r="J53" s="1">
        <f>'DATOS MENSUALES'!E434</f>
        <v>1.614</v>
      </c>
      <c r="K53" s="1">
        <f>'DATOS MENSUALES'!E435</f>
        <v>1.401</v>
      </c>
      <c r="L53" s="1">
        <f>'DATOS MENSUALES'!E436</f>
        <v>1.34</v>
      </c>
      <c r="M53" s="1">
        <f>'DATOS MENSUALES'!E437</f>
        <v>1.31</v>
      </c>
      <c r="N53" s="1">
        <f t="shared" si="26"/>
        <v>20.547</v>
      </c>
      <c r="O53" s="10"/>
      <c r="P53" s="60">
        <f t="shared" si="27"/>
        <v>-0.2910547840401916</v>
      </c>
      <c r="Q53" s="60">
        <f t="shared" si="28"/>
        <v>-5.625649988406677</v>
      </c>
      <c r="R53" s="60">
        <f t="shared" si="29"/>
        <v>-362.1506139147266</v>
      </c>
      <c r="S53" s="60">
        <f t="shared" si="30"/>
        <v>-276.48626869512685</v>
      </c>
      <c r="T53" s="60">
        <f t="shared" si="31"/>
        <v>-202.96134280260557</v>
      </c>
      <c r="U53" s="60">
        <f t="shared" si="31"/>
        <v>-149.19771138096752</v>
      </c>
      <c r="V53" s="60">
        <f t="shared" si="31"/>
        <v>-30.431100987896826</v>
      </c>
      <c r="W53" s="60">
        <f t="shared" si="31"/>
        <v>-20.380651769513463</v>
      </c>
      <c r="X53" s="60">
        <f t="shared" si="31"/>
        <v>-3.2745586540908804</v>
      </c>
      <c r="Y53" s="60">
        <f t="shared" si="31"/>
        <v>-0.7771501044605833</v>
      </c>
      <c r="Z53" s="60">
        <f t="shared" si="31"/>
        <v>-0.13227303228271645</v>
      </c>
      <c r="AA53" s="60">
        <f t="shared" si="31"/>
        <v>-0.07862778368003359</v>
      </c>
      <c r="AB53" s="60">
        <f t="shared" si="31"/>
        <v>-48468.33650410432</v>
      </c>
    </row>
    <row r="54" spans="1:28" ht="12.75">
      <c r="A54" s="12" t="s">
        <v>62</v>
      </c>
      <c r="B54" s="1">
        <f>'DATOS MENSUALES'!E438</f>
        <v>3.304</v>
      </c>
      <c r="C54" s="1">
        <f>'DATOS MENSUALES'!E439</f>
        <v>4.44</v>
      </c>
      <c r="D54" s="1">
        <f>'DATOS MENSUALES'!E440</f>
        <v>15.471</v>
      </c>
      <c r="E54" s="1">
        <f>'DATOS MENSUALES'!E441</f>
        <v>11.761</v>
      </c>
      <c r="F54" s="1">
        <f>'DATOS MENSUALES'!E442</f>
        <v>17.351</v>
      </c>
      <c r="G54" s="1">
        <f>'DATOS MENSUALES'!E443</f>
        <v>5.219</v>
      </c>
      <c r="H54" s="1">
        <f>'DATOS MENSUALES'!E444</f>
        <v>3.3</v>
      </c>
      <c r="I54" s="1">
        <f>'DATOS MENSUALES'!E445</f>
        <v>4.766</v>
      </c>
      <c r="J54" s="1">
        <f>'DATOS MENSUALES'!E446</f>
        <v>3.288</v>
      </c>
      <c r="K54" s="1">
        <f>'DATOS MENSUALES'!E447</f>
        <v>2.599</v>
      </c>
      <c r="L54" s="1">
        <f>'DATOS MENSUALES'!E448</f>
        <v>2.219</v>
      </c>
      <c r="M54" s="1">
        <f>'DATOS MENSUALES'!E449</f>
        <v>1.783</v>
      </c>
      <c r="N54" s="1">
        <f t="shared" si="26"/>
        <v>75.50099999999999</v>
      </c>
      <c r="O54" s="10"/>
      <c r="P54" s="60">
        <f t="shared" si="27"/>
        <v>0.40405525271049714</v>
      </c>
      <c r="Q54" s="60">
        <f t="shared" si="28"/>
        <v>0.1385775617200387</v>
      </c>
      <c r="R54" s="60">
        <f t="shared" si="29"/>
        <v>290.39052007201576</v>
      </c>
      <c r="S54" s="60">
        <f t="shared" si="30"/>
        <v>44.676464384303856</v>
      </c>
      <c r="T54" s="60">
        <f t="shared" si="31"/>
        <v>896.1877626069868</v>
      </c>
      <c r="U54" s="60">
        <f t="shared" si="31"/>
        <v>-5.859287904254746</v>
      </c>
      <c r="V54" s="60">
        <f t="shared" si="31"/>
        <v>-7.012239509863748</v>
      </c>
      <c r="W54" s="60">
        <f t="shared" si="31"/>
        <v>0.017671426728966606</v>
      </c>
      <c r="X54" s="60">
        <f t="shared" si="31"/>
        <v>0.006754516884325331</v>
      </c>
      <c r="Y54" s="60">
        <f t="shared" si="31"/>
        <v>0.021625774922336395</v>
      </c>
      <c r="Z54" s="60">
        <f t="shared" si="31"/>
        <v>0.050441721709018755</v>
      </c>
      <c r="AA54" s="60">
        <f t="shared" si="31"/>
        <v>8.866229723891965E-05</v>
      </c>
      <c r="AB54" s="60">
        <f t="shared" si="31"/>
        <v>6325.23329971615</v>
      </c>
    </row>
    <row r="55" spans="1:28" ht="12.75">
      <c r="A55" s="12" t="s">
        <v>63</v>
      </c>
      <c r="B55" s="1">
        <f>'DATOS MENSUALES'!E450</f>
        <v>2.565</v>
      </c>
      <c r="C55" s="1">
        <f>'DATOS MENSUALES'!E451</f>
        <v>1.77</v>
      </c>
      <c r="D55" s="1">
        <f>'DATOS MENSUALES'!E452</f>
        <v>8.469</v>
      </c>
      <c r="E55" s="1">
        <f>'DATOS MENSUALES'!E453</f>
        <v>9.616</v>
      </c>
      <c r="F55" s="1">
        <f>'DATOS MENSUALES'!E454</f>
        <v>20.331</v>
      </c>
      <c r="G55" s="1">
        <f>'DATOS MENSUALES'!E455</f>
        <v>5.731</v>
      </c>
      <c r="H55" s="1">
        <f>'DATOS MENSUALES'!E456</f>
        <v>5.603</v>
      </c>
      <c r="I55" s="1">
        <f>'DATOS MENSUALES'!E457</f>
        <v>4.261</v>
      </c>
      <c r="J55" s="1">
        <f>'DATOS MENSUALES'!E458</f>
        <v>4.634</v>
      </c>
      <c r="K55" s="1">
        <f>'DATOS MENSUALES'!E459</f>
        <v>3.002</v>
      </c>
      <c r="L55" s="1">
        <f>'DATOS MENSUALES'!E460</f>
        <v>2.375</v>
      </c>
      <c r="M55" s="1">
        <f>'DATOS MENSUALES'!E461</f>
        <v>1.88</v>
      </c>
      <c r="N55" s="1">
        <f t="shared" si="26"/>
        <v>70.237</v>
      </c>
      <c r="O55" s="10"/>
      <c r="P55" s="60">
        <f t="shared" si="27"/>
        <v>2.3857723237955925E-11</v>
      </c>
      <c r="Q55" s="60">
        <f t="shared" si="28"/>
        <v>-9.97329468216425</v>
      </c>
      <c r="R55" s="60">
        <f t="shared" si="29"/>
        <v>-0.05483918836044635</v>
      </c>
      <c r="S55" s="60">
        <f t="shared" si="30"/>
        <v>2.7637362203267313</v>
      </c>
      <c r="T55" s="60">
        <f t="shared" si="31"/>
        <v>2010.510408297841</v>
      </c>
      <c r="U55" s="60">
        <f t="shared" si="31"/>
        <v>-2.1507004642988297</v>
      </c>
      <c r="V55" s="60">
        <f t="shared" si="31"/>
        <v>0.058843236729244165</v>
      </c>
      <c r="W55" s="60">
        <f t="shared" si="31"/>
        <v>-0.014621706366763396</v>
      </c>
      <c r="X55" s="60">
        <f t="shared" si="31"/>
        <v>3.617019581501408</v>
      </c>
      <c r="Y55" s="60">
        <f t="shared" si="31"/>
        <v>0.31666519345401667</v>
      </c>
      <c r="Z55" s="60">
        <f t="shared" si="31"/>
        <v>0.14510440445282072</v>
      </c>
      <c r="AA55" s="60">
        <f t="shared" si="31"/>
        <v>0.002838612497652155</v>
      </c>
      <c r="AB55" s="60">
        <f t="shared" si="31"/>
        <v>2315.5659284364538</v>
      </c>
    </row>
    <row r="56" spans="1:28" ht="12.75">
      <c r="A56" s="12" t="s">
        <v>64</v>
      </c>
      <c r="B56" s="1">
        <f>'DATOS MENSUALES'!E462</f>
        <v>1.7</v>
      </c>
      <c r="C56" s="1">
        <f>'DATOS MENSUALES'!E463</f>
        <v>1.772</v>
      </c>
      <c r="D56" s="1">
        <f>'DATOS MENSUALES'!E464</f>
        <v>25.919</v>
      </c>
      <c r="E56" s="1">
        <f>'DATOS MENSUALES'!E465</f>
        <v>16.411</v>
      </c>
      <c r="F56" s="1">
        <f>'DATOS MENSUALES'!E466</f>
        <v>25.824</v>
      </c>
      <c r="G56" s="1">
        <f>'DATOS MENSUALES'!E467</f>
        <v>13.265</v>
      </c>
      <c r="H56" s="1">
        <f>'DATOS MENSUALES'!E468</f>
        <v>7.386</v>
      </c>
      <c r="I56" s="1">
        <f>'DATOS MENSUALES'!E469</f>
        <v>5.272</v>
      </c>
      <c r="J56" s="1">
        <f>'DATOS MENSUALES'!E470</f>
        <v>3.925</v>
      </c>
      <c r="K56" s="1">
        <f>'DATOS MENSUALES'!E471</f>
        <v>3.33</v>
      </c>
      <c r="L56" s="1">
        <f>'DATOS MENSUALES'!E472</f>
        <v>2.752</v>
      </c>
      <c r="M56" s="1">
        <f>'DATOS MENSUALES'!E473</f>
        <v>2.203</v>
      </c>
      <c r="N56" s="1">
        <f t="shared" si="26"/>
        <v>109.759</v>
      </c>
      <c r="O56" s="10"/>
      <c r="P56" s="60">
        <f t="shared" si="27"/>
        <v>-0.6465686457164997</v>
      </c>
      <c r="Q56" s="60">
        <f t="shared" si="28"/>
        <v>-9.945520575481059</v>
      </c>
      <c r="R56" s="60">
        <f t="shared" si="29"/>
        <v>4974.0064671348155</v>
      </c>
      <c r="S56" s="60">
        <f t="shared" si="30"/>
        <v>551.0349234556878</v>
      </c>
      <c r="T56" s="60">
        <f t="shared" si="31"/>
        <v>5943.749899280215</v>
      </c>
      <c r="U56" s="60">
        <f t="shared" si="31"/>
        <v>243.3442623444107</v>
      </c>
      <c r="V56" s="60">
        <f t="shared" si="31"/>
        <v>10.245949154553607</v>
      </c>
      <c r="W56" s="60">
        <f t="shared" si="31"/>
        <v>0.45028239562290595</v>
      </c>
      <c r="X56" s="60">
        <f t="shared" si="31"/>
        <v>0.5636220033664188</v>
      </c>
      <c r="Y56" s="60">
        <f t="shared" si="31"/>
        <v>1.0290958974319788</v>
      </c>
      <c r="Z56" s="60">
        <f t="shared" si="31"/>
        <v>0.7350548682351904</v>
      </c>
      <c r="AA56" s="60">
        <f t="shared" si="31"/>
        <v>0.10027949134682582</v>
      </c>
      <c r="AB56" s="60">
        <f t="shared" si="31"/>
        <v>146794.9705456115</v>
      </c>
    </row>
    <row r="57" spans="1:28" ht="12.75">
      <c r="A57" s="12" t="s">
        <v>65</v>
      </c>
      <c r="B57" s="1">
        <f>'DATOS MENSUALES'!E474</f>
        <v>2.902</v>
      </c>
      <c r="C57" s="1">
        <f>'DATOS MENSUALES'!E475</f>
        <v>3.741</v>
      </c>
      <c r="D57" s="1">
        <f>'DATOS MENSUALES'!E476</f>
        <v>5.731</v>
      </c>
      <c r="E57" s="1">
        <f>'DATOS MENSUALES'!E477</f>
        <v>9.757</v>
      </c>
      <c r="F57" s="1">
        <f>'DATOS MENSUALES'!E478</f>
        <v>4.603</v>
      </c>
      <c r="G57" s="1">
        <f>'DATOS MENSUALES'!E479</f>
        <v>4.81</v>
      </c>
      <c r="H57" s="1">
        <f>'DATOS MENSUALES'!E480</f>
        <v>4.195</v>
      </c>
      <c r="I57" s="1">
        <f>'DATOS MENSUALES'!E481</f>
        <v>6.156</v>
      </c>
      <c r="J57" s="1">
        <f>'DATOS MENSUALES'!E482</f>
        <v>3.552</v>
      </c>
      <c r="K57" s="1">
        <f>'DATOS MENSUALES'!E483</f>
        <v>2.592</v>
      </c>
      <c r="L57" s="1">
        <f>'DATOS MENSUALES'!E484</f>
        <v>2.085</v>
      </c>
      <c r="M57" s="1">
        <f>'DATOS MENSUALES'!E485</f>
        <v>1.706</v>
      </c>
      <c r="N57" s="1">
        <f t="shared" si="26"/>
        <v>51.830000000000005</v>
      </c>
      <c r="O57" s="10"/>
      <c r="P57" s="60">
        <f t="shared" si="27"/>
        <v>0.03837091912785237</v>
      </c>
      <c r="Q57" s="60">
        <f t="shared" si="28"/>
        <v>-0.005980515875003403</v>
      </c>
      <c r="R57" s="60">
        <f t="shared" si="29"/>
        <v>-30.31074955750228</v>
      </c>
      <c r="S57" s="60">
        <f t="shared" si="30"/>
        <v>3.68329004328747</v>
      </c>
      <c r="T57" s="60">
        <f t="shared" si="31"/>
        <v>-29.986245900594568</v>
      </c>
      <c r="U57" s="60">
        <f t="shared" si="31"/>
        <v>-10.820301100358746</v>
      </c>
      <c r="V57" s="60">
        <f t="shared" si="31"/>
        <v>-1.0582314599980314</v>
      </c>
      <c r="W57" s="60">
        <f t="shared" si="31"/>
        <v>4.495962342149072</v>
      </c>
      <c r="X57" s="60">
        <f t="shared" si="31"/>
        <v>0.09297833361159813</v>
      </c>
      <c r="Y57" s="60">
        <f t="shared" si="31"/>
        <v>0.020036338936110468</v>
      </c>
      <c r="Z57" s="60">
        <f t="shared" si="31"/>
        <v>0.013058368116732156</v>
      </c>
      <c r="AA57" s="60">
        <f t="shared" si="31"/>
        <v>-3.4040861851990036E-05</v>
      </c>
      <c r="AB57" s="60">
        <f t="shared" si="31"/>
        <v>-138.7687546686413</v>
      </c>
    </row>
    <row r="58" spans="1:28" ht="12.75">
      <c r="A58" s="12" t="s">
        <v>66</v>
      </c>
      <c r="B58" s="1">
        <f>'DATOS MENSUALES'!E486</f>
        <v>1.723</v>
      </c>
      <c r="C58" s="1">
        <f>'DATOS MENSUALES'!E487</f>
        <v>1.78</v>
      </c>
      <c r="D58" s="1">
        <f>'DATOS MENSUALES'!E488</f>
        <v>1.978</v>
      </c>
      <c r="E58" s="1">
        <f>'DATOS MENSUALES'!E489</f>
        <v>1.494</v>
      </c>
      <c r="F58" s="1">
        <f>'DATOS MENSUALES'!E490</f>
        <v>1.457</v>
      </c>
      <c r="G58" s="1">
        <f>'DATOS MENSUALES'!E491</f>
        <v>3.193</v>
      </c>
      <c r="H58" s="1">
        <f>'DATOS MENSUALES'!E492</f>
        <v>2.227</v>
      </c>
      <c r="I58" s="1">
        <f>'DATOS MENSUALES'!E493</f>
        <v>2.813</v>
      </c>
      <c r="J58" s="1">
        <f>'DATOS MENSUALES'!E494</f>
        <v>2.089</v>
      </c>
      <c r="K58" s="1">
        <f>'DATOS MENSUALES'!E495</f>
        <v>1.699</v>
      </c>
      <c r="L58" s="1">
        <f>'DATOS MENSUALES'!E496</f>
        <v>1.387</v>
      </c>
      <c r="M58" s="1">
        <f>'DATOS MENSUALES'!E497</f>
        <v>1.479</v>
      </c>
      <c r="N58" s="1">
        <f t="shared" si="26"/>
        <v>23.319</v>
      </c>
      <c r="O58" s="10"/>
      <c r="P58" s="60">
        <f t="shared" si="27"/>
        <v>-0.5963356102254527</v>
      </c>
      <c r="Q58" s="60">
        <f t="shared" si="28"/>
        <v>-9.83493979238464</v>
      </c>
      <c r="R58" s="60">
        <f t="shared" si="29"/>
        <v>-324.3735847381654</v>
      </c>
      <c r="S58" s="60">
        <f t="shared" si="30"/>
        <v>-303.28179840217655</v>
      </c>
      <c r="T58" s="60">
        <f t="shared" si="31"/>
        <v>-244.4639210092612</v>
      </c>
      <c r="U58" s="60">
        <f t="shared" si="31"/>
        <v>-56.129228774063264</v>
      </c>
      <c r="V58" s="60">
        <f t="shared" si="31"/>
        <v>-26.65173548092369</v>
      </c>
      <c r="W58" s="60">
        <f t="shared" si="31"/>
        <v>-4.848521871992109</v>
      </c>
      <c r="X58" s="60">
        <f t="shared" si="31"/>
        <v>-1.0302082664187049</v>
      </c>
      <c r="Y58" s="60">
        <f t="shared" si="31"/>
        <v>-0.23993910772229152</v>
      </c>
      <c r="Z58" s="60">
        <f t="shared" si="31"/>
        <v>-0.09894136395489288</v>
      </c>
      <c r="AA58" s="60">
        <f t="shared" si="31"/>
        <v>-0.017456435785405622</v>
      </c>
      <c r="AB58" s="60">
        <f t="shared" si="31"/>
        <v>-38232.65650462681</v>
      </c>
    </row>
    <row r="59" spans="1:28" ht="12.75">
      <c r="A59" s="12" t="s">
        <v>67</v>
      </c>
      <c r="B59" s="1">
        <f>'DATOS MENSUALES'!E498</f>
        <v>1.882</v>
      </c>
      <c r="C59" s="1">
        <f>'DATOS MENSUALES'!E499</f>
        <v>1.55</v>
      </c>
      <c r="D59" s="1">
        <f>'DATOS MENSUALES'!E500</f>
        <v>28.086</v>
      </c>
      <c r="E59" s="1">
        <f>'DATOS MENSUALES'!E501</f>
        <v>3.266</v>
      </c>
      <c r="F59" s="1">
        <f>'DATOS MENSUALES'!E502</f>
        <v>3.589</v>
      </c>
      <c r="G59" s="1">
        <f>'DATOS MENSUALES'!E503</f>
        <v>2.392</v>
      </c>
      <c r="H59" s="1">
        <f>'DATOS MENSUALES'!E504</f>
        <v>2.077</v>
      </c>
      <c r="I59" s="1">
        <f>'DATOS MENSUALES'!E505</f>
        <v>2.29</v>
      </c>
      <c r="J59" s="1">
        <f>'DATOS MENSUALES'!E506</f>
        <v>2.057</v>
      </c>
      <c r="K59" s="1">
        <f>'DATOS MENSUALES'!E507</f>
        <v>1.691</v>
      </c>
      <c r="L59" s="1">
        <f>'DATOS MENSUALES'!E508</f>
        <v>1.383</v>
      </c>
      <c r="M59" s="1">
        <f>'DATOS MENSUALES'!E509</f>
        <v>1.606</v>
      </c>
      <c r="N59" s="1">
        <f t="shared" si="26"/>
        <v>51.86900000000001</v>
      </c>
      <c r="O59" s="10"/>
      <c r="P59" s="60">
        <f t="shared" si="27"/>
        <v>-0.31820927992173426</v>
      </c>
      <c r="Q59" s="60">
        <f t="shared" si="28"/>
        <v>-13.35448005731576</v>
      </c>
      <c r="R59" s="60">
        <f t="shared" si="29"/>
        <v>7118.9700504226275</v>
      </c>
      <c r="S59" s="60">
        <f t="shared" si="30"/>
        <v>-121.04140271586499</v>
      </c>
      <c r="T59" s="60">
        <f t="shared" si="31"/>
        <v>-69.97311327591689</v>
      </c>
      <c r="U59" s="60">
        <f t="shared" si="31"/>
        <v>-99.24018027979264</v>
      </c>
      <c r="V59" s="60">
        <f t="shared" si="31"/>
        <v>-30.871834295489805</v>
      </c>
      <c r="W59" s="60">
        <f t="shared" si="31"/>
        <v>-10.875095601819245</v>
      </c>
      <c r="X59" s="60">
        <f t="shared" si="31"/>
        <v>-1.1312673850523138</v>
      </c>
      <c r="Y59" s="60">
        <f t="shared" si="31"/>
        <v>-0.2493260576286276</v>
      </c>
      <c r="Z59" s="60">
        <f t="shared" si="31"/>
        <v>-0.10153067186673861</v>
      </c>
      <c r="AA59" s="60">
        <f t="shared" si="31"/>
        <v>-0.0023214183411908113</v>
      </c>
      <c r="AB59" s="60">
        <f t="shared" si="31"/>
        <v>-135.6562882163705</v>
      </c>
    </row>
    <row r="60" spans="1:28" ht="12.75">
      <c r="A60" s="12" t="s">
        <v>68</v>
      </c>
      <c r="B60" s="1">
        <f>'DATOS MENSUALES'!E510</f>
        <v>2.517</v>
      </c>
      <c r="C60" s="1">
        <f>'DATOS MENSUALES'!E511</f>
        <v>5.058</v>
      </c>
      <c r="D60" s="1">
        <f>'DATOS MENSUALES'!E512</f>
        <v>12.962</v>
      </c>
      <c r="E60" s="1">
        <f>'DATOS MENSUALES'!E513</f>
        <v>2.287</v>
      </c>
      <c r="F60" s="1">
        <f>'DATOS MENSUALES'!E514</f>
        <v>2.96</v>
      </c>
      <c r="G60" s="1">
        <f>'DATOS MENSUALES'!E515</f>
        <v>2.311</v>
      </c>
      <c r="H60" s="1">
        <f>'DATOS MENSUALES'!E516</f>
        <v>7.478</v>
      </c>
      <c r="I60" s="1">
        <f>'DATOS MENSUALES'!E517</f>
        <v>5.416</v>
      </c>
      <c r="J60" s="1">
        <f>'DATOS MENSUALES'!E518</f>
        <v>2.89</v>
      </c>
      <c r="K60" s="1">
        <f>'DATOS MENSUALES'!E519</f>
        <v>2.41</v>
      </c>
      <c r="L60" s="1">
        <f>'DATOS MENSUALES'!E520</f>
        <v>2.157</v>
      </c>
      <c r="M60" s="1">
        <f>'DATOS MENSUALES'!E521</f>
        <v>1.795</v>
      </c>
      <c r="N60" s="1">
        <f t="shared" si="26"/>
        <v>50.241</v>
      </c>
      <c r="O60" s="10"/>
      <c r="P60" s="60">
        <f t="shared" si="27"/>
        <v>-0.00010861409184475454</v>
      </c>
      <c r="Q60" s="60">
        <f t="shared" si="28"/>
        <v>1.4640099573729324</v>
      </c>
      <c r="R60" s="60">
        <f t="shared" si="29"/>
        <v>69.5825156880439</v>
      </c>
      <c r="S60" s="60">
        <f t="shared" si="30"/>
        <v>-208.06945121003935</v>
      </c>
      <c r="T60" s="60">
        <f t="shared" si="31"/>
        <v>-107.15546674654222</v>
      </c>
      <c r="U60" s="60">
        <f t="shared" si="31"/>
        <v>-104.540563625993</v>
      </c>
      <c r="V60" s="60">
        <f t="shared" si="31"/>
        <v>11.603876799487484</v>
      </c>
      <c r="W60" s="60">
        <f t="shared" si="31"/>
        <v>0.754738470565055</v>
      </c>
      <c r="X60" s="60">
        <f t="shared" si="31"/>
        <v>-0.009125358575729728</v>
      </c>
      <c r="Y60" s="60">
        <f t="shared" si="31"/>
        <v>0.0007194691124189627</v>
      </c>
      <c r="Z60" s="60">
        <f t="shared" si="31"/>
        <v>0.029071749075409933</v>
      </c>
      <c r="AA60" s="60">
        <f t="shared" si="31"/>
        <v>0.00018123414021412726</v>
      </c>
      <c r="AB60" s="60">
        <f t="shared" si="31"/>
        <v>-309.7702769326437</v>
      </c>
    </row>
    <row r="61" spans="1:28" ht="12.75">
      <c r="A61" s="12" t="s">
        <v>69</v>
      </c>
      <c r="B61" s="1">
        <f>'DATOS MENSUALES'!E522</f>
        <v>1.447</v>
      </c>
      <c r="C61" s="1">
        <f>'DATOS MENSUALES'!E523</f>
        <v>2.463</v>
      </c>
      <c r="D61" s="1">
        <f>'DATOS MENSUALES'!E524</f>
        <v>5.219</v>
      </c>
      <c r="E61" s="1">
        <f>'DATOS MENSUALES'!E525</f>
        <v>7.718</v>
      </c>
      <c r="F61" s="1">
        <f>'DATOS MENSUALES'!E526</f>
        <v>3.429</v>
      </c>
      <c r="G61" s="1">
        <f>'DATOS MENSUALES'!E527</f>
        <v>9.33</v>
      </c>
      <c r="H61" s="1">
        <f>'DATOS MENSUALES'!E528</f>
        <v>3.304</v>
      </c>
      <c r="I61" s="1">
        <f>'DATOS MENSUALES'!E529</f>
        <v>4.855</v>
      </c>
      <c r="J61" s="1">
        <f>'DATOS MENSUALES'!E530</f>
        <v>4.586</v>
      </c>
      <c r="K61" s="1">
        <f>'DATOS MENSUALES'!E531</f>
        <v>2.48</v>
      </c>
      <c r="L61" s="1">
        <f>'DATOS MENSUALES'!E532</f>
        <v>2.011</v>
      </c>
      <c r="M61" s="1">
        <f>'DATOS MENSUALES'!E533</f>
        <v>1.643</v>
      </c>
      <c r="N61" s="1">
        <f t="shared" si="26"/>
        <v>48.485</v>
      </c>
      <c r="O61" s="10"/>
      <c r="P61" s="60">
        <f t="shared" si="27"/>
        <v>-1.3963358301180142</v>
      </c>
      <c r="Q61" s="60">
        <f t="shared" si="28"/>
        <v>-3.109036520436982</v>
      </c>
      <c r="R61" s="60">
        <f t="shared" si="29"/>
        <v>-47.829152312499495</v>
      </c>
      <c r="S61" s="60">
        <f t="shared" si="30"/>
        <v>-0.12103139279859129</v>
      </c>
      <c r="T61" s="60">
        <f t="shared" si="31"/>
        <v>-78.44439209685355</v>
      </c>
      <c r="U61" s="60">
        <f t="shared" si="31"/>
        <v>12.297550073002144</v>
      </c>
      <c r="V61" s="60">
        <f t="shared" si="31"/>
        <v>-6.968368480020772</v>
      </c>
      <c r="W61" s="60">
        <f t="shared" si="31"/>
        <v>0.04268040876960032</v>
      </c>
      <c r="X61" s="60">
        <f t="shared" si="31"/>
        <v>3.288209322460085</v>
      </c>
      <c r="Y61" s="60">
        <f t="shared" si="31"/>
        <v>0.004065819883768829</v>
      </c>
      <c r="Z61" s="60">
        <f t="shared" si="31"/>
        <v>0.0042110979294042936</v>
      </c>
      <c r="AA61" s="60">
        <f t="shared" si="31"/>
        <v>-0.0008684989011081797</v>
      </c>
      <c r="AB61" s="60">
        <f t="shared" si="31"/>
        <v>-618.9553706622055</v>
      </c>
    </row>
    <row r="62" spans="1:28" ht="12.75">
      <c r="A62" s="12" t="s">
        <v>70</v>
      </c>
      <c r="B62" s="1">
        <f>'DATOS MENSUALES'!E534</f>
        <v>2.874</v>
      </c>
      <c r="C62" s="1">
        <f>'DATOS MENSUALES'!E535</f>
        <v>11.235</v>
      </c>
      <c r="D62" s="1">
        <f>'DATOS MENSUALES'!E536</f>
        <v>3.897</v>
      </c>
      <c r="E62" s="1">
        <f>'DATOS MENSUALES'!E537</f>
        <v>4.712</v>
      </c>
      <c r="F62" s="1">
        <f>'DATOS MENSUALES'!E538</f>
        <v>24.297</v>
      </c>
      <c r="G62" s="1">
        <f>'DATOS MENSUALES'!E539</f>
        <v>14.446</v>
      </c>
      <c r="H62" s="1">
        <f>'DATOS MENSUALES'!E540</f>
        <v>8.901</v>
      </c>
      <c r="I62" s="1">
        <f>'DATOS MENSUALES'!E541</f>
        <v>6.442</v>
      </c>
      <c r="J62" s="1">
        <f>'DATOS MENSUALES'!E542</f>
        <v>3.851</v>
      </c>
      <c r="K62" s="1">
        <f>'DATOS MENSUALES'!E543</f>
        <v>3.119</v>
      </c>
      <c r="L62" s="1">
        <f>'DATOS MENSUALES'!E544</f>
        <v>2.486</v>
      </c>
      <c r="M62" s="1">
        <f>'DATOS MENSUALES'!E545</f>
        <v>1.972</v>
      </c>
      <c r="N62" s="1">
        <f t="shared" si="26"/>
        <v>88.232</v>
      </c>
      <c r="O62" s="10"/>
      <c r="P62" s="60">
        <f t="shared" si="27"/>
        <v>0.029586166711874376</v>
      </c>
      <c r="Q62" s="60">
        <f t="shared" si="28"/>
        <v>391.016368257877</v>
      </c>
      <c r="R62" s="60">
        <f t="shared" si="29"/>
        <v>-121.42887624235205</v>
      </c>
      <c r="S62" s="60">
        <f t="shared" si="30"/>
        <v>-42.898947639050796</v>
      </c>
      <c r="T62" s="60">
        <f t="shared" si="31"/>
        <v>4563.757670432173</v>
      </c>
      <c r="U62" s="60">
        <f t="shared" si="31"/>
        <v>409.2120903011868</v>
      </c>
      <c r="V62" s="60">
        <f t="shared" si="31"/>
        <v>50.11911000280769</v>
      </c>
      <c r="W62" s="60">
        <f t="shared" si="31"/>
        <v>7.261596545436954</v>
      </c>
      <c r="X62" s="60">
        <f t="shared" si="31"/>
        <v>0.4253104195261987</v>
      </c>
      <c r="Y62" s="60">
        <f t="shared" si="31"/>
        <v>0.509328297016001</v>
      </c>
      <c r="Z62" s="60">
        <f t="shared" si="31"/>
        <v>0.25784826246108566</v>
      </c>
      <c r="AA62" s="60">
        <f t="shared" si="31"/>
        <v>0.01274582086955302</v>
      </c>
      <c r="AB62" s="60">
        <f t="shared" si="31"/>
        <v>30443.72974731017</v>
      </c>
    </row>
    <row r="63" spans="1:28" ht="12.75">
      <c r="A63" s="12" t="s">
        <v>71</v>
      </c>
      <c r="B63" s="1">
        <f>'DATOS MENSUALES'!E546</f>
        <v>1.557</v>
      </c>
      <c r="C63" s="1">
        <f>'DATOS MENSUALES'!E547</f>
        <v>2.653</v>
      </c>
      <c r="D63" s="1">
        <f>'DATOS MENSUALES'!E548</f>
        <v>8.723</v>
      </c>
      <c r="E63" s="1">
        <f>'DATOS MENSUALES'!E549</f>
        <v>10.507</v>
      </c>
      <c r="F63" s="1">
        <f>'DATOS MENSUALES'!E550</f>
        <v>7.78</v>
      </c>
      <c r="G63" s="1">
        <f>'DATOS MENSUALES'!E551</f>
        <v>3.788</v>
      </c>
      <c r="H63" s="1">
        <f>'DATOS MENSUALES'!E552</f>
        <v>4.499</v>
      </c>
      <c r="I63" s="1">
        <f>'DATOS MENSUALES'!E553</f>
        <v>2.277</v>
      </c>
      <c r="J63" s="1">
        <f>'DATOS MENSUALES'!E554</f>
        <v>1.956</v>
      </c>
      <c r="K63" s="1">
        <f>'DATOS MENSUALES'!E555</f>
        <v>1.62</v>
      </c>
      <c r="L63" s="1">
        <f>'DATOS MENSUALES'!E556</f>
        <v>1.322</v>
      </c>
      <c r="M63" s="1">
        <f>'DATOS MENSUALES'!E557</f>
        <v>2.429</v>
      </c>
      <c r="N63" s="1">
        <f t="shared" si="26"/>
        <v>49.111000000000004</v>
      </c>
      <c r="O63" s="10"/>
      <c r="P63" s="60">
        <f t="shared" si="27"/>
        <v>-1.02331525276953</v>
      </c>
      <c r="Q63" s="60">
        <f t="shared" si="28"/>
        <v>-2.0460378591697657</v>
      </c>
      <c r="R63" s="60">
        <f t="shared" si="29"/>
        <v>-0.0019967699871684098</v>
      </c>
      <c r="S63" s="60">
        <f t="shared" si="30"/>
        <v>12.077530657440327</v>
      </c>
      <c r="T63" s="60">
        <f t="shared" si="31"/>
        <v>0.00034657599220859345</v>
      </c>
      <c r="U63" s="60">
        <f t="shared" si="31"/>
        <v>-33.817437106401435</v>
      </c>
      <c r="V63" s="60">
        <f t="shared" si="31"/>
        <v>-0.36559559193191477</v>
      </c>
      <c r="W63" s="60">
        <f t="shared" si="31"/>
        <v>-11.067655479105058</v>
      </c>
      <c r="X63" s="60">
        <f t="shared" si="31"/>
        <v>-1.4931524420578235</v>
      </c>
      <c r="Y63" s="60">
        <f t="shared" si="31"/>
        <v>-0.3435794168655421</v>
      </c>
      <c r="Z63" s="60">
        <f t="shared" si="31"/>
        <v>-0.14679282024965856</v>
      </c>
      <c r="AA63" s="60">
        <f t="shared" si="31"/>
        <v>0.3293537184501317</v>
      </c>
      <c r="AB63" s="60">
        <f t="shared" si="31"/>
        <v>-492.3329695522915</v>
      </c>
    </row>
    <row r="64" spans="1:28" ht="12.75">
      <c r="A64" s="12" t="s">
        <v>72</v>
      </c>
      <c r="B64" s="1">
        <f>'DATOS MENSUALES'!E558</f>
        <v>1.687</v>
      </c>
      <c r="C64" s="1">
        <f>'DATOS MENSUALES'!E559</f>
        <v>1.761</v>
      </c>
      <c r="D64" s="1">
        <f>'DATOS MENSUALES'!E560</f>
        <v>2.382</v>
      </c>
      <c r="E64" s="1">
        <f>'DATOS MENSUALES'!E561</f>
        <v>2.147</v>
      </c>
      <c r="F64" s="1">
        <f>'DATOS MENSUALES'!E562</f>
        <v>4.83</v>
      </c>
      <c r="G64" s="1">
        <f>'DATOS MENSUALES'!E563</f>
        <v>2.781</v>
      </c>
      <c r="H64" s="1">
        <f>'DATOS MENSUALES'!E564</f>
        <v>4.351</v>
      </c>
      <c r="I64" s="1">
        <f>'DATOS MENSUALES'!E565</f>
        <v>2.4</v>
      </c>
      <c r="J64" s="1">
        <f>'DATOS MENSUALES'!E566</f>
        <v>2.076</v>
      </c>
      <c r="K64" s="1">
        <f>'DATOS MENSUALES'!E567</f>
        <v>1.911</v>
      </c>
      <c r="L64" s="1">
        <f>'DATOS MENSUALES'!E568</f>
        <v>1.642</v>
      </c>
      <c r="M64" s="1">
        <f>'DATOS MENSUALES'!E569</f>
        <v>2.19</v>
      </c>
      <c r="N64" s="1">
        <f t="shared" si="26"/>
        <v>30.158</v>
      </c>
      <c r="O64" s="10"/>
      <c r="P64" s="60">
        <f t="shared" si="27"/>
        <v>-0.6761706068122295</v>
      </c>
      <c r="Q64" s="60">
        <f t="shared" si="28"/>
        <v>-10.098918152238635</v>
      </c>
      <c r="R64" s="60">
        <f t="shared" si="29"/>
        <v>-270.4539446541186</v>
      </c>
      <c r="S64" s="60">
        <f t="shared" si="30"/>
        <v>-223.16822878831758</v>
      </c>
      <c r="T64" s="60">
        <f t="shared" si="31"/>
        <v>-23.88184021684525</v>
      </c>
      <c r="U64" s="60">
        <f t="shared" si="31"/>
        <v>-76.26834187583457</v>
      </c>
      <c r="V64" s="60">
        <f t="shared" si="31"/>
        <v>-0.6428372117583617</v>
      </c>
      <c r="W64" s="60">
        <f t="shared" si="31"/>
        <v>-9.334358759016217</v>
      </c>
      <c r="X64" s="60">
        <f t="shared" si="31"/>
        <v>-1.0705040308181537</v>
      </c>
      <c r="Y64" s="60">
        <f t="shared" si="31"/>
        <v>-0.06861581520438535</v>
      </c>
      <c r="Z64" s="60">
        <f t="shared" si="31"/>
        <v>-0.008936129120182474</v>
      </c>
      <c r="AA64" s="60">
        <f t="shared" si="31"/>
        <v>0.09209489813814818</v>
      </c>
      <c r="AB64" s="60">
        <f t="shared" si="31"/>
        <v>-19355.097943664718</v>
      </c>
    </row>
    <row r="65" spans="1:28" ht="12.75">
      <c r="A65" s="12" t="s">
        <v>73</v>
      </c>
      <c r="B65" s="1">
        <f>'DATOS MENSUALES'!E570</f>
        <v>7.817</v>
      </c>
      <c r="C65" s="1">
        <f>'DATOS MENSUALES'!E571</f>
        <v>2.834</v>
      </c>
      <c r="D65" s="1">
        <f>'DATOS MENSUALES'!E572</f>
        <v>7.002</v>
      </c>
      <c r="E65" s="1">
        <f>'DATOS MENSUALES'!E573</f>
        <v>21.481</v>
      </c>
      <c r="F65" s="1">
        <f>'DATOS MENSUALES'!E574</f>
        <v>9.206</v>
      </c>
      <c r="G65" s="1">
        <f>'DATOS MENSUALES'!E575</f>
        <v>3.244</v>
      </c>
      <c r="H65" s="1">
        <f>'DATOS MENSUALES'!E576</f>
        <v>9.025</v>
      </c>
      <c r="I65" s="1">
        <f>'DATOS MENSUALES'!E577</f>
        <v>9.477</v>
      </c>
      <c r="J65" s="1">
        <f>'DATOS MENSUALES'!E578</f>
        <v>14.803</v>
      </c>
      <c r="K65" s="1">
        <f>'DATOS MENSUALES'!E579</f>
        <v>5.225</v>
      </c>
      <c r="L65" s="1">
        <f>'DATOS MENSUALES'!E580</f>
        <v>3.122</v>
      </c>
      <c r="M65" s="1">
        <f>'DATOS MENSUALES'!E581</f>
        <v>2.454</v>
      </c>
      <c r="N65" s="1">
        <f t="shared" si="26"/>
        <v>95.68999999999998</v>
      </c>
      <c r="O65" s="10"/>
      <c r="P65" s="60">
        <f t="shared" si="27"/>
        <v>144.8923864308806</v>
      </c>
      <c r="Q65" s="60">
        <f t="shared" si="28"/>
        <v>-1.28974376088602</v>
      </c>
      <c r="R65" s="60">
        <f t="shared" si="29"/>
        <v>-6.300097134573243</v>
      </c>
      <c r="S65" s="60">
        <f t="shared" si="30"/>
        <v>2335.8804313000883</v>
      </c>
      <c r="T65" s="60">
        <f t="shared" si="31"/>
        <v>3.349699847771821</v>
      </c>
      <c r="U65" s="60">
        <f t="shared" si="31"/>
        <v>-53.91603317844549</v>
      </c>
      <c r="V65" s="60">
        <f t="shared" si="31"/>
        <v>55.34792024721267</v>
      </c>
      <c r="W65" s="60">
        <f t="shared" si="31"/>
        <v>122.87241372254783</v>
      </c>
      <c r="X65" s="60">
        <f t="shared" si="31"/>
        <v>1603.2686947522432</v>
      </c>
      <c r="Y65" s="60">
        <f t="shared" si="31"/>
        <v>24.505395584222608</v>
      </c>
      <c r="Z65" s="60">
        <f t="shared" si="31"/>
        <v>2.060429976444558</v>
      </c>
      <c r="AA65" s="60">
        <f t="shared" si="31"/>
        <v>0.36643288668360335</v>
      </c>
      <c r="AB65" s="60">
        <f t="shared" si="31"/>
        <v>57883.23410864778</v>
      </c>
    </row>
    <row r="66" spans="1:28" ht="12.75">
      <c r="A66" s="12" t="s">
        <v>74</v>
      </c>
      <c r="B66" s="1">
        <f>'DATOS MENSUALES'!E582</f>
        <v>2.72</v>
      </c>
      <c r="C66" s="1">
        <f>'DATOS MENSUALES'!E583</f>
        <v>2.7</v>
      </c>
      <c r="D66" s="1">
        <f>'DATOS MENSUALES'!E584</f>
        <v>2.016</v>
      </c>
      <c r="E66" s="1">
        <f>'DATOS MENSUALES'!E585</f>
        <v>1.785</v>
      </c>
      <c r="F66" s="1">
        <f>'DATOS MENSUALES'!E586</f>
        <v>6.523</v>
      </c>
      <c r="G66" s="1">
        <f>'DATOS MENSUALES'!E587</f>
        <v>2.884</v>
      </c>
      <c r="H66" s="1">
        <f>'DATOS MENSUALES'!E588</f>
        <v>9.281</v>
      </c>
      <c r="I66" s="1">
        <f>'DATOS MENSUALES'!E589</f>
        <v>6.414</v>
      </c>
      <c r="J66" s="1">
        <f>'DATOS MENSUALES'!E590</f>
        <v>2.354</v>
      </c>
      <c r="K66" s="1">
        <f>'DATOS MENSUALES'!E591</f>
        <v>1.902</v>
      </c>
      <c r="L66" s="1">
        <f>'DATOS MENSUALES'!E592</f>
        <v>1.605</v>
      </c>
      <c r="M66" s="1">
        <f>'DATOS MENSUALES'!E593</f>
        <v>1.353</v>
      </c>
      <c r="N66" s="1">
        <f t="shared" si="26"/>
        <v>41.537</v>
      </c>
      <c r="O66" s="10"/>
      <c r="P66" s="60">
        <f t="shared" si="27"/>
        <v>0.0037446624239955016</v>
      </c>
      <c r="Q66" s="60">
        <f t="shared" si="28"/>
        <v>-1.8271018235692147</v>
      </c>
      <c r="R66" s="60">
        <f t="shared" si="29"/>
        <v>-319.0214003162383</v>
      </c>
      <c r="S66" s="60">
        <f t="shared" si="30"/>
        <v>-265.5565197651124</v>
      </c>
      <c r="T66" s="60">
        <f t="shared" si="31"/>
        <v>-1.6714217075367175</v>
      </c>
      <c r="U66" s="60">
        <f t="shared" si="31"/>
        <v>-70.84503839125539</v>
      </c>
      <c r="V66" s="60">
        <f t="shared" si="31"/>
        <v>67.26791326698127</v>
      </c>
      <c r="W66" s="60">
        <f t="shared" si="31"/>
        <v>6.951136319632541</v>
      </c>
      <c r="X66" s="60">
        <f t="shared" si="31"/>
        <v>-0.41344317023413174</v>
      </c>
      <c r="Y66" s="60">
        <f t="shared" si="31"/>
        <v>-0.07324131866719533</v>
      </c>
      <c r="Z66" s="60">
        <f t="shared" si="31"/>
        <v>-0.014618988577482709</v>
      </c>
      <c r="AA66" s="60">
        <f t="shared" si="31"/>
        <v>-0.05724873086391796</v>
      </c>
      <c r="AB66" s="60">
        <f t="shared" si="31"/>
        <v>-3702.45749873813</v>
      </c>
    </row>
    <row r="67" spans="1:28" ht="12.75">
      <c r="A67" s="12" t="s">
        <v>75</v>
      </c>
      <c r="B67" s="1">
        <f>'DATOS MENSUALES'!E594</f>
        <v>1.323</v>
      </c>
      <c r="C67" s="1">
        <f>'DATOS MENSUALES'!E595</f>
        <v>8.439</v>
      </c>
      <c r="D67" s="1">
        <f>'DATOS MENSUALES'!E596</f>
        <v>26.7</v>
      </c>
      <c r="E67" s="1">
        <f>'DATOS MENSUALES'!E597</f>
        <v>8.055</v>
      </c>
      <c r="F67" s="1">
        <f>'DATOS MENSUALES'!E598</f>
        <v>6.054</v>
      </c>
      <c r="G67" s="1">
        <f>'DATOS MENSUALES'!E599</f>
        <v>3.575</v>
      </c>
      <c r="H67" s="1">
        <f>'DATOS MENSUALES'!E600</f>
        <v>3.982</v>
      </c>
      <c r="I67" s="1">
        <f>'DATOS MENSUALES'!E601</f>
        <v>3.462</v>
      </c>
      <c r="J67" s="1">
        <f>'DATOS MENSUALES'!E602</f>
        <v>2.741</v>
      </c>
      <c r="K67" s="1">
        <f>'DATOS MENSUALES'!E603</f>
        <v>2.217</v>
      </c>
      <c r="L67" s="1">
        <f>'DATOS MENSUALES'!E604</f>
        <v>1.791</v>
      </c>
      <c r="M67" s="1">
        <f>'DATOS MENSUALES'!E605</f>
        <v>1.472</v>
      </c>
      <c r="N67" s="1">
        <f t="shared" si="26"/>
        <v>69.811</v>
      </c>
      <c r="O67" s="10"/>
      <c r="P67" s="60">
        <f t="shared" si="27"/>
        <v>-1.9145325824017607</v>
      </c>
      <c r="Q67" s="60">
        <f t="shared" si="28"/>
        <v>92.13012765331509</v>
      </c>
      <c r="R67" s="60">
        <f t="shared" si="29"/>
        <v>5688.43996867676</v>
      </c>
      <c r="S67" s="60">
        <f t="shared" si="30"/>
        <v>-0.003918270793767868</v>
      </c>
      <c r="T67" s="60">
        <f t="shared" si="31"/>
        <v>-4.539314281770873</v>
      </c>
      <c r="U67" s="60">
        <f t="shared" si="31"/>
        <v>-40.9495749552382</v>
      </c>
      <c r="V67" s="60">
        <f t="shared" si="31"/>
        <v>-1.8701661516364632</v>
      </c>
      <c r="W67" s="60">
        <f t="shared" si="31"/>
        <v>-1.1363580559542292</v>
      </c>
      <c r="X67" s="60">
        <f t="shared" si="31"/>
        <v>-0.04587106171347074</v>
      </c>
      <c r="Y67" s="60">
        <f t="shared" si="31"/>
        <v>-0.001105312923393709</v>
      </c>
      <c r="Z67" s="60">
        <f t="shared" si="31"/>
        <v>-0.00020035722211091068</v>
      </c>
      <c r="AA67" s="60">
        <f t="shared" si="31"/>
        <v>-0.01890806652714118</v>
      </c>
      <c r="AB67" s="60">
        <f t="shared" si="31"/>
        <v>2099.0069175280837</v>
      </c>
    </row>
    <row r="68" spans="1:28" ht="12.75">
      <c r="A68" s="12" t="s">
        <v>76</v>
      </c>
      <c r="B68" s="1">
        <f>'DATOS MENSUALES'!E606</f>
        <v>3.859</v>
      </c>
      <c r="C68" s="1">
        <f>'DATOS MENSUALES'!E607</f>
        <v>2.879</v>
      </c>
      <c r="D68" s="1">
        <f>'DATOS MENSUALES'!E608</f>
        <v>3.335</v>
      </c>
      <c r="E68" s="1">
        <f>'DATOS MENSUALES'!E609</f>
        <v>4.607</v>
      </c>
      <c r="F68" s="1">
        <f>'DATOS MENSUALES'!E610</f>
        <v>4.748</v>
      </c>
      <c r="G68" s="1">
        <f>'DATOS MENSUALES'!E611</f>
        <v>10.878</v>
      </c>
      <c r="H68" s="1">
        <f>'DATOS MENSUALES'!E612</f>
        <v>4.103</v>
      </c>
      <c r="I68" s="1">
        <f>'DATOS MENSUALES'!E613</f>
        <v>2.694</v>
      </c>
      <c r="J68" s="1">
        <f>'DATOS MENSUALES'!E614</f>
        <v>2.304</v>
      </c>
      <c r="K68" s="1">
        <f>'DATOS MENSUALES'!E615</f>
        <v>1.873</v>
      </c>
      <c r="L68" s="1">
        <f>'DATOS MENSUALES'!E616</f>
        <v>1.504</v>
      </c>
      <c r="M68" s="1">
        <f>'DATOS MENSUALES'!E617</f>
        <v>1.453</v>
      </c>
      <c r="N68" s="1">
        <f t="shared" si="26"/>
        <v>44.237</v>
      </c>
      <c r="O68" s="10"/>
      <c r="P68" s="60">
        <f t="shared" si="27"/>
        <v>2.168166609559672</v>
      </c>
      <c r="Q68" s="60">
        <f t="shared" si="28"/>
        <v>-1.1363085586959378</v>
      </c>
      <c r="R68" s="60">
        <f t="shared" si="29"/>
        <v>-167.641826794392</v>
      </c>
      <c r="S68" s="60">
        <f t="shared" si="30"/>
        <v>-46.8760760375322</v>
      </c>
      <c r="T68" s="60">
        <f t="shared" si="31"/>
        <v>-25.980560963666186</v>
      </c>
      <c r="U68" s="60">
        <f t="shared" si="31"/>
        <v>57.342632536084814</v>
      </c>
      <c r="V68" s="60">
        <f t="shared" si="31"/>
        <v>-1.3714989543864637</v>
      </c>
      <c r="W68" s="60">
        <f t="shared" si="31"/>
        <v>-5.944793996979025</v>
      </c>
      <c r="X68" s="60">
        <f t="shared" si="31"/>
        <v>-0.5024024203718733</v>
      </c>
      <c r="Y68" s="60">
        <f t="shared" si="31"/>
        <v>-0.08955096907766359</v>
      </c>
      <c r="Z68" s="60">
        <f t="shared" si="31"/>
        <v>-0.041247847533405456</v>
      </c>
      <c r="AA68" s="60">
        <f t="shared" si="31"/>
        <v>-0.023248953384579166</v>
      </c>
      <c r="AB68" s="60">
        <f t="shared" si="31"/>
        <v>-2082.5521210470138</v>
      </c>
    </row>
    <row r="69" spans="1:28" ht="12.75">
      <c r="A69" s="12" t="s">
        <v>77</v>
      </c>
      <c r="B69" s="1">
        <f>'DATOS MENSUALES'!E618</f>
        <v>1.508</v>
      </c>
      <c r="C69" s="1">
        <f>'DATOS MENSUALES'!E619</f>
        <v>3.68</v>
      </c>
      <c r="D69" s="1">
        <f>'DATOS MENSUALES'!E620</f>
        <v>1.706</v>
      </c>
      <c r="E69" s="1">
        <f>'DATOS MENSUALES'!E621</f>
        <v>1.629</v>
      </c>
      <c r="F69" s="1">
        <f>'DATOS MENSUALES'!E622</f>
        <v>1.632</v>
      </c>
      <c r="G69" s="1">
        <f>'DATOS MENSUALES'!E623</f>
        <v>2.586</v>
      </c>
      <c r="H69" s="1">
        <f>'DATOS MENSUALES'!E624</f>
        <v>2.078</v>
      </c>
      <c r="I69" s="1">
        <f>'DATOS MENSUALES'!E625</f>
        <v>2.077</v>
      </c>
      <c r="J69" s="1">
        <f>'DATOS MENSUALES'!E626</f>
        <v>1.927</v>
      </c>
      <c r="K69" s="1">
        <f>'DATOS MENSUALES'!E627</f>
        <v>1.581</v>
      </c>
      <c r="L69" s="1">
        <f>'DATOS MENSUALES'!E628</f>
        <v>1.519</v>
      </c>
      <c r="M69" s="1">
        <f>'DATOS MENSUALES'!E629</f>
        <v>1.254</v>
      </c>
      <c r="N69" s="1">
        <f t="shared" si="26"/>
        <v>23.177</v>
      </c>
      <c r="O69" s="10"/>
      <c r="P69" s="60">
        <f t="shared" si="27"/>
        <v>-1.179967558906582</v>
      </c>
      <c r="Q69" s="60">
        <f t="shared" si="28"/>
        <v>-0.014263188803377987</v>
      </c>
      <c r="R69" s="60">
        <f t="shared" si="29"/>
        <v>-364.4417573188486</v>
      </c>
      <c r="S69" s="60">
        <f t="shared" si="30"/>
        <v>-285.36486763503814</v>
      </c>
      <c r="T69" s="60">
        <f t="shared" si="31"/>
        <v>-224.50712065340727</v>
      </c>
      <c r="U69" s="60">
        <f t="shared" si="31"/>
        <v>-87.28040640648541</v>
      </c>
      <c r="V69" s="60">
        <f t="shared" si="31"/>
        <v>-30.84232054307452</v>
      </c>
      <c r="W69" s="60">
        <f t="shared" si="31"/>
        <v>-14.322887502383299</v>
      </c>
      <c r="X69" s="60">
        <f t="shared" si="31"/>
        <v>-1.6097155799558946</v>
      </c>
      <c r="Y69" s="60">
        <f t="shared" si="31"/>
        <v>-0.4042291788407489</v>
      </c>
      <c r="Z69" s="60">
        <f t="shared" si="31"/>
        <v>-0.03610556286398402</v>
      </c>
      <c r="AA69" s="60">
        <f t="shared" si="31"/>
        <v>-0.11366764306846332</v>
      </c>
      <c r="AB69" s="60">
        <f t="shared" si="31"/>
        <v>-38718.1632119468</v>
      </c>
    </row>
    <row r="70" spans="1:28" ht="12.75">
      <c r="A70" s="12" t="s">
        <v>78</v>
      </c>
      <c r="B70" s="1">
        <f>'DATOS MENSUALES'!E630</f>
        <v>1.791</v>
      </c>
      <c r="C70" s="1">
        <f>'DATOS MENSUALES'!E631</f>
        <v>1.409</v>
      </c>
      <c r="D70" s="1">
        <f>'DATOS MENSUALES'!E632</f>
        <v>10.198</v>
      </c>
      <c r="E70" s="1">
        <f>'DATOS MENSUALES'!E633</f>
        <v>1.897</v>
      </c>
      <c r="F70" s="1">
        <f>'DATOS MENSUALES'!E634</f>
        <v>2.052</v>
      </c>
      <c r="G70" s="1">
        <f>'DATOS MENSUALES'!E635</f>
        <v>1.997</v>
      </c>
      <c r="H70" s="1">
        <f>'DATOS MENSUALES'!E636</f>
        <v>3.287</v>
      </c>
      <c r="I70" s="1">
        <f>'DATOS MENSUALES'!E637</f>
        <v>8.971</v>
      </c>
      <c r="J70" s="1">
        <f>'DATOS MENSUALES'!E638</f>
        <v>3.875</v>
      </c>
      <c r="K70" s="1">
        <f>'DATOS MENSUALES'!E639</f>
        <v>2.157</v>
      </c>
      <c r="L70" s="1">
        <f>'DATOS MENSUALES'!E640</f>
        <v>1.751</v>
      </c>
      <c r="M70" s="1">
        <f>'DATOS MENSUALES'!E641</f>
        <v>1.756</v>
      </c>
      <c r="N70" s="1">
        <f t="shared" si="26"/>
        <v>41.141</v>
      </c>
      <c r="O70" s="10"/>
      <c r="P70" s="60">
        <f t="shared" si="27"/>
        <v>-0.4631676325918443</v>
      </c>
      <c r="Q70" s="60">
        <f t="shared" si="28"/>
        <v>-15.879781504481048</v>
      </c>
      <c r="R70" s="60">
        <f t="shared" si="29"/>
        <v>2.455325163363393</v>
      </c>
      <c r="S70" s="60">
        <f t="shared" si="30"/>
        <v>-251.91525967485342</v>
      </c>
      <c r="T70" s="60">
        <f t="shared" si="31"/>
        <v>-181.10606915390304</v>
      </c>
      <c r="U70" s="60">
        <f t="shared" si="31"/>
        <v>-126.86947038599439</v>
      </c>
      <c r="V70" s="60">
        <f t="shared" si="31"/>
        <v>-7.15609135798978</v>
      </c>
      <c r="W70" s="60">
        <f t="shared" si="31"/>
        <v>89.04333953365388</v>
      </c>
      <c r="X70" s="60">
        <f t="shared" si="31"/>
        <v>0.4673433214104962</v>
      </c>
      <c r="Y70" s="60">
        <f t="shared" si="31"/>
        <v>-0.004362222675459817</v>
      </c>
      <c r="Z70" s="60">
        <f t="shared" si="31"/>
        <v>-0.0009561127042045653</v>
      </c>
      <c r="AA70" s="60">
        <f t="shared" si="31"/>
        <v>5.4433323628853675E-06</v>
      </c>
      <c r="AB70" s="60">
        <f t="shared" si="31"/>
        <v>-3994.119118415495</v>
      </c>
    </row>
    <row r="71" spans="1:28" ht="12.75">
      <c r="A71" s="12" t="s">
        <v>79</v>
      </c>
      <c r="B71" s="1">
        <f>'DATOS MENSUALES'!E642</f>
        <v>9.058</v>
      </c>
      <c r="C71" s="1">
        <f>'DATOS MENSUALES'!E643</f>
        <v>3.511</v>
      </c>
      <c r="D71" s="1">
        <f>'DATOS MENSUALES'!E644</f>
        <v>4.784</v>
      </c>
      <c r="E71" s="1">
        <f>'DATOS MENSUALES'!E645</f>
        <v>11.408</v>
      </c>
      <c r="F71" s="1">
        <f>'DATOS MENSUALES'!E646</f>
        <v>9.352</v>
      </c>
      <c r="G71" s="1">
        <f>'DATOS MENSUALES'!E647</f>
        <v>2.787</v>
      </c>
      <c r="H71" s="1">
        <f>'DATOS MENSUALES'!E648</f>
        <v>2.432</v>
      </c>
      <c r="I71" s="1">
        <f>'DATOS MENSUALES'!E649</f>
        <v>3.521</v>
      </c>
      <c r="J71" s="1">
        <f>'DATOS MENSUALES'!E650</f>
        <v>2.498</v>
      </c>
      <c r="K71" s="1">
        <f>'DATOS MENSUALES'!E651</f>
        <v>2.025</v>
      </c>
      <c r="L71" s="1">
        <f>'DATOS MENSUALES'!E652</f>
        <v>1.63</v>
      </c>
      <c r="M71" s="1">
        <f>'DATOS MENSUALES'!E653</f>
        <v>1.376</v>
      </c>
      <c r="N71" s="1">
        <f t="shared" si="26"/>
        <v>54.382</v>
      </c>
      <c r="O71" s="10"/>
      <c r="P71" s="60">
        <f t="shared" si="27"/>
        <v>273.775116859103</v>
      </c>
      <c r="Q71" s="60">
        <f t="shared" si="28"/>
        <v>-0.06968791807885982</v>
      </c>
      <c r="R71" s="60">
        <f t="shared" si="29"/>
        <v>-67.16721918930735</v>
      </c>
      <c r="S71" s="60">
        <f t="shared" si="30"/>
        <v>32.62531306519715</v>
      </c>
      <c r="T71" s="60">
        <f t="shared" si="31"/>
        <v>4.429062424058328</v>
      </c>
      <c r="U71" s="60">
        <f t="shared" si="31"/>
        <v>-75.94508028040899</v>
      </c>
      <c r="V71" s="60">
        <f t="shared" si="31"/>
        <v>-21.532411174880295</v>
      </c>
      <c r="W71" s="60">
        <f t="shared" si="31"/>
        <v>-0.9543051415871502</v>
      </c>
      <c r="X71" s="60">
        <f t="shared" si="31"/>
        <v>-0.21704896620107383</v>
      </c>
      <c r="Y71" s="60">
        <f t="shared" si="31"/>
        <v>-0.025775360130005268</v>
      </c>
      <c r="Z71" s="60">
        <f t="shared" si="31"/>
        <v>-0.010577755037537839</v>
      </c>
      <c r="AA71" s="60">
        <f t="shared" si="31"/>
        <v>-0.04759893654367008</v>
      </c>
      <c r="AB71" s="60">
        <f t="shared" si="31"/>
        <v>-18.092589185187354</v>
      </c>
    </row>
    <row r="72" spans="1:28" ht="12.75">
      <c r="A72" s="12" t="s">
        <v>80</v>
      </c>
      <c r="B72" s="1">
        <f>'DATOS MENSUALES'!E654</f>
        <v>1.67</v>
      </c>
      <c r="C72" s="1">
        <f>'DATOS MENSUALES'!E655</f>
        <v>1.942</v>
      </c>
      <c r="D72" s="1">
        <f>'DATOS MENSUALES'!E656</f>
        <v>6.899</v>
      </c>
      <c r="E72" s="1">
        <f>'DATOS MENSUALES'!E657</f>
        <v>5.83</v>
      </c>
      <c r="F72" s="1">
        <f>'DATOS MENSUALES'!E658</f>
        <v>8.304</v>
      </c>
      <c r="G72" s="1">
        <f>'DATOS MENSUALES'!E659</f>
        <v>4.063</v>
      </c>
      <c r="H72" s="1">
        <f>'DATOS MENSUALES'!E660</f>
        <v>2.4</v>
      </c>
      <c r="I72" s="1">
        <f>'DATOS MENSUALES'!E661</f>
        <v>2.399</v>
      </c>
      <c r="J72" s="1">
        <f>'DATOS MENSUALES'!E662</f>
        <v>2.129</v>
      </c>
      <c r="K72" s="1">
        <f>'DATOS MENSUALES'!E663</f>
        <v>1.775</v>
      </c>
      <c r="L72" s="1">
        <f>'DATOS MENSUALES'!E664</f>
        <v>1.448</v>
      </c>
      <c r="M72" s="1">
        <f>'DATOS MENSUALES'!E665</f>
        <v>1.238</v>
      </c>
      <c r="N72" s="1">
        <f t="shared" si="26"/>
        <v>40.096999999999994</v>
      </c>
      <c r="O72" s="10"/>
      <c r="P72" s="60">
        <f t="shared" si="27"/>
        <v>-0.7162258031751775</v>
      </c>
      <c r="Q72" s="60">
        <f t="shared" si="28"/>
        <v>-7.76845237650034</v>
      </c>
      <c r="R72" s="60">
        <f t="shared" si="29"/>
        <v>-7.414010829028474</v>
      </c>
      <c r="S72" s="60">
        <f t="shared" si="30"/>
        <v>-13.526379943917108</v>
      </c>
      <c r="T72" s="60">
        <f t="shared" si="31"/>
        <v>0.20984129674152036</v>
      </c>
      <c r="U72" s="60">
        <f t="shared" si="31"/>
        <v>-25.902886611893862</v>
      </c>
      <c r="V72" s="60">
        <f t="shared" si="31"/>
        <v>-22.284008969987735</v>
      </c>
      <c r="W72" s="60">
        <f t="shared" si="31"/>
        <v>-9.347664850178061</v>
      </c>
      <c r="X72" s="60">
        <f t="shared" si="31"/>
        <v>-0.912587466308512</v>
      </c>
      <c r="Y72" s="60">
        <f t="shared" si="31"/>
        <v>-0.16222990833937162</v>
      </c>
      <c r="Z72" s="60">
        <f t="shared" si="31"/>
        <v>-0.06473003102651835</v>
      </c>
      <c r="AA72" s="60">
        <f t="shared" si="31"/>
        <v>-0.12530706928333935</v>
      </c>
      <c r="AB72" s="60">
        <f t="shared" si="31"/>
        <v>-4835.577338234002</v>
      </c>
    </row>
    <row r="73" spans="1:28" ht="12.75">
      <c r="A73" s="12" t="s">
        <v>81</v>
      </c>
      <c r="B73" s="1">
        <f>'DATOS MENSUALES'!E666</f>
        <v>1.263</v>
      </c>
      <c r="C73" s="1">
        <f>'DATOS MENSUALES'!E667</f>
        <v>3.381</v>
      </c>
      <c r="D73" s="1">
        <f>'DATOS MENSUALES'!E668</f>
        <v>25.115</v>
      </c>
      <c r="E73" s="1">
        <f>'DATOS MENSUALES'!E669</f>
        <v>34.304</v>
      </c>
      <c r="F73" s="1">
        <f>'DATOS MENSUALES'!E670</f>
        <v>8.892</v>
      </c>
      <c r="G73" s="1">
        <f>'DATOS MENSUALES'!E671</f>
        <v>7.307</v>
      </c>
      <c r="H73" s="1">
        <f>'DATOS MENSUALES'!E672</f>
        <v>4.35</v>
      </c>
      <c r="I73" s="1">
        <f>'DATOS MENSUALES'!E673</f>
        <v>6.931</v>
      </c>
      <c r="J73" s="1">
        <f>'DATOS MENSUALES'!E674</f>
        <v>3.449</v>
      </c>
      <c r="K73" s="1">
        <f>'DATOS MENSUALES'!E675</f>
        <v>2.783</v>
      </c>
      <c r="L73" s="1">
        <f>'DATOS MENSUALES'!E676</f>
        <v>2.26</v>
      </c>
      <c r="M73" s="1">
        <f>'DATOS MENSUALES'!E677</f>
        <v>1.974</v>
      </c>
      <c r="N73" s="1">
        <f t="shared" si="26"/>
        <v>102.009</v>
      </c>
      <c r="O73" s="10"/>
      <c r="P73" s="60">
        <f t="shared" si="27"/>
        <v>-2.205691891864571</v>
      </c>
      <c r="Q73" s="60">
        <f t="shared" si="28"/>
        <v>-0.15879317703202786</v>
      </c>
      <c r="R73" s="60">
        <f t="shared" si="29"/>
        <v>4303.763241820606</v>
      </c>
      <c r="S73" s="60">
        <f t="shared" si="30"/>
        <v>17761.90636409769</v>
      </c>
      <c r="T73" s="60">
        <f t="shared" si="31"/>
        <v>1.6524168665927579</v>
      </c>
      <c r="U73" s="60">
        <f t="shared" si="31"/>
        <v>0.02319715477003879</v>
      </c>
      <c r="V73" s="60">
        <f t="shared" si="31"/>
        <v>-0.6450743442645607</v>
      </c>
      <c r="W73" s="60">
        <f t="shared" si="31"/>
        <v>14.268803565306786</v>
      </c>
      <c r="X73" s="60">
        <f t="shared" si="31"/>
        <v>0.04288613732785147</v>
      </c>
      <c r="Y73" s="60">
        <f t="shared" si="31"/>
        <v>0.09899971731352093</v>
      </c>
      <c r="Z73" s="60">
        <f t="shared" si="31"/>
        <v>0.06916579835089205</v>
      </c>
      <c r="AA73" s="60">
        <f t="shared" si="31"/>
        <v>0.013076020237321616</v>
      </c>
      <c r="AB73" s="60">
        <f t="shared" si="31"/>
        <v>91135.76974243327</v>
      </c>
    </row>
    <row r="74" spans="1:28" s="24" customFormat="1" ht="12.75">
      <c r="A74" s="21" t="s">
        <v>82</v>
      </c>
      <c r="B74" s="22">
        <f>'DATOS MENSUALES'!E678</f>
        <v>1.724</v>
      </c>
      <c r="C74" s="22">
        <f>'DATOS MENSUALES'!E679</f>
        <v>4.296</v>
      </c>
      <c r="D74" s="22">
        <f>'DATOS MENSUALES'!E680</f>
        <v>6.101</v>
      </c>
      <c r="E74" s="22">
        <f>'DATOS MENSUALES'!E681</f>
        <v>7.974</v>
      </c>
      <c r="F74" s="22">
        <f>'DATOS MENSUALES'!E682</f>
        <v>3.845</v>
      </c>
      <c r="G74" s="22">
        <f>'DATOS MENSUALES'!E683</f>
        <v>2.518</v>
      </c>
      <c r="H74" s="22">
        <f>'DATOS MENSUALES'!E684</f>
        <v>2.257</v>
      </c>
      <c r="I74" s="22">
        <f>'DATOS MENSUALES'!E685</f>
        <v>5.686</v>
      </c>
      <c r="J74" s="22">
        <f>'DATOS MENSUALES'!E686</f>
        <v>2.794</v>
      </c>
      <c r="K74" s="22">
        <f>'DATOS MENSUALES'!E687</f>
        <v>2.326</v>
      </c>
      <c r="L74" s="22">
        <f>'DATOS MENSUALES'!E688</f>
        <v>1.996</v>
      </c>
      <c r="M74" s="22">
        <f>'DATOS MENSUALES'!E689</f>
        <v>1.651</v>
      </c>
      <c r="N74" s="22">
        <f t="shared" si="26"/>
        <v>43.168</v>
      </c>
      <c r="O74" s="23"/>
      <c r="P74" s="60">
        <f t="shared" si="27"/>
        <v>-0.5942126964768304</v>
      </c>
      <c r="Q74" s="60">
        <f t="shared" si="28"/>
        <v>0.05209774962086468</v>
      </c>
      <c r="R74" s="60">
        <f t="shared" si="29"/>
        <v>-20.74981678840449</v>
      </c>
      <c r="S74" s="60">
        <f t="shared" si="30"/>
        <v>-0.013592288622280574</v>
      </c>
      <c r="T74" s="60">
        <f t="shared" si="31"/>
        <v>-57.725376142781876</v>
      </c>
      <c r="U74" s="60">
        <f t="shared" si="31"/>
        <v>-91.35622939694551</v>
      </c>
      <c r="V74" s="60">
        <f t="shared" si="31"/>
        <v>-25.856753854374094</v>
      </c>
      <c r="W74" s="60">
        <f t="shared" si="31"/>
        <v>1.6449947992634004</v>
      </c>
      <c r="X74" s="60">
        <f t="shared" si="31"/>
        <v>-0.02836416902201072</v>
      </c>
      <c r="Y74" s="60">
        <f t="shared" si="31"/>
        <v>1.7618679912070516E-07</v>
      </c>
      <c r="Z74" s="60">
        <f t="shared" si="31"/>
        <v>0.0031432441690736963</v>
      </c>
      <c r="AA74" s="60">
        <f t="shared" si="31"/>
        <v>-0.0006678359754883463</v>
      </c>
      <c r="AB74" s="60">
        <f t="shared" si="31"/>
        <v>-2650.547091264166</v>
      </c>
    </row>
    <row r="75" spans="1:28" s="24" customFormat="1" ht="12.75">
      <c r="A75" s="21" t="s">
        <v>83</v>
      </c>
      <c r="B75" s="22">
        <f>'DATOS MENSUALES'!E690</f>
        <v>1.894</v>
      </c>
      <c r="C75" s="22">
        <f>'DATOS MENSUALES'!E691</f>
        <v>10.124</v>
      </c>
      <c r="D75" s="22">
        <f>'DATOS MENSUALES'!E692</f>
        <v>8.163</v>
      </c>
      <c r="E75" s="22">
        <f>'DATOS MENSUALES'!E693</f>
        <v>7.649</v>
      </c>
      <c r="F75" s="22">
        <f>'DATOS MENSUALES'!E694</f>
        <v>4.242</v>
      </c>
      <c r="G75" s="22">
        <f>'DATOS MENSUALES'!E695</f>
        <v>3.538</v>
      </c>
      <c r="H75" s="22">
        <f>'DATOS MENSUALES'!E696</f>
        <v>15.352</v>
      </c>
      <c r="I75" s="22">
        <f>'DATOS MENSUALES'!E697</f>
        <v>5.064</v>
      </c>
      <c r="J75" s="22">
        <f>'DATOS MENSUALES'!E698</f>
        <v>3.315</v>
      </c>
      <c r="K75" s="22">
        <f>'DATOS MENSUALES'!E699</f>
        <v>2.642</v>
      </c>
      <c r="L75" s="22">
        <f>'DATOS MENSUALES'!E700</f>
        <v>2.097</v>
      </c>
      <c r="M75" s="22">
        <f>'DATOS MENSUALES'!E701</f>
        <v>2.314</v>
      </c>
      <c r="N75" s="22">
        <f t="shared" si="26"/>
        <v>66.394</v>
      </c>
      <c r="O75" s="23"/>
      <c r="P75" s="60">
        <f t="shared" si="27"/>
        <v>-0.30172303330189953</v>
      </c>
      <c r="Q75" s="60">
        <f t="shared" si="28"/>
        <v>238.49927373936202</v>
      </c>
      <c r="R75" s="60">
        <f t="shared" si="29"/>
        <v>-0.32272191417449386</v>
      </c>
      <c r="S75" s="60">
        <f t="shared" si="30"/>
        <v>-0.17907379452793093</v>
      </c>
      <c r="T75" s="60">
        <f t="shared" si="31"/>
        <v>-41.70097291687831</v>
      </c>
      <c r="U75" s="60">
        <f t="shared" si="31"/>
        <v>-42.282511703681045</v>
      </c>
      <c r="V75" s="60">
        <f t="shared" si="31"/>
        <v>1041.9599328106567</v>
      </c>
      <c r="W75" s="60">
        <f t="shared" si="31"/>
        <v>0.17418022159535765</v>
      </c>
      <c r="X75" s="60">
        <f t="shared" si="31"/>
        <v>0.010081938049614601</v>
      </c>
      <c r="Y75" s="60">
        <f t="shared" si="31"/>
        <v>0.03326386221434735</v>
      </c>
      <c r="Z75" s="60">
        <f t="shared" si="31"/>
        <v>0.015158137670451178</v>
      </c>
      <c r="AA75" s="60">
        <f t="shared" si="31"/>
        <v>0.19069608548525585</v>
      </c>
      <c r="AB75" s="60">
        <f t="shared" si="31"/>
        <v>827.0826461241783</v>
      </c>
    </row>
    <row r="76" spans="1:28" s="24" customFormat="1" ht="12.75">
      <c r="A76" s="21" t="s">
        <v>84</v>
      </c>
      <c r="B76" s="22">
        <f>'DATOS MENSUALES'!E702</f>
        <v>1.739</v>
      </c>
      <c r="C76" s="22">
        <f>'DATOS MENSUALES'!E703</f>
        <v>1.507</v>
      </c>
      <c r="D76" s="22">
        <f>'DATOS MENSUALES'!E704</f>
        <v>1.572</v>
      </c>
      <c r="E76" s="22">
        <f>'DATOS MENSUALES'!E705</f>
        <v>1.552</v>
      </c>
      <c r="F76" s="22">
        <f>'DATOS MENSUALES'!E706</f>
        <v>1.576</v>
      </c>
      <c r="G76" s="22">
        <f>'DATOS MENSUALES'!E707</f>
        <v>2.503</v>
      </c>
      <c r="H76" s="22">
        <f>'DATOS MENSUALES'!E708</f>
        <v>3.43</v>
      </c>
      <c r="I76" s="22">
        <f>'DATOS MENSUALES'!E709</f>
        <v>2.452</v>
      </c>
      <c r="J76" s="22">
        <f>'DATOS MENSUALES'!E710</f>
        <v>1.894</v>
      </c>
      <c r="K76" s="22">
        <f>'DATOS MENSUALES'!E711</f>
        <v>1.563</v>
      </c>
      <c r="L76" s="22">
        <f>'DATOS MENSUALES'!E712</f>
        <v>1.33</v>
      </c>
      <c r="M76" s="22">
        <f>'DATOS MENSUALES'!E713</f>
        <v>3.6</v>
      </c>
      <c r="N76" s="22">
        <f t="shared" si="26"/>
        <v>24.717999999999996</v>
      </c>
      <c r="O76" s="23"/>
      <c r="P76" s="60">
        <f t="shared" si="27"/>
        <v>-0.562970942974764</v>
      </c>
      <c r="Q76" s="60">
        <f t="shared" si="28"/>
        <v>-14.093838736459011</v>
      </c>
      <c r="R76" s="60">
        <f t="shared" si="29"/>
        <v>-385.3395278926102</v>
      </c>
      <c r="S76" s="60">
        <f t="shared" si="30"/>
        <v>-295.4949995175911</v>
      </c>
      <c r="T76" s="60">
        <f t="shared" si="31"/>
        <v>-230.77025085382598</v>
      </c>
      <c r="U76" s="60">
        <f t="shared" si="31"/>
        <v>-92.27206371710045</v>
      </c>
      <c r="V76" s="60">
        <f t="shared" si="31"/>
        <v>-5.6782923136034125</v>
      </c>
      <c r="W76" s="60">
        <f t="shared" si="31"/>
        <v>-8.659709987145693</v>
      </c>
      <c r="X76" s="60">
        <f t="shared" si="31"/>
        <v>-1.7495581260468045</v>
      </c>
      <c r="Y76" s="60">
        <f t="shared" si="31"/>
        <v>-0.4344756852209142</v>
      </c>
      <c r="Z76" s="60">
        <f t="shared" si="31"/>
        <v>-0.14021505751687618</v>
      </c>
      <c r="AA76" s="60">
        <f t="shared" si="31"/>
        <v>6.451381854233193</v>
      </c>
      <c r="AB76" s="60">
        <f t="shared" si="31"/>
        <v>-33664.56100824588</v>
      </c>
    </row>
    <row r="77" spans="1:28" s="24" customFormat="1" ht="12.75">
      <c r="A77" s="21" t="s">
        <v>85</v>
      </c>
      <c r="B77" s="22">
        <f>'DATOS MENSUALES'!E714</f>
        <v>4.81</v>
      </c>
      <c r="C77" s="22">
        <f>'DATOS MENSUALES'!E715</f>
        <v>2.33</v>
      </c>
      <c r="D77" s="22">
        <f>'DATOS MENSUALES'!E716</f>
        <v>7.074</v>
      </c>
      <c r="E77" s="22">
        <f>'DATOS MENSUALES'!E717</f>
        <v>2.389</v>
      </c>
      <c r="F77" s="22">
        <f>'DATOS MENSUALES'!E718</f>
        <v>2.319</v>
      </c>
      <c r="G77" s="22">
        <f>'DATOS MENSUALES'!E719</f>
        <v>1.99</v>
      </c>
      <c r="H77" s="22">
        <f>'DATOS MENSUALES'!E720</f>
        <v>11.533</v>
      </c>
      <c r="I77" s="22">
        <f>'DATOS MENSUALES'!E721</f>
        <v>6.266</v>
      </c>
      <c r="J77" s="22">
        <f>'DATOS MENSUALES'!E722</f>
        <v>2.705</v>
      </c>
      <c r="K77" s="22">
        <f>'DATOS MENSUALES'!E723</f>
        <v>2.18</v>
      </c>
      <c r="L77" s="22">
        <f>'DATOS MENSUALES'!E724</f>
        <v>1.748</v>
      </c>
      <c r="M77" s="22">
        <f>'DATOS MENSUALES'!E725</f>
        <v>1.451</v>
      </c>
      <c r="N77" s="22">
        <f t="shared" si="26"/>
        <v>46.79499999999999</v>
      </c>
      <c r="O77" s="23"/>
      <c r="P77" s="60">
        <f t="shared" si="27"/>
        <v>11.319209432045206</v>
      </c>
      <c r="Q77" s="60">
        <f t="shared" si="28"/>
        <v>-4.038784854505852</v>
      </c>
      <c r="R77" s="60">
        <f t="shared" si="29"/>
        <v>-5.591643354424484</v>
      </c>
      <c r="S77" s="60">
        <f t="shared" si="30"/>
        <v>-197.50865759815096</v>
      </c>
      <c r="T77" s="60">
        <f t="shared" si="31"/>
        <v>-156.65685578073783</v>
      </c>
      <c r="U77" s="60">
        <f t="shared" si="31"/>
        <v>-127.4004309304</v>
      </c>
      <c r="V77" s="60">
        <f t="shared" si="31"/>
        <v>252.31071483075795</v>
      </c>
      <c r="W77" s="60">
        <f t="shared" si="31"/>
        <v>5.456141964952105</v>
      </c>
      <c r="X77" s="60">
        <f t="shared" si="31"/>
        <v>-0.0611488727217352</v>
      </c>
      <c r="Y77" s="60">
        <f t="shared" si="31"/>
        <v>-0.0027672288765617416</v>
      </c>
      <c r="Z77" s="60">
        <f t="shared" si="31"/>
        <v>-0.0010461467289979494</v>
      </c>
      <c r="AA77" s="60">
        <f t="shared" si="31"/>
        <v>-0.023741136388711396</v>
      </c>
      <c r="AB77" s="60">
        <f t="shared" si="31"/>
        <v>-1065.028953081362</v>
      </c>
    </row>
    <row r="78" spans="1:28" s="24" customFormat="1" ht="12.75">
      <c r="A78" s="21" t="s">
        <v>86</v>
      </c>
      <c r="B78" s="22">
        <f>'DATOS MENSUALES'!E726</f>
        <v>1.521</v>
      </c>
      <c r="C78" s="22">
        <f>'DATOS MENSUALES'!E727</f>
        <v>14.923</v>
      </c>
      <c r="D78" s="22">
        <f>'DATOS MENSUALES'!E728</f>
        <v>30.403</v>
      </c>
      <c r="E78" s="22">
        <f>'DATOS MENSUALES'!E729</f>
        <v>28.031</v>
      </c>
      <c r="F78" s="22">
        <f>'DATOS MENSUALES'!E730</f>
        <v>13.528</v>
      </c>
      <c r="G78" s="22">
        <f>'DATOS MENSUALES'!E731</f>
        <v>29.265</v>
      </c>
      <c r="H78" s="22">
        <f>'DATOS MENSUALES'!E732</f>
        <v>6.233</v>
      </c>
      <c r="I78" s="22">
        <f>'DATOS MENSUALES'!E733</f>
        <v>4.54</v>
      </c>
      <c r="J78" s="22">
        <f>'DATOS MENSUALES'!E734</f>
        <v>3.66</v>
      </c>
      <c r="K78" s="22">
        <f>'DATOS MENSUALES'!E735</f>
        <v>2.937</v>
      </c>
      <c r="L78" s="22">
        <f>'DATOS MENSUALES'!E736</f>
        <v>2.38</v>
      </c>
      <c r="M78" s="22">
        <f>'DATOS MENSUALES'!E737</f>
        <v>1.932</v>
      </c>
      <c r="N78" s="22">
        <f t="shared" si="26"/>
        <v>139.35299999999998</v>
      </c>
      <c r="O78" s="23"/>
      <c r="P78" s="60">
        <f t="shared" si="27"/>
        <v>-1.1369521351744887</v>
      </c>
      <c r="Q78" s="60">
        <f t="shared" si="28"/>
        <v>1331.1760077576898</v>
      </c>
      <c r="R78" s="60">
        <f t="shared" si="29"/>
        <v>10013.553325043295</v>
      </c>
      <c r="S78" s="60">
        <f t="shared" si="30"/>
        <v>7783.992024190956</v>
      </c>
      <c r="T78" s="60">
        <f t="shared" si="31"/>
        <v>196.9588220025047</v>
      </c>
      <c r="U78" s="60">
        <f t="shared" si="31"/>
        <v>11005.039938388489</v>
      </c>
      <c r="V78" s="60">
        <f t="shared" si="31"/>
        <v>1.057948270634198</v>
      </c>
      <c r="W78" s="60">
        <f t="shared" si="31"/>
        <v>4.095551546804036E-05</v>
      </c>
      <c r="X78" s="60">
        <f t="shared" si="31"/>
        <v>0.17658709354548255</v>
      </c>
      <c r="Y78" s="60">
        <f t="shared" si="31"/>
        <v>0.23443549501049057</v>
      </c>
      <c r="Z78" s="60">
        <f t="shared" si="31"/>
        <v>0.14928595570626416</v>
      </c>
      <c r="AA78" s="60">
        <f t="shared" si="31"/>
        <v>0.00725529169599928</v>
      </c>
      <c r="AB78" s="60">
        <f t="shared" si="31"/>
        <v>558372.3802543257</v>
      </c>
    </row>
    <row r="79" spans="1:28" s="24" customFormat="1" ht="12.75">
      <c r="A79" s="21" t="s">
        <v>87</v>
      </c>
      <c r="B79" s="22">
        <f>'DATOS MENSUALES'!E738</f>
        <v>1.915</v>
      </c>
      <c r="C79" s="22">
        <f>'DATOS MENSUALES'!E739</f>
        <v>1.814</v>
      </c>
      <c r="D79" s="22">
        <f>'DATOS MENSUALES'!E740</f>
        <v>1.538</v>
      </c>
      <c r="E79" s="22">
        <f>'DATOS MENSUALES'!E741</f>
        <v>1.892</v>
      </c>
      <c r="F79" s="22">
        <f>'DATOS MENSUALES'!E742</f>
        <v>1.967</v>
      </c>
      <c r="G79" s="22">
        <f>'DATOS MENSUALES'!E743</f>
        <v>2.386</v>
      </c>
      <c r="H79" s="22">
        <f>'DATOS MENSUALES'!E744</f>
        <v>2.039</v>
      </c>
      <c r="I79" s="22">
        <f>'DATOS MENSUALES'!E745</f>
        <v>2.084</v>
      </c>
      <c r="J79" s="22">
        <f>'DATOS MENSUALES'!E746</f>
        <v>1.795</v>
      </c>
      <c r="K79" s="22">
        <f>'DATOS MENSUALES'!E747</f>
        <v>1.499</v>
      </c>
      <c r="L79" s="22">
        <f>'DATOS MENSUALES'!E748</f>
        <v>1.219</v>
      </c>
      <c r="M79" s="22">
        <f>'DATOS MENSUALES'!E749</f>
        <v>1.629</v>
      </c>
      <c r="N79" s="22">
        <f t="shared" si="26"/>
        <v>21.777</v>
      </c>
      <c r="O79" s="23"/>
      <c r="P79" s="60">
        <f t="shared" si="27"/>
        <v>-0.27426027521718865</v>
      </c>
      <c r="Q79" s="60">
        <f t="shared" si="28"/>
        <v>-9.374112871133947</v>
      </c>
      <c r="R79" s="60">
        <f t="shared" si="29"/>
        <v>-390.76607346574104</v>
      </c>
      <c r="S79" s="60">
        <f t="shared" si="30"/>
        <v>-252.5140452846297</v>
      </c>
      <c r="T79" s="60">
        <f t="shared" si="31"/>
        <v>-189.39192147479844</v>
      </c>
      <c r="U79" s="60">
        <f t="shared" si="31"/>
        <v>-99.62651188430911</v>
      </c>
      <c r="V79" s="60">
        <f t="shared" si="31"/>
        <v>-32.0073590253617</v>
      </c>
      <c r="W79" s="60">
        <f aca="true" t="shared" si="32" ref="W79:AB82">(I79-I$6)^3</f>
        <v>-14.199391205250375</v>
      </c>
      <c r="X79" s="60">
        <f t="shared" si="32"/>
        <v>-2.2171878843195314</v>
      </c>
      <c r="Y79" s="60">
        <f t="shared" si="32"/>
        <v>-0.5541846371988752</v>
      </c>
      <c r="Z79" s="60">
        <f t="shared" si="32"/>
        <v>-0.25066089261604946</v>
      </c>
      <c r="AA79" s="60">
        <f t="shared" si="32"/>
        <v>-0.0013096650209428878</v>
      </c>
      <c r="AB79" s="60">
        <f t="shared" si="32"/>
        <v>-43726.66291307283</v>
      </c>
    </row>
    <row r="80" spans="1:28" s="24" customFormat="1" ht="12.75">
      <c r="A80" s="21" t="s">
        <v>88</v>
      </c>
      <c r="B80" s="22">
        <f>'DATOS MENSUALES'!E750</f>
        <v>2.209</v>
      </c>
      <c r="C80" s="22">
        <f>'DATOS MENSUALES'!E751</f>
        <v>6.388</v>
      </c>
      <c r="D80" s="22">
        <f>'DATOS MENSUALES'!E752</f>
        <v>15.888</v>
      </c>
      <c r="E80" s="22">
        <f>'DATOS MENSUALES'!E753</f>
        <v>14.6</v>
      </c>
      <c r="F80" s="22">
        <f>'DATOS MENSUALES'!E754</f>
        <v>8.62</v>
      </c>
      <c r="G80" s="22">
        <f>'DATOS MENSUALES'!E755</f>
        <v>5.844</v>
      </c>
      <c r="H80" s="22">
        <f>'DATOS MENSUALES'!E756</f>
        <v>7.066</v>
      </c>
      <c r="I80" s="22">
        <f>'DATOS MENSUALES'!E757</f>
        <v>3.947</v>
      </c>
      <c r="J80" s="22">
        <f>'DATOS MENSUALES'!E758</f>
        <v>3.376</v>
      </c>
      <c r="K80" s="22">
        <f>'DATOS MENSUALES'!E759</f>
        <v>2.72</v>
      </c>
      <c r="L80" s="22">
        <f>'DATOS MENSUALES'!E760</f>
        <v>2.266</v>
      </c>
      <c r="M80" s="22">
        <f>'DATOS MENSUALES'!E761</f>
        <v>2.032</v>
      </c>
      <c r="N80" s="22">
        <f t="shared" si="26"/>
        <v>74.956</v>
      </c>
      <c r="O80" s="23"/>
      <c r="P80" s="60">
        <f t="shared" si="27"/>
        <v>-0.045008650667602186</v>
      </c>
      <c r="Q80" s="60">
        <f t="shared" si="28"/>
        <v>14.986734508970736</v>
      </c>
      <c r="R80" s="60">
        <f t="shared" si="29"/>
        <v>348.77626124042285</v>
      </c>
      <c r="S80" s="60">
        <f t="shared" si="30"/>
        <v>260.5924529612133</v>
      </c>
      <c r="T80" s="60">
        <f aca="true" t="shared" si="33" ref="T80:V83">(F80-F$6)^3</f>
        <v>0.7541734150004715</v>
      </c>
      <c r="U80" s="60">
        <f t="shared" si="33"/>
        <v>-1.6338718940102606</v>
      </c>
      <c r="V80" s="60">
        <f t="shared" si="33"/>
        <v>6.3517145052974096</v>
      </c>
      <c r="W80" s="60">
        <f t="shared" si="32"/>
        <v>-0.17423693473177737</v>
      </c>
      <c r="X80" s="60">
        <f t="shared" si="32"/>
        <v>0.02126090912674957</v>
      </c>
      <c r="Y80" s="60">
        <f t="shared" si="32"/>
        <v>0.06381109525566982</v>
      </c>
      <c r="Z80" s="60">
        <f t="shared" si="32"/>
        <v>0.07224330730956986</v>
      </c>
      <c r="AA80" s="60">
        <f t="shared" si="32"/>
        <v>0.025306250993520005</v>
      </c>
      <c r="AB80" s="60">
        <f t="shared" si="32"/>
        <v>5782.348665084211</v>
      </c>
    </row>
    <row r="81" spans="1:28" s="24" customFormat="1" ht="12.75">
      <c r="A81" s="21" t="s">
        <v>89</v>
      </c>
      <c r="B81" s="22">
        <f>'DATOS MENSUALES'!E762</f>
        <v>4.342</v>
      </c>
      <c r="C81" s="22">
        <f>'DATOS MENSUALES'!E763</f>
        <v>4.214</v>
      </c>
      <c r="D81" s="22">
        <f>'DATOS MENSUALES'!E764</f>
        <v>5.39</v>
      </c>
      <c r="E81" s="22">
        <f>'DATOS MENSUALES'!E765</f>
        <v>6.34</v>
      </c>
      <c r="F81" s="22">
        <f>'DATOS MENSUALES'!E766</f>
        <v>3.145</v>
      </c>
      <c r="G81" s="22">
        <f>'DATOS MENSUALES'!E767</f>
        <v>4.191</v>
      </c>
      <c r="H81" s="22">
        <f>'DATOS MENSUALES'!E768</f>
        <v>3.333</v>
      </c>
      <c r="I81" s="22">
        <f>'DATOS MENSUALES'!E769</f>
        <v>3.723</v>
      </c>
      <c r="J81" s="22">
        <f>'DATOS MENSUALES'!E770</f>
        <v>2.125</v>
      </c>
      <c r="K81" s="22">
        <f>'DATOS MENSUALES'!E771</f>
        <v>1.694</v>
      </c>
      <c r="L81" s="22">
        <f>'DATOS MENSUALES'!E772</f>
        <v>1.553</v>
      </c>
      <c r="M81" s="22">
        <f>'DATOS MENSUALES'!E773</f>
        <v>1.487</v>
      </c>
      <c r="N81" s="22">
        <f t="shared" si="26"/>
        <v>41.537</v>
      </c>
      <c r="O81" s="23"/>
      <c r="P81" s="60">
        <f t="shared" si="27"/>
        <v>5.614012004417107</v>
      </c>
      <c r="Q81" s="60">
        <f t="shared" si="28"/>
        <v>0.024765548700754373</v>
      </c>
      <c r="R81" s="60">
        <f t="shared" si="29"/>
        <v>-41.38311239287349</v>
      </c>
      <c r="S81" s="60">
        <f t="shared" si="30"/>
        <v>-6.5670587099294835</v>
      </c>
      <c r="T81" s="60">
        <f t="shared" si="33"/>
        <v>-95.1159071298342</v>
      </c>
      <c r="U81" s="60">
        <f t="shared" si="33"/>
        <v>-22.68448664354124</v>
      </c>
      <c r="V81" s="60">
        <f t="shared" si="33"/>
        <v>-6.655763329159198</v>
      </c>
      <c r="W81" s="60">
        <f t="shared" si="32"/>
        <v>-0.4791853069852215</v>
      </c>
      <c r="X81" s="60">
        <f t="shared" si="32"/>
        <v>-0.9239241834104405</v>
      </c>
      <c r="Y81" s="60">
        <f t="shared" si="32"/>
        <v>-0.245777793686479</v>
      </c>
      <c r="Z81" s="60">
        <f t="shared" si="32"/>
        <v>-0.026069978340568067</v>
      </c>
      <c r="AA81" s="60">
        <f t="shared" si="32"/>
        <v>-0.01589069649614943</v>
      </c>
      <c r="AB81" s="60">
        <f t="shared" si="32"/>
        <v>-3702.45749873813</v>
      </c>
    </row>
    <row r="82" spans="1:28" s="24" customFormat="1" ht="12.75">
      <c r="A82" s="21" t="s">
        <v>90</v>
      </c>
      <c r="B82" s="22">
        <f>'DATOS MENSUALES'!E774</f>
        <v>3.818</v>
      </c>
      <c r="C82" s="22">
        <f>'DATOS MENSUALES'!E775</f>
        <v>2.049</v>
      </c>
      <c r="D82" s="22">
        <f>'DATOS MENSUALES'!E776</f>
        <v>2.93</v>
      </c>
      <c r="E82" s="22">
        <f>'DATOS MENSUALES'!E777</f>
        <v>2.019</v>
      </c>
      <c r="F82" s="22">
        <f>'DATOS MENSUALES'!E778</f>
        <v>1.716</v>
      </c>
      <c r="G82" s="22">
        <f>'DATOS MENSUALES'!E779</f>
        <v>1.989</v>
      </c>
      <c r="H82" s="22">
        <f>'DATOS MENSUALES'!E780</f>
        <v>3.487</v>
      </c>
      <c r="I82" s="22">
        <f>'DATOS MENSUALES'!E781</f>
        <v>2.06</v>
      </c>
      <c r="J82" s="22">
        <f>'DATOS MENSUALES'!E782</f>
        <v>1.664</v>
      </c>
      <c r="K82" s="22">
        <f>'DATOS MENSUALES'!E783</f>
        <v>1.353</v>
      </c>
      <c r="L82" s="22">
        <f>'DATOS MENSUALES'!E784</f>
        <v>1.084</v>
      </c>
      <c r="M82" s="22">
        <f>'DATOS MENSUALES'!E785</f>
        <v>0.877</v>
      </c>
      <c r="N82" s="22">
        <f>SUM(B82:M82)</f>
        <v>25.046000000000003</v>
      </c>
      <c r="O82" s="23"/>
      <c r="P82" s="60">
        <f t="shared" si="27"/>
        <v>1.9685775054116006</v>
      </c>
      <c r="Q82" s="60">
        <f t="shared" si="28"/>
        <v>-6.576148762222104</v>
      </c>
      <c r="R82" s="60">
        <f t="shared" si="29"/>
        <v>-207.36160426068332</v>
      </c>
      <c r="S82" s="60">
        <f t="shared" si="30"/>
        <v>-237.5966421120421</v>
      </c>
      <c r="T82" s="60">
        <f t="shared" si="33"/>
        <v>-215.3265193600518</v>
      </c>
      <c r="U82" s="60">
        <f t="shared" si="33"/>
        <v>-127.47640315201642</v>
      </c>
      <c r="V82" s="60">
        <f t="shared" si="33"/>
        <v>-5.151234302204651</v>
      </c>
      <c r="W82" s="60">
        <f t="shared" si="32"/>
        <v>-14.625783682225585</v>
      </c>
      <c r="X82" s="60">
        <f t="shared" si="32"/>
        <v>-2.954800676680413</v>
      </c>
      <c r="Y82" s="60">
        <f t="shared" si="32"/>
        <v>-0.9053366184440544</v>
      </c>
      <c r="Z82" s="60">
        <f t="shared" si="32"/>
        <v>-0.4486021728226606</v>
      </c>
      <c r="AA82" s="60">
        <f t="shared" si="32"/>
        <v>-0.6391876163928429</v>
      </c>
      <c r="AB82" s="60">
        <f t="shared" si="32"/>
        <v>-32649.034442670672</v>
      </c>
    </row>
    <row r="83" spans="1:28" s="24" customFormat="1" ht="12.75">
      <c r="A83" s="21" t="s">
        <v>91</v>
      </c>
      <c r="B83" s="22">
        <f>'DATOS MENSUALES'!E786</f>
        <v>1.541</v>
      </c>
      <c r="C83" s="22">
        <f>'DATOS MENSUALES'!E787</f>
        <v>1.473</v>
      </c>
      <c r="D83" s="22">
        <f>'DATOS MENSUALES'!E788</f>
        <v>2.315</v>
      </c>
      <c r="E83" s="22">
        <f>'DATOS MENSUALES'!E789</f>
        <v>1.586</v>
      </c>
      <c r="F83" s="22">
        <f>'DATOS MENSUALES'!E790</f>
        <v>2.472</v>
      </c>
      <c r="G83" s="22">
        <f>'DATOS MENSUALES'!E791</f>
        <v>3.813</v>
      </c>
      <c r="H83" s="22">
        <f>'DATOS MENSUALES'!E792</f>
        <v>3.003</v>
      </c>
      <c r="I83" s="22">
        <f>'DATOS MENSUALES'!E793</f>
        <v>2.354</v>
      </c>
      <c r="J83" s="22">
        <f>'DATOS MENSUALES'!E794</f>
        <v>1.977</v>
      </c>
      <c r="K83" s="22">
        <f>'DATOS MENSUALES'!E795</f>
        <v>1.685</v>
      </c>
      <c r="L83" s="22">
        <f>'DATOS MENSUALES'!E796</f>
        <v>1.387</v>
      </c>
      <c r="M83" s="22">
        <f>'DATOS MENSUALES'!E797</f>
        <v>1.366</v>
      </c>
      <c r="N83" s="22">
        <f>SUM(B83:M83)</f>
        <v>24.972</v>
      </c>
      <c r="O83" s="23"/>
      <c r="P83" s="60">
        <f t="shared" si="27"/>
        <v>-1.0728364902020369</v>
      </c>
      <c r="Q83" s="60">
        <f t="shared" si="28"/>
        <v>-14.697395818618787</v>
      </c>
      <c r="R83" s="60">
        <f t="shared" si="29"/>
        <v>-278.9473784264994</v>
      </c>
      <c r="S83" s="60">
        <f t="shared" si="30"/>
        <v>-290.992902935204</v>
      </c>
      <c r="T83" s="60">
        <f t="shared" si="33"/>
        <v>-143.69318827258073</v>
      </c>
      <c r="U83" s="60">
        <f t="shared" si="33"/>
        <v>-33.03917370917347</v>
      </c>
      <c r="V83" s="60">
        <f t="shared" si="33"/>
        <v>-10.80918656120466</v>
      </c>
      <c r="W83" s="60">
        <f aca="true" t="shared" si="34" ref="W83:AB83">(I83-I$6)^3</f>
        <v>-9.959611585642936</v>
      </c>
      <c r="X83" s="60">
        <f t="shared" si="34"/>
        <v>-1.4123534070908808</v>
      </c>
      <c r="Y83" s="60">
        <f t="shared" si="34"/>
        <v>-0.25652470933110694</v>
      </c>
      <c r="Z83" s="60">
        <f t="shared" si="34"/>
        <v>-0.09894136395489288</v>
      </c>
      <c r="AA83" s="60">
        <f t="shared" si="34"/>
        <v>-0.05164886974614932</v>
      </c>
      <c r="AB83" s="60">
        <f t="shared" si="34"/>
        <v>-32876.33735776524</v>
      </c>
    </row>
    <row r="84" spans="2:28" s="24" customFormat="1" ht="12.75"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23"/>
      <c r="P84" s="61">
        <f aca="true" t="shared" si="35" ref="P84:AB84">SUM(P18:P83)</f>
        <v>852.121685880169</v>
      </c>
      <c r="Q84" s="61">
        <f t="shared" si="35"/>
        <v>4128.0793932751385</v>
      </c>
      <c r="R84" s="61">
        <f t="shared" si="35"/>
        <v>86521.05744940984</v>
      </c>
      <c r="S84" s="61">
        <f t="shared" si="35"/>
        <v>39888.07208972259</v>
      </c>
      <c r="T84" s="61">
        <f t="shared" si="35"/>
        <v>54934.12783430154</v>
      </c>
      <c r="U84" s="61">
        <f t="shared" si="35"/>
        <v>37067.399029159686</v>
      </c>
      <c r="V84" s="61">
        <f t="shared" si="35"/>
        <v>3227.1107495229644</v>
      </c>
      <c r="W84" s="61">
        <f t="shared" si="35"/>
        <v>2014.245586832912</v>
      </c>
      <c r="X84" s="61">
        <f t="shared" si="35"/>
        <v>1599.0653946314512</v>
      </c>
      <c r="Y84" s="61">
        <f t="shared" si="35"/>
        <v>67.04305955152432</v>
      </c>
      <c r="Z84" s="61">
        <f t="shared" si="35"/>
        <v>3.387935133500488</v>
      </c>
      <c r="AA84" s="61">
        <f t="shared" si="35"/>
        <v>6.61862580099175</v>
      </c>
      <c r="AB84" s="61">
        <f t="shared" si="35"/>
        <v>1686643.9553195287</v>
      </c>
    </row>
    <row r="85" ht="12.75">
      <c r="O85" s="10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6"/>
  <dimension ref="A1:AB45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107</v>
      </c>
    </row>
    <row r="2" ht="12.75">
      <c r="A2" s="18" t="str">
        <f>'DATOS MENSUALES'!A4</f>
        <v>Masa 100 - Río Porquera y afluentes desde cabecera hasta confluencia con río Tuerto.</v>
      </c>
    </row>
    <row r="3" spans="1:14" ht="12.75">
      <c r="A3" s="3"/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2" t="s">
        <v>12</v>
      </c>
      <c r="M3" s="2" t="s">
        <v>13</v>
      </c>
      <c r="N3" s="2" t="s">
        <v>0</v>
      </c>
    </row>
    <row r="4" spans="1:14" ht="12.75">
      <c r="A4" s="13" t="s">
        <v>93</v>
      </c>
      <c r="B4" s="1">
        <f aca="true" t="shared" si="0" ref="B4:M4">MIN(B18:B43)</f>
        <v>1.263</v>
      </c>
      <c r="C4" s="1">
        <f t="shared" si="0"/>
        <v>1.409</v>
      </c>
      <c r="D4" s="1">
        <f t="shared" si="0"/>
        <v>1.538</v>
      </c>
      <c r="E4" s="1">
        <f t="shared" si="0"/>
        <v>1.494</v>
      </c>
      <c r="F4" s="1">
        <f t="shared" si="0"/>
        <v>1.457</v>
      </c>
      <c r="G4" s="1">
        <f t="shared" si="0"/>
        <v>1.989</v>
      </c>
      <c r="H4" s="1">
        <f t="shared" si="0"/>
        <v>2.039</v>
      </c>
      <c r="I4" s="1">
        <f t="shared" si="0"/>
        <v>2.06</v>
      </c>
      <c r="J4" s="1">
        <f t="shared" si="0"/>
        <v>1.664</v>
      </c>
      <c r="K4" s="1">
        <f t="shared" si="0"/>
        <v>1.353</v>
      </c>
      <c r="L4" s="1">
        <f t="shared" si="0"/>
        <v>1.084</v>
      </c>
      <c r="M4" s="1">
        <f t="shared" si="0"/>
        <v>0.877</v>
      </c>
      <c r="N4" s="1">
        <f>MIN(N18:N43)</f>
        <v>21.777</v>
      </c>
    </row>
    <row r="5" spans="1:14" ht="12.75">
      <c r="A5" s="13" t="s">
        <v>92</v>
      </c>
      <c r="B5" s="1">
        <f aca="true" t="shared" si="1" ref="B5:M5">MAX(B18:B43)</f>
        <v>9.058</v>
      </c>
      <c r="C5" s="1">
        <f t="shared" si="1"/>
        <v>14.923</v>
      </c>
      <c r="D5" s="1">
        <f t="shared" si="1"/>
        <v>30.403</v>
      </c>
      <c r="E5" s="1">
        <f t="shared" si="1"/>
        <v>34.304</v>
      </c>
      <c r="F5" s="1">
        <f t="shared" si="1"/>
        <v>24.297</v>
      </c>
      <c r="G5" s="1">
        <f t="shared" si="1"/>
        <v>29.265</v>
      </c>
      <c r="H5" s="1">
        <f t="shared" si="1"/>
        <v>15.352</v>
      </c>
      <c r="I5" s="1">
        <f t="shared" si="1"/>
        <v>9.477</v>
      </c>
      <c r="J5" s="1">
        <f t="shared" si="1"/>
        <v>14.803</v>
      </c>
      <c r="K5" s="1">
        <f t="shared" si="1"/>
        <v>5.225</v>
      </c>
      <c r="L5" s="1">
        <f t="shared" si="1"/>
        <v>3.122</v>
      </c>
      <c r="M5" s="1">
        <f t="shared" si="1"/>
        <v>3.6</v>
      </c>
      <c r="N5" s="1">
        <f>MAX(N18:N43)</f>
        <v>139.35299999999998</v>
      </c>
    </row>
    <row r="6" spans="1:14" ht="12.75">
      <c r="A6" s="13" t="s">
        <v>14</v>
      </c>
      <c r="B6" s="1">
        <f aca="true" t="shared" si="2" ref="B6:M6">AVERAGE(B18:B43)</f>
        <v>2.7003461538461533</v>
      </c>
      <c r="C6" s="1">
        <f t="shared" si="2"/>
        <v>4.092038461538462</v>
      </c>
      <c r="D6" s="1">
        <f t="shared" si="2"/>
        <v>8.937538461538463</v>
      </c>
      <c r="E6" s="1">
        <f t="shared" si="2"/>
        <v>7.583038461538463</v>
      </c>
      <c r="F6" s="1">
        <f t="shared" si="2"/>
        <v>5.712884615384618</v>
      </c>
      <c r="G6" s="1">
        <f t="shared" si="2"/>
        <v>5.215346153846152</v>
      </c>
      <c r="H6" s="1">
        <f t="shared" si="2"/>
        <v>5.058000000000002</v>
      </c>
      <c r="I6" s="1">
        <f t="shared" si="2"/>
        <v>4.254423076923077</v>
      </c>
      <c r="J6" s="1">
        <f t="shared" si="2"/>
        <v>3.1111538461538464</v>
      </c>
      <c r="K6" s="1">
        <f t="shared" si="2"/>
        <v>2.1948846153846158</v>
      </c>
      <c r="L6" s="1">
        <f t="shared" si="2"/>
        <v>1.772230769230769</v>
      </c>
      <c r="M6" s="1">
        <f t="shared" si="2"/>
        <v>1.7608846153846154</v>
      </c>
      <c r="N6" s="1">
        <f>SUM(B6:M6)</f>
        <v>52.39276923076924</v>
      </c>
    </row>
    <row r="7" spans="1:14" ht="12.75">
      <c r="A7" s="13" t="s">
        <v>15</v>
      </c>
      <c r="B7" s="1">
        <f aca="true" t="shared" si="3" ref="B7:M7">PERCENTILE(B18:B43,0.1)</f>
        <v>1.4775</v>
      </c>
      <c r="C7" s="1">
        <f t="shared" si="3"/>
        <v>1.5285</v>
      </c>
      <c r="D7" s="1">
        <f t="shared" si="3"/>
        <v>1.842</v>
      </c>
      <c r="E7" s="1">
        <f t="shared" si="3"/>
        <v>1.6075</v>
      </c>
      <c r="F7" s="1">
        <f t="shared" si="3"/>
        <v>1.674</v>
      </c>
      <c r="G7" s="1">
        <f t="shared" si="3"/>
        <v>2.154</v>
      </c>
      <c r="H7" s="1">
        <f t="shared" si="3"/>
        <v>2.1525</v>
      </c>
      <c r="I7" s="1">
        <f t="shared" si="3"/>
        <v>2.1805000000000003</v>
      </c>
      <c r="J7" s="1">
        <f t="shared" si="3"/>
        <v>1.9104999999999999</v>
      </c>
      <c r="K7" s="1">
        <f t="shared" si="3"/>
        <v>1.572</v>
      </c>
      <c r="L7" s="1">
        <f t="shared" si="3"/>
        <v>1.326</v>
      </c>
      <c r="M7" s="1">
        <f t="shared" si="3"/>
        <v>1.3035</v>
      </c>
      <c r="N7" s="1">
        <f>PERCENTILE(N18:N43,0.1)</f>
        <v>24.018499999999996</v>
      </c>
    </row>
    <row r="8" spans="1:14" ht="12.75">
      <c r="A8" s="13" t="s">
        <v>16</v>
      </c>
      <c r="B8" s="1">
        <f aca="true" t="shared" si="4" ref="B8:M8">PERCENTILE(B18:B43,0.25)</f>
        <v>1.5852499999999998</v>
      </c>
      <c r="C8" s="1">
        <f t="shared" si="4"/>
        <v>1.846</v>
      </c>
      <c r="D8" s="1">
        <f t="shared" si="4"/>
        <v>2.519</v>
      </c>
      <c r="E8" s="1">
        <f t="shared" si="4"/>
        <v>1.9275</v>
      </c>
      <c r="F8" s="1">
        <f t="shared" si="4"/>
        <v>2.35725</v>
      </c>
      <c r="G8" s="1">
        <f t="shared" si="4"/>
        <v>2.5067500000000003</v>
      </c>
      <c r="H8" s="1">
        <f t="shared" si="4"/>
        <v>2.57475</v>
      </c>
      <c r="I8" s="1">
        <f t="shared" si="4"/>
        <v>2.39925</v>
      </c>
      <c r="J8" s="1">
        <f t="shared" si="4"/>
        <v>2.06175</v>
      </c>
      <c r="K8" s="1">
        <f t="shared" si="4"/>
        <v>1.69175</v>
      </c>
      <c r="L8" s="1">
        <f t="shared" si="4"/>
        <v>1.40225</v>
      </c>
      <c r="M8" s="1">
        <f t="shared" si="4"/>
        <v>1.4515</v>
      </c>
      <c r="N8" s="1">
        <f>PERCENTILE(N18:N43,0.25)</f>
        <v>32.64275</v>
      </c>
    </row>
    <row r="9" spans="1:14" ht="12.75">
      <c r="A9" s="13" t="s">
        <v>17</v>
      </c>
      <c r="B9" s="1">
        <f aca="true" t="shared" si="5" ref="B9:M9">PERCENTILE(B18:B43,0.5)</f>
        <v>1.8365</v>
      </c>
      <c r="C9" s="1">
        <f t="shared" si="5"/>
        <v>2.7670000000000003</v>
      </c>
      <c r="D9" s="1">
        <f t="shared" si="5"/>
        <v>5.7455</v>
      </c>
      <c r="E9" s="1">
        <f t="shared" si="5"/>
        <v>4.6594999999999995</v>
      </c>
      <c r="F9" s="1">
        <f t="shared" si="5"/>
        <v>4.0435</v>
      </c>
      <c r="G9" s="1">
        <f t="shared" si="5"/>
        <v>3.2185</v>
      </c>
      <c r="H9" s="1">
        <f t="shared" si="5"/>
        <v>3.7345</v>
      </c>
      <c r="I9" s="1">
        <f t="shared" si="5"/>
        <v>3.622</v>
      </c>
      <c r="J9" s="1">
        <f t="shared" si="5"/>
        <v>2.426</v>
      </c>
      <c r="K9" s="1">
        <f t="shared" si="5"/>
        <v>1.968</v>
      </c>
      <c r="L9" s="1">
        <f t="shared" si="5"/>
        <v>1.636</v>
      </c>
      <c r="M9" s="1">
        <f t="shared" si="5"/>
        <v>1.6360000000000001</v>
      </c>
      <c r="N9" s="1">
        <f>PERCENTILE(N18:N43,0.5)</f>
        <v>45.51599999999999</v>
      </c>
    </row>
    <row r="10" spans="1:14" ht="12.75">
      <c r="A10" s="13" t="s">
        <v>18</v>
      </c>
      <c r="B10" s="1">
        <f aca="true" t="shared" si="6" ref="B10:M10">PERCENTILE(B18:B43,0.75)</f>
        <v>2.8355</v>
      </c>
      <c r="C10" s="1">
        <f t="shared" si="6"/>
        <v>4.2755</v>
      </c>
      <c r="D10" s="1">
        <f t="shared" si="6"/>
        <v>9.82925</v>
      </c>
      <c r="E10" s="1">
        <f t="shared" si="6"/>
        <v>8.034749999999999</v>
      </c>
      <c r="F10" s="1">
        <f t="shared" si="6"/>
        <v>8.173</v>
      </c>
      <c r="G10" s="1">
        <f t="shared" si="6"/>
        <v>4.159</v>
      </c>
      <c r="H10" s="1">
        <f t="shared" si="6"/>
        <v>6.857749999999999</v>
      </c>
      <c r="I10" s="1">
        <f t="shared" si="6"/>
        <v>5.6185</v>
      </c>
      <c r="J10" s="1">
        <f t="shared" si="6"/>
        <v>3.36075</v>
      </c>
      <c r="K10" s="1">
        <f t="shared" si="6"/>
        <v>2.4625</v>
      </c>
      <c r="L10" s="1">
        <f t="shared" si="6"/>
        <v>2.0755</v>
      </c>
      <c r="M10" s="1">
        <f t="shared" si="6"/>
        <v>1.9735</v>
      </c>
      <c r="N10" s="1">
        <f>PERCENTILE(N18:N43,0.75)</f>
        <v>63.391000000000005</v>
      </c>
    </row>
    <row r="11" spans="1:14" ht="12.75">
      <c r="A11" s="13" t="s">
        <v>19</v>
      </c>
      <c r="B11" s="1">
        <f aca="true" t="shared" si="7" ref="B11:M11">PERCENTILE(B18:B43,0.9)</f>
        <v>4.576</v>
      </c>
      <c r="C11" s="1">
        <f t="shared" si="7"/>
        <v>9.281500000000001</v>
      </c>
      <c r="D11" s="1">
        <f t="shared" si="7"/>
        <v>25.9075</v>
      </c>
      <c r="E11" s="1">
        <f t="shared" si="7"/>
        <v>18.0405</v>
      </c>
      <c r="F11" s="1">
        <f t="shared" si="7"/>
        <v>9.279</v>
      </c>
      <c r="G11" s="1">
        <f t="shared" si="7"/>
        <v>10.104</v>
      </c>
      <c r="H11" s="1">
        <f t="shared" si="7"/>
        <v>9.153</v>
      </c>
      <c r="I11" s="1">
        <f t="shared" si="7"/>
        <v>6.6865000000000006</v>
      </c>
      <c r="J11" s="1">
        <f t="shared" si="7"/>
        <v>3.863</v>
      </c>
      <c r="K11" s="1">
        <f t="shared" si="7"/>
        <v>2.86</v>
      </c>
      <c r="L11" s="1">
        <f t="shared" si="7"/>
        <v>2.323</v>
      </c>
      <c r="M11" s="1">
        <f t="shared" si="7"/>
        <v>2.3715</v>
      </c>
      <c r="N11" s="1">
        <f>PERCENTILE(N18:N43,0.9)</f>
        <v>91.96099999999998</v>
      </c>
    </row>
    <row r="12" spans="1:14" ht="12.75">
      <c r="A12" s="13" t="s">
        <v>23</v>
      </c>
      <c r="B12" s="1">
        <f aca="true" t="shared" si="8" ref="B12:M12">STDEV(B18:B43)</f>
        <v>1.9526931954059292</v>
      </c>
      <c r="C12" s="1">
        <f t="shared" si="8"/>
        <v>3.4390424304537923</v>
      </c>
      <c r="D12" s="1">
        <f t="shared" si="8"/>
        <v>8.88106157722496</v>
      </c>
      <c r="E12" s="1">
        <f t="shared" si="8"/>
        <v>8.478653150026926</v>
      </c>
      <c r="F12" s="1">
        <f t="shared" si="8"/>
        <v>4.942796636131595</v>
      </c>
      <c r="G12" s="1">
        <f t="shared" si="8"/>
        <v>5.767509444759031</v>
      </c>
      <c r="H12" s="1">
        <f t="shared" si="8"/>
        <v>3.3829937511027106</v>
      </c>
      <c r="I12" s="1">
        <f t="shared" si="8"/>
        <v>2.158807766765293</v>
      </c>
      <c r="J12" s="1">
        <f t="shared" si="8"/>
        <v>2.506632317549707</v>
      </c>
      <c r="K12" s="1">
        <f t="shared" si="8"/>
        <v>0.7833320791042853</v>
      </c>
      <c r="L12" s="1">
        <f t="shared" si="8"/>
        <v>0.47011379964364497</v>
      </c>
      <c r="M12" s="1">
        <f t="shared" si="8"/>
        <v>0.539307061101415</v>
      </c>
      <c r="N12" s="1">
        <f>STDEV(N18:N43)</f>
        <v>28.508951515350663</v>
      </c>
    </row>
    <row r="13" spans="1:14" ht="12.75">
      <c r="A13" s="13" t="s">
        <v>125</v>
      </c>
      <c r="B13" s="1">
        <f>ROUND(B12/B6,2)</f>
        <v>0.72</v>
      </c>
      <c r="C13" s="1">
        <f aca="true" t="shared" si="9" ref="C13:N13">ROUND(C12/C6,2)</f>
        <v>0.84</v>
      </c>
      <c r="D13" s="1">
        <f t="shared" si="9"/>
        <v>0.99</v>
      </c>
      <c r="E13" s="1">
        <f t="shared" si="9"/>
        <v>1.12</v>
      </c>
      <c r="F13" s="1">
        <f t="shared" si="9"/>
        <v>0.87</v>
      </c>
      <c r="G13" s="1">
        <f t="shared" si="9"/>
        <v>1.11</v>
      </c>
      <c r="H13" s="1">
        <f t="shared" si="9"/>
        <v>0.67</v>
      </c>
      <c r="I13" s="1">
        <f t="shared" si="9"/>
        <v>0.51</v>
      </c>
      <c r="J13" s="1">
        <f t="shared" si="9"/>
        <v>0.81</v>
      </c>
      <c r="K13" s="1">
        <f t="shared" si="9"/>
        <v>0.36</v>
      </c>
      <c r="L13" s="1">
        <f t="shared" si="9"/>
        <v>0.27</v>
      </c>
      <c r="M13" s="1">
        <f t="shared" si="9"/>
        <v>0.31</v>
      </c>
      <c r="N13" s="1">
        <f t="shared" si="9"/>
        <v>0.54</v>
      </c>
    </row>
    <row r="14" spans="1:14" ht="12.75">
      <c r="A14" s="13" t="s">
        <v>124</v>
      </c>
      <c r="B14" s="53">
        <f>26*P44/(25*24*B12^3)</f>
        <v>2.2490647642584287</v>
      </c>
      <c r="C14" s="53">
        <f aca="true" t="shared" si="10" ref="C14:N14">26*Q44/(25*24*C12^3)</f>
        <v>1.92141697919745</v>
      </c>
      <c r="D14" s="53">
        <f t="shared" si="10"/>
        <v>1.4843776493452605</v>
      </c>
      <c r="E14" s="53">
        <f t="shared" si="10"/>
        <v>2.0294517956154747</v>
      </c>
      <c r="F14" s="53">
        <f t="shared" si="10"/>
        <v>2.3486204437289415</v>
      </c>
      <c r="G14" s="53">
        <f t="shared" si="10"/>
        <v>3.3099967746855867</v>
      </c>
      <c r="H14" s="53">
        <f t="shared" si="10"/>
        <v>1.5475549856268078</v>
      </c>
      <c r="I14" s="53">
        <f t="shared" si="10"/>
        <v>0.9506640643703078</v>
      </c>
      <c r="J14" s="53">
        <f t="shared" si="10"/>
        <v>4.358666324690602</v>
      </c>
      <c r="K14" s="53">
        <f t="shared" si="10"/>
        <v>2.4536662265082065</v>
      </c>
      <c r="L14" s="53">
        <f t="shared" si="10"/>
        <v>1.0274264122399588</v>
      </c>
      <c r="M14" s="53">
        <f t="shared" si="10"/>
        <v>1.618559453520934</v>
      </c>
      <c r="N14" s="53">
        <f t="shared" si="10"/>
        <v>1.4354433325861489</v>
      </c>
    </row>
    <row r="15" spans="1:14" ht="12.75">
      <c r="A15" s="13" t="s">
        <v>24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CORREL(N18:N42,N19:N43)</f>
        <v>-0.3029058840755529</v>
      </c>
    </row>
    <row r="16" spans="1:28" ht="12.75">
      <c r="A16" s="3"/>
      <c r="P16" s="57" t="s">
        <v>126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0</v>
      </c>
      <c r="B17" s="2" t="s">
        <v>2</v>
      </c>
      <c r="C17" s="2" t="s">
        <v>3</v>
      </c>
      <c r="D17" s="2" t="s">
        <v>4</v>
      </c>
      <c r="E17" s="2" t="s">
        <v>5</v>
      </c>
      <c r="F17" s="2" t="s">
        <v>6</v>
      </c>
      <c r="G17" s="2" t="s">
        <v>7</v>
      </c>
      <c r="H17" s="2" t="s">
        <v>8</v>
      </c>
      <c r="I17" s="2" t="s">
        <v>9</v>
      </c>
      <c r="J17" s="2" t="s">
        <v>10</v>
      </c>
      <c r="K17" s="2" t="s">
        <v>11</v>
      </c>
      <c r="L17" s="2" t="s">
        <v>12</v>
      </c>
      <c r="M17" s="2" t="s">
        <v>13</v>
      </c>
      <c r="N17" s="2" t="s">
        <v>20</v>
      </c>
      <c r="P17" s="59" t="s">
        <v>2</v>
      </c>
      <c r="Q17" s="59" t="s">
        <v>3</v>
      </c>
      <c r="R17" s="59" t="s">
        <v>4</v>
      </c>
      <c r="S17" s="59" t="s">
        <v>5</v>
      </c>
      <c r="T17" s="59" t="s">
        <v>6</v>
      </c>
      <c r="U17" s="59" t="s">
        <v>7</v>
      </c>
      <c r="V17" s="59" t="s">
        <v>8</v>
      </c>
      <c r="W17" s="59" t="s">
        <v>9</v>
      </c>
      <c r="X17" s="59" t="s">
        <v>10</v>
      </c>
      <c r="Y17" s="59" t="s">
        <v>11</v>
      </c>
      <c r="Z17" s="59" t="s">
        <v>12</v>
      </c>
      <c r="AA17" s="59" t="s">
        <v>13</v>
      </c>
      <c r="AB17" s="59" t="s">
        <v>20</v>
      </c>
    </row>
    <row r="18" spans="1:28" ht="12.75">
      <c r="A18" s="12" t="s">
        <v>66</v>
      </c>
      <c r="B18" s="1">
        <f>'DATOS MENSUALES'!E486</f>
        <v>1.723</v>
      </c>
      <c r="C18" s="1">
        <f>'DATOS MENSUALES'!E487</f>
        <v>1.78</v>
      </c>
      <c r="D18" s="1">
        <f>'DATOS MENSUALES'!E488</f>
        <v>1.978</v>
      </c>
      <c r="E18" s="1">
        <f>'DATOS MENSUALES'!E489</f>
        <v>1.494</v>
      </c>
      <c r="F18" s="1">
        <f>'DATOS MENSUALES'!E490</f>
        <v>1.457</v>
      </c>
      <c r="G18" s="1">
        <f>'DATOS MENSUALES'!E491</f>
        <v>3.193</v>
      </c>
      <c r="H18" s="1">
        <f>'DATOS MENSUALES'!E492</f>
        <v>2.227</v>
      </c>
      <c r="I18" s="1">
        <f>'DATOS MENSUALES'!E493</f>
        <v>2.813</v>
      </c>
      <c r="J18" s="1">
        <f>'DATOS MENSUALES'!E494</f>
        <v>2.089</v>
      </c>
      <c r="K18" s="1">
        <f>'DATOS MENSUALES'!E495</f>
        <v>1.699</v>
      </c>
      <c r="L18" s="1">
        <f>'DATOS MENSUALES'!E496</f>
        <v>1.387</v>
      </c>
      <c r="M18" s="1">
        <f>'DATOS MENSUALES'!E497</f>
        <v>1.479</v>
      </c>
      <c r="N18" s="1">
        <f aca="true" t="shared" si="11" ref="N18:N41">SUM(B18:M18)</f>
        <v>23.319</v>
      </c>
      <c r="O18" s="10"/>
      <c r="P18" s="60">
        <f aca="true" t="shared" si="12" ref="P18:P43">(B18-B$6)^3</f>
        <v>-0.9335664258950255</v>
      </c>
      <c r="Q18" s="60">
        <f aca="true" t="shared" si="13" ref="Q18:AB33">(C18-C$6)^3</f>
        <v>-12.359052108721956</v>
      </c>
      <c r="R18" s="60">
        <f t="shared" si="13"/>
        <v>-337.08646746309716</v>
      </c>
      <c r="S18" s="60">
        <f t="shared" si="13"/>
        <v>-225.759560986907</v>
      </c>
      <c r="T18" s="60">
        <f t="shared" si="13"/>
        <v>-77.08493931583293</v>
      </c>
      <c r="U18" s="60">
        <f t="shared" si="13"/>
        <v>-8.271161108269265</v>
      </c>
      <c r="V18" s="60">
        <f t="shared" si="13"/>
        <v>-22.68922219100004</v>
      </c>
      <c r="W18" s="60">
        <f t="shared" si="13"/>
        <v>-2.99484542844407</v>
      </c>
      <c r="X18" s="60">
        <f t="shared" si="13"/>
        <v>-1.0679447901101509</v>
      </c>
      <c r="Y18" s="60">
        <f t="shared" si="13"/>
        <v>-0.12193879642449955</v>
      </c>
      <c r="Z18" s="60">
        <f t="shared" si="13"/>
        <v>-0.05716930382885745</v>
      </c>
      <c r="AA18" s="60">
        <f t="shared" si="13"/>
        <v>-0.022398251723315863</v>
      </c>
      <c r="AB18" s="60">
        <f t="shared" si="13"/>
        <v>-24575.59361592405</v>
      </c>
    </row>
    <row r="19" spans="1:28" ht="12.75">
      <c r="A19" s="12" t="s">
        <v>67</v>
      </c>
      <c r="B19" s="1">
        <f>'DATOS MENSUALES'!E498</f>
        <v>1.882</v>
      </c>
      <c r="C19" s="1">
        <f>'DATOS MENSUALES'!E499</f>
        <v>1.55</v>
      </c>
      <c r="D19" s="1">
        <f>'DATOS MENSUALES'!E500</f>
        <v>28.086</v>
      </c>
      <c r="E19" s="1">
        <f>'DATOS MENSUALES'!E501</f>
        <v>3.266</v>
      </c>
      <c r="F19" s="1">
        <f>'DATOS MENSUALES'!E502</f>
        <v>3.589</v>
      </c>
      <c r="G19" s="1">
        <f>'DATOS MENSUALES'!E503</f>
        <v>2.392</v>
      </c>
      <c r="H19" s="1">
        <f>'DATOS MENSUALES'!E504</f>
        <v>2.077</v>
      </c>
      <c r="I19" s="1">
        <f>'DATOS MENSUALES'!E505</f>
        <v>2.29</v>
      </c>
      <c r="J19" s="1">
        <f>'DATOS MENSUALES'!E506</f>
        <v>2.057</v>
      </c>
      <c r="K19" s="1">
        <f>'DATOS MENSUALES'!E507</f>
        <v>1.691</v>
      </c>
      <c r="L19" s="1">
        <f>'DATOS MENSUALES'!E508</f>
        <v>1.383</v>
      </c>
      <c r="M19" s="1">
        <f>'DATOS MENSUALES'!E509</f>
        <v>1.606</v>
      </c>
      <c r="N19" s="1">
        <f t="shared" si="11"/>
        <v>51.86900000000001</v>
      </c>
      <c r="O19" s="10"/>
      <c r="P19" s="60">
        <f t="shared" si="12"/>
        <v>-0.5480385856243163</v>
      </c>
      <c r="Q19" s="60">
        <f t="shared" si="13"/>
        <v>-16.426549687434985</v>
      </c>
      <c r="R19" s="60">
        <f t="shared" si="13"/>
        <v>7021.043445588072</v>
      </c>
      <c r="S19" s="60">
        <f t="shared" si="13"/>
        <v>-80.45587339627379</v>
      </c>
      <c r="T19" s="60">
        <f t="shared" si="13"/>
        <v>-9.58060107867897</v>
      </c>
      <c r="U19" s="60">
        <f t="shared" si="13"/>
        <v>-22.50569262347191</v>
      </c>
      <c r="V19" s="60">
        <f t="shared" si="13"/>
        <v>-26.490242141000042</v>
      </c>
      <c r="W19" s="60">
        <f t="shared" si="13"/>
        <v>-7.580626197478094</v>
      </c>
      <c r="X19" s="60">
        <f t="shared" si="13"/>
        <v>-1.1714182693054174</v>
      </c>
      <c r="Y19" s="60">
        <f t="shared" si="13"/>
        <v>-0.12793615551325696</v>
      </c>
      <c r="Z19" s="60">
        <f t="shared" si="13"/>
        <v>-0.05896869185252609</v>
      </c>
      <c r="AA19" s="60">
        <f t="shared" si="13"/>
        <v>-0.0037155648431383636</v>
      </c>
      <c r="AB19" s="60">
        <f t="shared" si="13"/>
        <v>-0.1436878166267654</v>
      </c>
    </row>
    <row r="20" spans="1:28" ht="12.75">
      <c r="A20" s="12" t="s">
        <v>68</v>
      </c>
      <c r="B20" s="1">
        <f>'DATOS MENSUALES'!E510</f>
        <v>2.517</v>
      </c>
      <c r="C20" s="1">
        <f>'DATOS MENSUALES'!E511</f>
        <v>5.058</v>
      </c>
      <c r="D20" s="1">
        <f>'DATOS MENSUALES'!E512</f>
        <v>12.962</v>
      </c>
      <c r="E20" s="1">
        <f>'DATOS MENSUALES'!E513</f>
        <v>2.287</v>
      </c>
      <c r="F20" s="1">
        <f>'DATOS MENSUALES'!E514</f>
        <v>2.96</v>
      </c>
      <c r="G20" s="1">
        <f>'DATOS MENSUALES'!E515</f>
        <v>2.311</v>
      </c>
      <c r="H20" s="1">
        <f>'DATOS MENSUALES'!E516</f>
        <v>7.478</v>
      </c>
      <c r="I20" s="1">
        <f>'DATOS MENSUALES'!E517</f>
        <v>5.416</v>
      </c>
      <c r="J20" s="1">
        <f>'DATOS MENSUALES'!E518</f>
        <v>2.89</v>
      </c>
      <c r="K20" s="1">
        <f>'DATOS MENSUALES'!E519</f>
        <v>2.41</v>
      </c>
      <c r="L20" s="1">
        <f>'DATOS MENSUALES'!E520</f>
        <v>2.157</v>
      </c>
      <c r="M20" s="1">
        <f>'DATOS MENSUALES'!E521</f>
        <v>1.795</v>
      </c>
      <c r="N20" s="1">
        <f t="shared" si="11"/>
        <v>50.241</v>
      </c>
      <c r="O20" s="10"/>
      <c r="P20" s="60">
        <f t="shared" si="12"/>
        <v>-0.006163329862482884</v>
      </c>
      <c r="Q20" s="60">
        <f t="shared" si="13"/>
        <v>0.9013210284407692</v>
      </c>
      <c r="R20" s="60">
        <f t="shared" si="13"/>
        <v>65.1813488854947</v>
      </c>
      <c r="S20" s="60">
        <f t="shared" si="13"/>
        <v>-148.54341062288773</v>
      </c>
      <c r="T20" s="60">
        <f t="shared" si="13"/>
        <v>-20.862388383840234</v>
      </c>
      <c r="U20" s="60">
        <f t="shared" si="13"/>
        <v>-24.498817878396462</v>
      </c>
      <c r="V20" s="60">
        <f t="shared" si="13"/>
        <v>14.172487999999968</v>
      </c>
      <c r="W20" s="60">
        <f t="shared" si="13"/>
        <v>1.5672703806668769</v>
      </c>
      <c r="X20" s="60">
        <f t="shared" si="13"/>
        <v>-0.010816418695949036</v>
      </c>
      <c r="Y20" s="60">
        <f t="shared" si="13"/>
        <v>0.00995438455035272</v>
      </c>
      <c r="Z20" s="60">
        <f t="shared" si="13"/>
        <v>0.05696406918889404</v>
      </c>
      <c r="AA20" s="60">
        <f t="shared" si="13"/>
        <v>3.9705513370505E-05</v>
      </c>
      <c r="AB20" s="60">
        <f t="shared" si="13"/>
        <v>-9.962930002875414</v>
      </c>
    </row>
    <row r="21" spans="1:28" ht="12.75">
      <c r="A21" s="12" t="s">
        <v>69</v>
      </c>
      <c r="B21" s="1">
        <f>'DATOS MENSUALES'!E522</f>
        <v>1.447</v>
      </c>
      <c r="C21" s="1">
        <f>'DATOS MENSUALES'!E523</f>
        <v>2.463</v>
      </c>
      <c r="D21" s="1">
        <f>'DATOS MENSUALES'!E524</f>
        <v>5.219</v>
      </c>
      <c r="E21" s="1">
        <f>'DATOS MENSUALES'!E525</f>
        <v>7.718</v>
      </c>
      <c r="F21" s="1">
        <f>'DATOS MENSUALES'!E526</f>
        <v>3.429</v>
      </c>
      <c r="G21" s="1">
        <f>'DATOS MENSUALES'!E527</f>
        <v>9.33</v>
      </c>
      <c r="H21" s="1">
        <f>'DATOS MENSUALES'!E528</f>
        <v>3.304</v>
      </c>
      <c r="I21" s="1">
        <f>'DATOS MENSUALES'!E529</f>
        <v>4.855</v>
      </c>
      <c r="J21" s="1">
        <f>'DATOS MENSUALES'!E530</f>
        <v>4.586</v>
      </c>
      <c r="K21" s="1">
        <f>'DATOS MENSUALES'!E531</f>
        <v>2.48</v>
      </c>
      <c r="L21" s="1">
        <f>'DATOS MENSUALES'!E532</f>
        <v>2.011</v>
      </c>
      <c r="M21" s="1">
        <f>'DATOS MENSUALES'!E533</f>
        <v>1.643</v>
      </c>
      <c r="N21" s="1">
        <f t="shared" si="11"/>
        <v>48.485</v>
      </c>
      <c r="O21" s="10"/>
      <c r="P21" s="60">
        <f t="shared" si="12"/>
        <v>-1.9688521214157344</v>
      </c>
      <c r="Q21" s="60">
        <f t="shared" si="13"/>
        <v>-4.323087385575505</v>
      </c>
      <c r="R21" s="60">
        <f t="shared" si="13"/>
        <v>-51.418195774156146</v>
      </c>
      <c r="S21" s="60">
        <f t="shared" si="13"/>
        <v>0.0024582727144400788</v>
      </c>
      <c r="T21" s="60">
        <f t="shared" si="13"/>
        <v>-11.913036629684894</v>
      </c>
      <c r="U21" s="60">
        <f t="shared" si="13"/>
        <v>69.66263785128258</v>
      </c>
      <c r="V21" s="60">
        <f t="shared" si="13"/>
        <v>-5.396209064000016</v>
      </c>
      <c r="W21" s="60">
        <f t="shared" si="13"/>
        <v>0.2166236762275267</v>
      </c>
      <c r="X21" s="60">
        <f t="shared" si="13"/>
        <v>3.2080428451147025</v>
      </c>
      <c r="Y21" s="60">
        <f t="shared" si="13"/>
        <v>0.023177252730826027</v>
      </c>
      <c r="Z21" s="60">
        <f t="shared" si="13"/>
        <v>0.01361241186345021</v>
      </c>
      <c r="AA21" s="60">
        <f t="shared" si="13"/>
        <v>-0.0016382168653277188</v>
      </c>
      <c r="AB21" s="60">
        <f t="shared" si="13"/>
        <v>-59.67421669203548</v>
      </c>
    </row>
    <row r="22" spans="1:28" ht="12.75">
      <c r="A22" s="12" t="s">
        <v>70</v>
      </c>
      <c r="B22" s="1">
        <f>'DATOS MENSUALES'!E534</f>
        <v>2.874</v>
      </c>
      <c r="C22" s="1">
        <f>'DATOS MENSUALES'!E535</f>
        <v>11.235</v>
      </c>
      <c r="D22" s="1">
        <f>'DATOS MENSUALES'!E536</f>
        <v>3.897</v>
      </c>
      <c r="E22" s="1">
        <f>'DATOS MENSUALES'!E537</f>
        <v>4.712</v>
      </c>
      <c r="F22" s="1">
        <f>'DATOS MENSUALES'!E538</f>
        <v>24.297</v>
      </c>
      <c r="G22" s="1">
        <f>'DATOS MENSUALES'!E539</f>
        <v>14.446</v>
      </c>
      <c r="H22" s="1">
        <f>'DATOS MENSUALES'!E540</f>
        <v>8.901</v>
      </c>
      <c r="I22" s="1">
        <f>'DATOS MENSUALES'!E541</f>
        <v>6.442</v>
      </c>
      <c r="J22" s="1">
        <f>'DATOS MENSUALES'!E542</f>
        <v>3.851</v>
      </c>
      <c r="K22" s="1">
        <f>'DATOS MENSUALES'!E543</f>
        <v>3.119</v>
      </c>
      <c r="L22" s="1">
        <f>'DATOS MENSUALES'!E544</f>
        <v>2.486</v>
      </c>
      <c r="M22" s="1">
        <f>'DATOS MENSUALES'!E545</f>
        <v>1.972</v>
      </c>
      <c r="N22" s="1">
        <f t="shared" si="11"/>
        <v>88.232</v>
      </c>
      <c r="O22" s="10"/>
      <c r="P22" s="60">
        <f t="shared" si="12"/>
        <v>0.005236646044321863</v>
      </c>
      <c r="Q22" s="60">
        <f t="shared" si="13"/>
        <v>364.4474660330456</v>
      </c>
      <c r="R22" s="60">
        <f t="shared" si="13"/>
        <v>-128.06510173790767</v>
      </c>
      <c r="S22" s="60">
        <f t="shared" si="13"/>
        <v>-23.665573397702754</v>
      </c>
      <c r="T22" s="60">
        <f t="shared" si="13"/>
        <v>6418.383750888722</v>
      </c>
      <c r="U22" s="60">
        <f t="shared" si="13"/>
        <v>786.4975879881646</v>
      </c>
      <c r="V22" s="60">
        <f t="shared" si="13"/>
        <v>56.75591810699992</v>
      </c>
      <c r="W22" s="60">
        <f t="shared" si="13"/>
        <v>10.468633602533743</v>
      </c>
      <c r="X22" s="60">
        <f t="shared" si="13"/>
        <v>0.40497131407919856</v>
      </c>
      <c r="Y22" s="60">
        <f t="shared" si="13"/>
        <v>0.789184598753015</v>
      </c>
      <c r="Z22" s="60">
        <f t="shared" si="13"/>
        <v>0.36364152236640934</v>
      </c>
      <c r="AA22" s="60">
        <f t="shared" si="13"/>
        <v>0.00940935054443559</v>
      </c>
      <c r="AB22" s="60">
        <f t="shared" si="13"/>
        <v>46033.7165239285</v>
      </c>
    </row>
    <row r="23" spans="1:28" ht="12.75">
      <c r="A23" s="12" t="s">
        <v>71</v>
      </c>
      <c r="B23" s="1">
        <f>'DATOS MENSUALES'!E546</f>
        <v>1.557</v>
      </c>
      <c r="C23" s="1">
        <f>'DATOS MENSUALES'!E547</f>
        <v>2.653</v>
      </c>
      <c r="D23" s="1">
        <f>'DATOS MENSUALES'!E548</f>
        <v>8.723</v>
      </c>
      <c r="E23" s="1">
        <f>'DATOS MENSUALES'!E549</f>
        <v>10.507</v>
      </c>
      <c r="F23" s="1">
        <f>'DATOS MENSUALES'!E550</f>
        <v>7.78</v>
      </c>
      <c r="G23" s="1">
        <f>'DATOS MENSUALES'!E551</f>
        <v>3.788</v>
      </c>
      <c r="H23" s="1">
        <f>'DATOS MENSUALES'!E552</f>
        <v>4.499</v>
      </c>
      <c r="I23" s="1">
        <f>'DATOS MENSUALES'!E553</f>
        <v>2.277</v>
      </c>
      <c r="J23" s="1">
        <f>'DATOS MENSUALES'!E554</f>
        <v>1.956</v>
      </c>
      <c r="K23" s="1">
        <f>'DATOS MENSUALES'!E555</f>
        <v>1.62</v>
      </c>
      <c r="L23" s="1">
        <f>'DATOS MENSUALES'!E556</f>
        <v>1.322</v>
      </c>
      <c r="M23" s="1">
        <f>'DATOS MENSUALES'!E557</f>
        <v>2.429</v>
      </c>
      <c r="N23" s="1">
        <f t="shared" si="11"/>
        <v>49.111000000000004</v>
      </c>
      <c r="O23" s="10"/>
      <c r="P23" s="60">
        <f t="shared" si="12"/>
        <v>-1.4946283149512383</v>
      </c>
      <c r="Q23" s="60">
        <f t="shared" si="13"/>
        <v>-2.980006454732309</v>
      </c>
      <c r="R23" s="60">
        <f t="shared" si="13"/>
        <v>-0.009874508451980008</v>
      </c>
      <c r="S23" s="60">
        <f t="shared" si="13"/>
        <v>24.99855852436085</v>
      </c>
      <c r="T23" s="60">
        <f t="shared" si="13"/>
        <v>8.8327137840592</v>
      </c>
      <c r="U23" s="60">
        <f t="shared" si="13"/>
        <v>-2.9079566453476806</v>
      </c>
      <c r="V23" s="60">
        <f t="shared" si="13"/>
        <v>-0.1746768790000018</v>
      </c>
      <c r="W23" s="60">
        <f t="shared" si="13"/>
        <v>-7.732123719958862</v>
      </c>
      <c r="X23" s="60">
        <f t="shared" si="13"/>
        <v>-1.5414146608616306</v>
      </c>
      <c r="Y23" s="60">
        <f t="shared" si="13"/>
        <v>-0.1899949508490558</v>
      </c>
      <c r="Z23" s="60">
        <f t="shared" si="13"/>
        <v>-0.09126526421347277</v>
      </c>
      <c r="AA23" s="60">
        <f t="shared" si="13"/>
        <v>0.2982321208358555</v>
      </c>
      <c r="AB23" s="60">
        <f t="shared" si="13"/>
        <v>-35.34468508340798</v>
      </c>
    </row>
    <row r="24" spans="1:28" ht="12.75">
      <c r="A24" s="12" t="s">
        <v>72</v>
      </c>
      <c r="B24" s="1">
        <f>'DATOS MENSUALES'!E558</f>
        <v>1.687</v>
      </c>
      <c r="C24" s="1">
        <f>'DATOS MENSUALES'!E559</f>
        <v>1.761</v>
      </c>
      <c r="D24" s="1">
        <f>'DATOS MENSUALES'!E560</f>
        <v>2.382</v>
      </c>
      <c r="E24" s="1">
        <f>'DATOS MENSUALES'!E561</f>
        <v>2.147</v>
      </c>
      <c r="F24" s="1">
        <f>'DATOS MENSUALES'!E562</f>
        <v>4.83</v>
      </c>
      <c r="G24" s="1">
        <f>'DATOS MENSUALES'!E563</f>
        <v>2.781</v>
      </c>
      <c r="H24" s="1">
        <f>'DATOS MENSUALES'!E564</f>
        <v>4.351</v>
      </c>
      <c r="I24" s="1">
        <f>'DATOS MENSUALES'!E565</f>
        <v>2.4</v>
      </c>
      <c r="J24" s="1">
        <f>'DATOS MENSUALES'!E566</f>
        <v>2.076</v>
      </c>
      <c r="K24" s="1">
        <f>'DATOS MENSUALES'!E567</f>
        <v>1.911</v>
      </c>
      <c r="L24" s="1">
        <f>'DATOS MENSUALES'!E568</f>
        <v>1.642</v>
      </c>
      <c r="M24" s="1">
        <f>'DATOS MENSUALES'!E569</f>
        <v>2.19</v>
      </c>
      <c r="N24" s="1">
        <f t="shared" si="11"/>
        <v>30.158</v>
      </c>
      <c r="O24" s="10"/>
      <c r="P24" s="60">
        <f t="shared" si="12"/>
        <v>-1.0405751982204694</v>
      </c>
      <c r="Q24" s="60">
        <f t="shared" si="13"/>
        <v>-12.666257650690893</v>
      </c>
      <c r="R24" s="60">
        <f t="shared" si="13"/>
        <v>-281.72481946338115</v>
      </c>
      <c r="S24" s="60">
        <f t="shared" si="13"/>
        <v>-160.63773150658594</v>
      </c>
      <c r="T24" s="60">
        <f t="shared" si="13"/>
        <v>-0.6881955299200669</v>
      </c>
      <c r="U24" s="60">
        <f t="shared" si="13"/>
        <v>-14.426035594831385</v>
      </c>
      <c r="V24" s="60">
        <f t="shared" si="13"/>
        <v>-0.35339324300000247</v>
      </c>
      <c r="W24" s="60">
        <f t="shared" si="13"/>
        <v>-6.377147606871587</v>
      </c>
      <c r="X24" s="60">
        <f t="shared" si="13"/>
        <v>-1.1092123600332275</v>
      </c>
      <c r="Y24" s="60">
        <f t="shared" si="13"/>
        <v>-0.02287839595704378</v>
      </c>
      <c r="Z24" s="60">
        <f t="shared" si="13"/>
        <v>-0.002208720781520251</v>
      </c>
      <c r="AA24" s="60">
        <f t="shared" si="13"/>
        <v>0.07901731263615154</v>
      </c>
      <c r="AB24" s="60">
        <f t="shared" si="13"/>
        <v>-10992.535557810028</v>
      </c>
    </row>
    <row r="25" spans="1:28" ht="12.75">
      <c r="A25" s="12" t="s">
        <v>73</v>
      </c>
      <c r="B25" s="1">
        <f>'DATOS MENSUALES'!E570</f>
        <v>7.817</v>
      </c>
      <c r="C25" s="1">
        <f>'DATOS MENSUALES'!E571</f>
        <v>2.834</v>
      </c>
      <c r="D25" s="1">
        <f>'DATOS MENSUALES'!E572</f>
        <v>7.002</v>
      </c>
      <c r="E25" s="1">
        <f>'DATOS MENSUALES'!E573</f>
        <v>21.481</v>
      </c>
      <c r="F25" s="1">
        <f>'DATOS MENSUALES'!E574</f>
        <v>9.206</v>
      </c>
      <c r="G25" s="1">
        <f>'DATOS MENSUALES'!E575</f>
        <v>3.244</v>
      </c>
      <c r="H25" s="1">
        <f>'DATOS MENSUALES'!E576</f>
        <v>9.025</v>
      </c>
      <c r="I25" s="1">
        <f>'DATOS MENSUALES'!E577</f>
        <v>9.477</v>
      </c>
      <c r="J25" s="1">
        <f>'DATOS MENSUALES'!E578</f>
        <v>14.803</v>
      </c>
      <c r="K25" s="1">
        <f>'DATOS MENSUALES'!E579</f>
        <v>5.225</v>
      </c>
      <c r="L25" s="1">
        <f>'DATOS MENSUALES'!E580</f>
        <v>3.122</v>
      </c>
      <c r="M25" s="1">
        <f>'DATOS MENSUALES'!E581</f>
        <v>2.454</v>
      </c>
      <c r="N25" s="1">
        <f t="shared" si="11"/>
        <v>95.68999999999998</v>
      </c>
      <c r="O25" s="10"/>
      <c r="P25" s="60">
        <f t="shared" si="12"/>
        <v>133.95474769839203</v>
      </c>
      <c r="Q25" s="60">
        <f t="shared" si="13"/>
        <v>-1.9910481211213613</v>
      </c>
      <c r="R25" s="60">
        <f t="shared" si="13"/>
        <v>-7.251125421724183</v>
      </c>
      <c r="S25" s="60">
        <f t="shared" si="13"/>
        <v>2684.437619807062</v>
      </c>
      <c r="T25" s="60">
        <f t="shared" si="13"/>
        <v>42.622487736553204</v>
      </c>
      <c r="U25" s="60">
        <f t="shared" si="13"/>
        <v>-7.661056577513347</v>
      </c>
      <c r="V25" s="60">
        <f t="shared" si="13"/>
        <v>62.429032062999944</v>
      </c>
      <c r="W25" s="60">
        <f t="shared" si="13"/>
        <v>142.4474031001595</v>
      </c>
      <c r="X25" s="60">
        <f t="shared" si="13"/>
        <v>1598.266793088659</v>
      </c>
      <c r="Y25" s="60">
        <f t="shared" si="13"/>
        <v>27.82130512486838</v>
      </c>
      <c r="Z25" s="60">
        <f t="shared" si="13"/>
        <v>2.4591134848989533</v>
      </c>
      <c r="AA25" s="60">
        <f t="shared" si="13"/>
        <v>0.33297882471899204</v>
      </c>
      <c r="AB25" s="60">
        <f t="shared" si="13"/>
        <v>81167.16198690406</v>
      </c>
    </row>
    <row r="26" spans="1:28" ht="12.75">
      <c r="A26" s="12" t="s">
        <v>74</v>
      </c>
      <c r="B26" s="1">
        <f>'DATOS MENSUALES'!E582</f>
        <v>2.72</v>
      </c>
      <c r="C26" s="1">
        <f>'DATOS MENSUALES'!E583</f>
        <v>2.7</v>
      </c>
      <c r="D26" s="1">
        <f>'DATOS MENSUALES'!E584</f>
        <v>2.016</v>
      </c>
      <c r="E26" s="1">
        <f>'DATOS MENSUALES'!E585</f>
        <v>1.785</v>
      </c>
      <c r="F26" s="1">
        <f>'DATOS MENSUALES'!E586</f>
        <v>6.523</v>
      </c>
      <c r="G26" s="1">
        <f>'DATOS MENSUALES'!E587</f>
        <v>2.884</v>
      </c>
      <c r="H26" s="1">
        <f>'DATOS MENSUALES'!E588</f>
        <v>9.281</v>
      </c>
      <c r="I26" s="1">
        <f>'DATOS MENSUALES'!E589</f>
        <v>6.414</v>
      </c>
      <c r="J26" s="1">
        <f>'DATOS MENSUALES'!E590</f>
        <v>2.354</v>
      </c>
      <c r="K26" s="1">
        <f>'DATOS MENSUALES'!E591</f>
        <v>1.902</v>
      </c>
      <c r="L26" s="1">
        <f>'DATOS MENSUALES'!E592</f>
        <v>1.605</v>
      </c>
      <c r="M26" s="1">
        <f>'DATOS MENSUALES'!E593</f>
        <v>1.353</v>
      </c>
      <c r="N26" s="1">
        <f t="shared" si="11"/>
        <v>41.537</v>
      </c>
      <c r="O26" s="10"/>
      <c r="P26" s="60">
        <f t="shared" si="12"/>
        <v>7.591763256714577E-06</v>
      </c>
      <c r="Q26" s="60">
        <f t="shared" si="13"/>
        <v>-2.6974518707929587</v>
      </c>
      <c r="R26" s="60">
        <f t="shared" si="13"/>
        <v>-331.5949512935823</v>
      </c>
      <c r="S26" s="60">
        <f t="shared" si="13"/>
        <v>-194.9141084797309</v>
      </c>
      <c r="T26" s="60">
        <f t="shared" si="13"/>
        <v>0.5316681438920634</v>
      </c>
      <c r="U26" s="60">
        <f t="shared" si="13"/>
        <v>-12.671274073075475</v>
      </c>
      <c r="V26" s="60">
        <f t="shared" si="13"/>
        <v>75.31183756699994</v>
      </c>
      <c r="W26" s="60">
        <f t="shared" si="13"/>
        <v>10.071775436729002</v>
      </c>
      <c r="X26" s="60">
        <f t="shared" si="13"/>
        <v>-0.434062630908967</v>
      </c>
      <c r="Y26" s="60">
        <f t="shared" si="13"/>
        <v>-0.025124051739588198</v>
      </c>
      <c r="Z26" s="60">
        <f t="shared" si="13"/>
        <v>-0.004676797461993614</v>
      </c>
      <c r="AA26" s="60">
        <f t="shared" si="13"/>
        <v>-0.06785970614047566</v>
      </c>
      <c r="AB26" s="60">
        <f t="shared" si="13"/>
        <v>-1279.3277133946895</v>
      </c>
    </row>
    <row r="27" spans="1:28" ht="12.75">
      <c r="A27" s="12" t="s">
        <v>75</v>
      </c>
      <c r="B27" s="1">
        <f>'DATOS MENSUALES'!E594</f>
        <v>1.323</v>
      </c>
      <c r="C27" s="1">
        <f>'DATOS MENSUALES'!E595</f>
        <v>8.439</v>
      </c>
      <c r="D27" s="1">
        <f>'DATOS MENSUALES'!E596</f>
        <v>26.7</v>
      </c>
      <c r="E27" s="1">
        <f>'DATOS MENSUALES'!E597</f>
        <v>8.055</v>
      </c>
      <c r="F27" s="1">
        <f>'DATOS MENSUALES'!E598</f>
        <v>6.054</v>
      </c>
      <c r="G27" s="1">
        <f>'DATOS MENSUALES'!E599</f>
        <v>3.575</v>
      </c>
      <c r="H27" s="1">
        <f>'DATOS MENSUALES'!E600</f>
        <v>3.982</v>
      </c>
      <c r="I27" s="1">
        <f>'DATOS MENSUALES'!E601</f>
        <v>3.462</v>
      </c>
      <c r="J27" s="1">
        <f>'DATOS MENSUALES'!E602</f>
        <v>2.741</v>
      </c>
      <c r="K27" s="1">
        <f>'DATOS MENSUALES'!E603</f>
        <v>2.217</v>
      </c>
      <c r="L27" s="1">
        <f>'DATOS MENSUALES'!E604</f>
        <v>1.791</v>
      </c>
      <c r="M27" s="1">
        <f>'DATOS MENSUALES'!E605</f>
        <v>1.472</v>
      </c>
      <c r="N27" s="1">
        <f t="shared" si="11"/>
        <v>69.811</v>
      </c>
      <c r="O27" s="10"/>
      <c r="P27" s="60">
        <f t="shared" si="12"/>
        <v>-2.612939185066622</v>
      </c>
      <c r="Q27" s="60">
        <f t="shared" si="13"/>
        <v>82.14050958740671</v>
      </c>
      <c r="R27" s="60">
        <f t="shared" si="13"/>
        <v>5604.1461365091145</v>
      </c>
      <c r="S27" s="60">
        <f t="shared" si="13"/>
        <v>0.10512834424846283</v>
      </c>
      <c r="T27" s="60">
        <f t="shared" si="13"/>
        <v>0.039692085736742544</v>
      </c>
      <c r="U27" s="60">
        <f t="shared" si="13"/>
        <v>-4.413737635721935</v>
      </c>
      <c r="V27" s="60">
        <f t="shared" si="13"/>
        <v>-1.245766976000005</v>
      </c>
      <c r="W27" s="60">
        <f t="shared" si="13"/>
        <v>-0.49758965613489936</v>
      </c>
      <c r="X27" s="60">
        <f t="shared" si="13"/>
        <v>-0.05071621089121535</v>
      </c>
      <c r="Y27" s="60">
        <f t="shared" si="13"/>
        <v>1.0816418695948581E-05</v>
      </c>
      <c r="Z27" s="60">
        <f t="shared" si="13"/>
        <v>6.612100136549949E-06</v>
      </c>
      <c r="AA27" s="60">
        <f t="shared" si="13"/>
        <v>-0.024108669425978613</v>
      </c>
      <c r="AB27" s="60">
        <f t="shared" si="13"/>
        <v>5284.599998377537</v>
      </c>
    </row>
    <row r="28" spans="1:28" ht="12.75">
      <c r="A28" s="12" t="s">
        <v>76</v>
      </c>
      <c r="B28" s="1">
        <f>'DATOS MENSUALES'!E606</f>
        <v>3.859</v>
      </c>
      <c r="C28" s="1">
        <f>'DATOS MENSUALES'!E607</f>
        <v>2.879</v>
      </c>
      <c r="D28" s="1">
        <f>'DATOS MENSUALES'!E608</f>
        <v>3.335</v>
      </c>
      <c r="E28" s="1">
        <f>'DATOS MENSUALES'!E609</f>
        <v>4.607</v>
      </c>
      <c r="F28" s="1">
        <f>'DATOS MENSUALES'!E610</f>
        <v>4.748</v>
      </c>
      <c r="G28" s="1">
        <f>'DATOS MENSUALES'!E611</f>
        <v>10.878</v>
      </c>
      <c r="H28" s="1">
        <f>'DATOS MENSUALES'!E612</f>
        <v>4.103</v>
      </c>
      <c r="I28" s="1">
        <f>'DATOS MENSUALES'!E613</f>
        <v>2.694</v>
      </c>
      <c r="J28" s="1">
        <f>'DATOS MENSUALES'!E614</f>
        <v>2.304</v>
      </c>
      <c r="K28" s="1">
        <f>'DATOS MENSUALES'!E615</f>
        <v>1.873</v>
      </c>
      <c r="L28" s="1">
        <f>'DATOS MENSUALES'!E616</f>
        <v>1.504</v>
      </c>
      <c r="M28" s="1">
        <f>'DATOS MENSUALES'!E617</f>
        <v>1.453</v>
      </c>
      <c r="N28" s="1">
        <f t="shared" si="11"/>
        <v>44.237</v>
      </c>
      <c r="O28" s="10"/>
      <c r="P28" s="60">
        <f t="shared" si="12"/>
        <v>1.55546814992746</v>
      </c>
      <c r="Q28" s="60">
        <f t="shared" si="13"/>
        <v>-1.7849403757293498</v>
      </c>
      <c r="R28" s="60">
        <f t="shared" si="13"/>
        <v>-175.85492673351717</v>
      </c>
      <c r="S28" s="60">
        <f t="shared" si="13"/>
        <v>-26.358192101822567</v>
      </c>
      <c r="T28" s="60">
        <f t="shared" si="13"/>
        <v>-0.8983098164259847</v>
      </c>
      <c r="U28" s="60">
        <f t="shared" si="13"/>
        <v>181.57666826866136</v>
      </c>
      <c r="V28" s="60">
        <f t="shared" si="13"/>
        <v>-0.8709838750000051</v>
      </c>
      <c r="W28" s="60">
        <f t="shared" si="13"/>
        <v>-3.7995056377680356</v>
      </c>
      <c r="X28" s="60">
        <f t="shared" si="13"/>
        <v>-0.5258585767669557</v>
      </c>
      <c r="Y28" s="60">
        <f t="shared" si="13"/>
        <v>-0.03335037024402606</v>
      </c>
      <c r="Z28" s="60">
        <f t="shared" si="13"/>
        <v>-0.019298599136549802</v>
      </c>
      <c r="AA28" s="60">
        <f t="shared" si="13"/>
        <v>-0.029185286761777403</v>
      </c>
      <c r="AB28" s="60">
        <f t="shared" si="13"/>
        <v>-542.493809178711</v>
      </c>
    </row>
    <row r="29" spans="1:28" ht="12.75">
      <c r="A29" s="12" t="s">
        <v>77</v>
      </c>
      <c r="B29" s="1">
        <f>'DATOS MENSUALES'!E618</f>
        <v>1.508</v>
      </c>
      <c r="C29" s="1">
        <f>'DATOS MENSUALES'!E619</f>
        <v>3.68</v>
      </c>
      <c r="D29" s="1">
        <f>'DATOS MENSUALES'!E620</f>
        <v>1.706</v>
      </c>
      <c r="E29" s="1">
        <f>'DATOS MENSUALES'!E621</f>
        <v>1.629</v>
      </c>
      <c r="F29" s="1">
        <f>'DATOS MENSUALES'!E622</f>
        <v>1.632</v>
      </c>
      <c r="G29" s="1">
        <f>'DATOS MENSUALES'!E623</f>
        <v>2.586</v>
      </c>
      <c r="H29" s="1">
        <f>'DATOS MENSUALES'!E624</f>
        <v>2.078</v>
      </c>
      <c r="I29" s="1">
        <f>'DATOS MENSUALES'!E625</f>
        <v>2.077</v>
      </c>
      <c r="J29" s="1">
        <f>'DATOS MENSUALES'!E626</f>
        <v>1.927</v>
      </c>
      <c r="K29" s="1">
        <f>'DATOS MENSUALES'!E627</f>
        <v>1.581</v>
      </c>
      <c r="L29" s="1">
        <f>'DATOS MENSUALES'!E628</f>
        <v>1.519</v>
      </c>
      <c r="M29" s="1">
        <f>'DATOS MENSUALES'!E629</f>
        <v>1.254</v>
      </c>
      <c r="N29" s="1">
        <f t="shared" si="11"/>
        <v>23.177</v>
      </c>
      <c r="O29" s="10"/>
      <c r="P29" s="60">
        <f t="shared" si="12"/>
        <v>-1.6951458291420662</v>
      </c>
      <c r="Q29" s="60">
        <f t="shared" si="13"/>
        <v>-0.06995411567461336</v>
      </c>
      <c r="R29" s="60">
        <f t="shared" si="13"/>
        <v>-378.1743778793812</v>
      </c>
      <c r="S29" s="60">
        <f t="shared" si="13"/>
        <v>-211.07408108842333</v>
      </c>
      <c r="T29" s="60">
        <f t="shared" si="13"/>
        <v>-67.96149856365096</v>
      </c>
      <c r="U29" s="60">
        <f t="shared" si="13"/>
        <v>-18.177882607427538</v>
      </c>
      <c r="V29" s="60">
        <f t="shared" si="13"/>
        <v>-26.463592000000048</v>
      </c>
      <c r="W29" s="60">
        <f t="shared" si="13"/>
        <v>-10.323535704278392</v>
      </c>
      <c r="X29" s="60">
        <f t="shared" si="13"/>
        <v>-1.6604445985361864</v>
      </c>
      <c r="Y29" s="60">
        <f t="shared" si="13"/>
        <v>-0.23134506990674833</v>
      </c>
      <c r="Z29" s="60">
        <f t="shared" si="13"/>
        <v>-0.016238631355484735</v>
      </c>
      <c r="AA29" s="60">
        <f t="shared" si="13"/>
        <v>-0.13023488474846381</v>
      </c>
      <c r="AB29" s="60">
        <f t="shared" si="13"/>
        <v>-24937.44621806335</v>
      </c>
    </row>
    <row r="30" spans="1:28" ht="12.75">
      <c r="A30" s="12" t="s">
        <v>78</v>
      </c>
      <c r="B30" s="1">
        <f>'DATOS MENSUALES'!E630</f>
        <v>1.791</v>
      </c>
      <c r="C30" s="1">
        <f>'DATOS MENSUALES'!E631</f>
        <v>1.409</v>
      </c>
      <c r="D30" s="1">
        <f>'DATOS MENSUALES'!E632</f>
        <v>10.198</v>
      </c>
      <c r="E30" s="1">
        <f>'DATOS MENSUALES'!E633</f>
        <v>1.897</v>
      </c>
      <c r="F30" s="1">
        <f>'DATOS MENSUALES'!E634</f>
        <v>2.052</v>
      </c>
      <c r="G30" s="1">
        <f>'DATOS MENSUALES'!E635</f>
        <v>1.997</v>
      </c>
      <c r="H30" s="1">
        <f>'DATOS MENSUALES'!E636</f>
        <v>3.287</v>
      </c>
      <c r="I30" s="1">
        <f>'DATOS MENSUALES'!E637</f>
        <v>8.971</v>
      </c>
      <c r="J30" s="1">
        <f>'DATOS MENSUALES'!E638</f>
        <v>3.875</v>
      </c>
      <c r="K30" s="1">
        <f>'DATOS MENSUALES'!E639</f>
        <v>2.157</v>
      </c>
      <c r="L30" s="1">
        <f>'DATOS MENSUALES'!E640</f>
        <v>1.751</v>
      </c>
      <c r="M30" s="1">
        <f>'DATOS MENSUALES'!E641</f>
        <v>1.756</v>
      </c>
      <c r="N30" s="1">
        <f t="shared" si="11"/>
        <v>41.141</v>
      </c>
      <c r="O30" s="10"/>
      <c r="P30" s="60">
        <f t="shared" si="12"/>
        <v>-0.7519478168358545</v>
      </c>
      <c r="Q30" s="60">
        <f t="shared" si="13"/>
        <v>-19.314376593791494</v>
      </c>
      <c r="R30" s="60">
        <f t="shared" si="13"/>
        <v>2.002575020690029</v>
      </c>
      <c r="S30" s="60">
        <f t="shared" si="13"/>
        <v>-183.8354993346185</v>
      </c>
      <c r="T30" s="60">
        <f t="shared" si="13"/>
        <v>-49.06345445456808</v>
      </c>
      <c r="U30" s="60">
        <f t="shared" si="13"/>
        <v>-33.33483120219232</v>
      </c>
      <c r="V30" s="60">
        <f t="shared" si="13"/>
        <v>-5.554637011000016</v>
      </c>
      <c r="W30" s="60">
        <f t="shared" si="13"/>
        <v>104.92543184829263</v>
      </c>
      <c r="X30" s="60">
        <f t="shared" si="13"/>
        <v>0.4456744000910329</v>
      </c>
      <c r="Y30" s="60">
        <f t="shared" si="13"/>
        <v>-5.4373670061448956E-05</v>
      </c>
      <c r="Z30" s="60">
        <f t="shared" si="13"/>
        <v>-9.569675011379063E-06</v>
      </c>
      <c r="AA30" s="60">
        <f t="shared" si="13"/>
        <v>-1.1654432180245728E-07</v>
      </c>
      <c r="AB30" s="60">
        <f t="shared" si="13"/>
        <v>-1424.4999854567254</v>
      </c>
    </row>
    <row r="31" spans="1:28" ht="12.75">
      <c r="A31" s="12" t="s">
        <v>79</v>
      </c>
      <c r="B31" s="1">
        <f>'DATOS MENSUALES'!E642</f>
        <v>9.058</v>
      </c>
      <c r="C31" s="1">
        <f>'DATOS MENSUALES'!E643</f>
        <v>3.511</v>
      </c>
      <c r="D31" s="1">
        <f>'DATOS MENSUALES'!E644</f>
        <v>4.784</v>
      </c>
      <c r="E31" s="1">
        <f>'DATOS MENSUALES'!E645</f>
        <v>11.408</v>
      </c>
      <c r="F31" s="1">
        <f>'DATOS MENSUALES'!E646</f>
        <v>9.352</v>
      </c>
      <c r="G31" s="1">
        <f>'DATOS MENSUALES'!E647</f>
        <v>2.787</v>
      </c>
      <c r="H31" s="1">
        <f>'DATOS MENSUALES'!E648</f>
        <v>2.432</v>
      </c>
      <c r="I31" s="1">
        <f>'DATOS MENSUALES'!E649</f>
        <v>3.521</v>
      </c>
      <c r="J31" s="1">
        <f>'DATOS MENSUALES'!E650</f>
        <v>2.498</v>
      </c>
      <c r="K31" s="1">
        <f>'DATOS MENSUALES'!E651</f>
        <v>2.025</v>
      </c>
      <c r="L31" s="1">
        <f>'DATOS MENSUALES'!E652</f>
        <v>1.63</v>
      </c>
      <c r="M31" s="1">
        <f>'DATOS MENSUALES'!E653</f>
        <v>1.376</v>
      </c>
      <c r="N31" s="1">
        <f t="shared" si="11"/>
        <v>54.382</v>
      </c>
      <c r="O31" s="10"/>
      <c r="P31" s="60">
        <f t="shared" si="12"/>
        <v>256.97485805791416</v>
      </c>
      <c r="Q31" s="60">
        <f t="shared" si="13"/>
        <v>-0.19616189292461364</v>
      </c>
      <c r="R31" s="60">
        <f t="shared" si="13"/>
        <v>-71.65635438868281</v>
      </c>
      <c r="S31" s="60">
        <f t="shared" si="13"/>
        <v>55.960452492936255</v>
      </c>
      <c r="T31" s="60">
        <f t="shared" si="13"/>
        <v>48.19339014469228</v>
      </c>
      <c r="U31" s="60">
        <f t="shared" si="13"/>
        <v>-14.319629546674584</v>
      </c>
      <c r="V31" s="60">
        <f t="shared" si="13"/>
        <v>-18.108570376000035</v>
      </c>
      <c r="W31" s="60">
        <f t="shared" si="13"/>
        <v>-0.39451517441448575</v>
      </c>
      <c r="X31" s="60">
        <f t="shared" si="13"/>
        <v>-0.2305198723764224</v>
      </c>
      <c r="Y31" s="60">
        <f t="shared" si="13"/>
        <v>-0.004903002942250837</v>
      </c>
      <c r="Z31" s="60">
        <f t="shared" si="13"/>
        <v>-0.002877270390987706</v>
      </c>
      <c r="AA31" s="60">
        <f t="shared" si="13"/>
        <v>-0.057015331721836635</v>
      </c>
      <c r="AB31" s="60">
        <f t="shared" si="13"/>
        <v>7.87146383978139</v>
      </c>
    </row>
    <row r="32" spans="1:28" ht="12.75">
      <c r="A32" s="12" t="s">
        <v>80</v>
      </c>
      <c r="B32" s="1">
        <f>'DATOS MENSUALES'!E654</f>
        <v>1.67</v>
      </c>
      <c r="C32" s="1">
        <f>'DATOS MENSUALES'!E655</f>
        <v>1.942</v>
      </c>
      <c r="D32" s="1">
        <f>'DATOS MENSUALES'!E656</f>
        <v>6.899</v>
      </c>
      <c r="E32" s="1">
        <f>'DATOS MENSUALES'!E657</f>
        <v>5.83</v>
      </c>
      <c r="F32" s="1">
        <f>'DATOS MENSUALES'!E658</f>
        <v>8.304</v>
      </c>
      <c r="G32" s="1">
        <f>'DATOS MENSUALES'!E659</f>
        <v>4.063</v>
      </c>
      <c r="H32" s="1">
        <f>'DATOS MENSUALES'!E660</f>
        <v>2.4</v>
      </c>
      <c r="I32" s="1">
        <f>'DATOS MENSUALES'!E661</f>
        <v>2.399</v>
      </c>
      <c r="J32" s="1">
        <f>'DATOS MENSUALES'!E662</f>
        <v>2.129</v>
      </c>
      <c r="K32" s="1">
        <f>'DATOS MENSUALES'!E663</f>
        <v>1.775</v>
      </c>
      <c r="L32" s="1">
        <f>'DATOS MENSUALES'!E664</f>
        <v>1.448</v>
      </c>
      <c r="M32" s="1">
        <f>'DATOS MENSUALES'!E665</f>
        <v>1.238</v>
      </c>
      <c r="N32" s="1">
        <f t="shared" si="11"/>
        <v>40.096999999999994</v>
      </c>
      <c r="O32" s="10"/>
      <c r="P32" s="60">
        <f t="shared" si="12"/>
        <v>-1.0938290741391086</v>
      </c>
      <c r="Q32" s="60">
        <f t="shared" si="13"/>
        <v>-9.938908374926099</v>
      </c>
      <c r="R32" s="60">
        <f t="shared" si="13"/>
        <v>-8.47143005439282</v>
      </c>
      <c r="S32" s="60">
        <f t="shared" si="13"/>
        <v>-5.387339362741192</v>
      </c>
      <c r="T32" s="60">
        <f t="shared" si="13"/>
        <v>17.39643500252664</v>
      </c>
      <c r="U32" s="60">
        <f t="shared" si="13"/>
        <v>-1.5302023686095183</v>
      </c>
      <c r="V32" s="60">
        <f t="shared" si="13"/>
        <v>-18.778674312000035</v>
      </c>
      <c r="W32" s="60">
        <f t="shared" si="13"/>
        <v>-6.387469825985491</v>
      </c>
      <c r="X32" s="60">
        <f t="shared" si="13"/>
        <v>-0.9474113103468372</v>
      </c>
      <c r="Y32" s="60">
        <f t="shared" si="13"/>
        <v>-0.07402695523515045</v>
      </c>
      <c r="Z32" s="60">
        <f t="shared" si="13"/>
        <v>-0.03408495146791075</v>
      </c>
      <c r="AA32" s="60">
        <f t="shared" si="13"/>
        <v>-0.14296100477213247</v>
      </c>
      <c r="AB32" s="60">
        <f t="shared" si="13"/>
        <v>-1858.9474411816748</v>
      </c>
    </row>
    <row r="33" spans="1:28" ht="12.75">
      <c r="A33" s="12" t="s">
        <v>81</v>
      </c>
      <c r="B33" s="1">
        <f>'DATOS MENSUALES'!E666</f>
        <v>1.263</v>
      </c>
      <c r="C33" s="1">
        <f>'DATOS MENSUALES'!E667</f>
        <v>3.381</v>
      </c>
      <c r="D33" s="1">
        <f>'DATOS MENSUALES'!E668</f>
        <v>25.115</v>
      </c>
      <c r="E33" s="1">
        <f>'DATOS MENSUALES'!E669</f>
        <v>34.304</v>
      </c>
      <c r="F33" s="1">
        <f>'DATOS MENSUALES'!E670</f>
        <v>8.892</v>
      </c>
      <c r="G33" s="1">
        <f>'DATOS MENSUALES'!E671</f>
        <v>7.307</v>
      </c>
      <c r="H33" s="1">
        <f>'DATOS MENSUALES'!E672</f>
        <v>4.35</v>
      </c>
      <c r="I33" s="1">
        <f>'DATOS MENSUALES'!E673</f>
        <v>6.931</v>
      </c>
      <c r="J33" s="1">
        <f>'DATOS MENSUALES'!E674</f>
        <v>3.449</v>
      </c>
      <c r="K33" s="1">
        <f>'DATOS MENSUALES'!E675</f>
        <v>2.783</v>
      </c>
      <c r="L33" s="1">
        <f>'DATOS MENSUALES'!E676</f>
        <v>2.26</v>
      </c>
      <c r="M33" s="1">
        <f>'DATOS MENSUALES'!E677</f>
        <v>1.974</v>
      </c>
      <c r="N33" s="1">
        <f t="shared" si="11"/>
        <v>102.009</v>
      </c>
      <c r="O33" s="10"/>
      <c r="P33" s="60">
        <f t="shared" si="12"/>
        <v>-2.9695053604808233</v>
      </c>
      <c r="Q33" s="60">
        <f t="shared" si="13"/>
        <v>-0.35948376350153743</v>
      </c>
      <c r="R33" s="60">
        <f t="shared" si="13"/>
        <v>4233.807694949676</v>
      </c>
      <c r="S33" s="60">
        <f t="shared" si="13"/>
        <v>19079.02801749793</v>
      </c>
      <c r="T33" s="60">
        <f t="shared" si="13"/>
        <v>32.13060271093488</v>
      </c>
      <c r="U33" s="60">
        <f t="shared" si="13"/>
        <v>9.151018650426007</v>
      </c>
      <c r="V33" s="60">
        <f t="shared" si="13"/>
        <v>-0.354894912000003</v>
      </c>
      <c r="W33" s="60">
        <f t="shared" si="13"/>
        <v>19.175168445156523</v>
      </c>
      <c r="X33" s="60">
        <f t="shared" si="13"/>
        <v>0.03856176799635854</v>
      </c>
      <c r="Y33" s="60">
        <f t="shared" si="13"/>
        <v>0.20341717610212742</v>
      </c>
      <c r="Z33" s="60">
        <f t="shared" si="13"/>
        <v>0.11604948102913061</v>
      </c>
      <c r="AA33" s="60">
        <f t="shared" si="13"/>
        <v>0.009679310162778785</v>
      </c>
      <c r="AB33" s="60">
        <f t="shared" si="13"/>
        <v>122143.76607152306</v>
      </c>
    </row>
    <row r="34" spans="1:28" s="24" customFormat="1" ht="12.75">
      <c r="A34" s="21" t="s">
        <v>82</v>
      </c>
      <c r="B34" s="22">
        <f>'DATOS MENSUALES'!E678</f>
        <v>1.724</v>
      </c>
      <c r="C34" s="22">
        <f>'DATOS MENSUALES'!E679</f>
        <v>4.296</v>
      </c>
      <c r="D34" s="22">
        <f>'DATOS MENSUALES'!E680</f>
        <v>6.101</v>
      </c>
      <c r="E34" s="22">
        <f>'DATOS MENSUALES'!E681</f>
        <v>7.974</v>
      </c>
      <c r="F34" s="22">
        <f>'DATOS MENSUALES'!E682</f>
        <v>3.845</v>
      </c>
      <c r="G34" s="22">
        <f>'DATOS MENSUALES'!E683</f>
        <v>2.518</v>
      </c>
      <c r="H34" s="22">
        <f>'DATOS MENSUALES'!E684</f>
        <v>2.257</v>
      </c>
      <c r="I34" s="22">
        <f>'DATOS MENSUALES'!E685</f>
        <v>5.686</v>
      </c>
      <c r="J34" s="22">
        <f>'DATOS MENSUALES'!E686</f>
        <v>2.794</v>
      </c>
      <c r="K34" s="22">
        <f>'DATOS MENSUALES'!E687</f>
        <v>2.326</v>
      </c>
      <c r="L34" s="22">
        <f>'DATOS MENSUALES'!E688</f>
        <v>1.996</v>
      </c>
      <c r="M34" s="22">
        <f>'DATOS MENSUALES'!E689</f>
        <v>1.651</v>
      </c>
      <c r="N34" s="22">
        <f t="shared" si="11"/>
        <v>43.168</v>
      </c>
      <c r="O34" s="23"/>
      <c r="P34" s="60">
        <f t="shared" si="12"/>
        <v>-0.9307037404201738</v>
      </c>
      <c r="Q34" s="60">
        <f aca="true" t="shared" si="14" ref="Q34:Q43">(C34-C$6)^3</f>
        <v>0.008484863059114655</v>
      </c>
      <c r="R34" s="60">
        <f aca="true" t="shared" si="15" ref="R34:R43">(D34-D$6)^3</f>
        <v>-22.822647893434254</v>
      </c>
      <c r="S34" s="60">
        <f aca="true" t="shared" si="16" ref="S34:S43">(E34-E$6)^3</f>
        <v>0.05975883261976513</v>
      </c>
      <c r="T34" s="60">
        <f aca="true" t="shared" si="17" ref="T34:T43">(F34-F$6)^3</f>
        <v>-6.517036229069492</v>
      </c>
      <c r="U34" s="60">
        <f aca="true" t="shared" si="18" ref="U34:U43">(G34-G$6)^3</f>
        <v>-19.625017413409786</v>
      </c>
      <c r="V34" s="60">
        <f aca="true" t="shared" si="19" ref="V34:V43">(H34-H$6)^3</f>
        <v>-21.975528401000034</v>
      </c>
      <c r="W34" s="60">
        <f aca="true" t="shared" si="20" ref="W34:W43">(I34-I$6)^3</f>
        <v>2.9338916218059286</v>
      </c>
      <c r="X34" s="60">
        <f aca="true" t="shared" si="21" ref="X34:X43">(J34-J$6)^3</f>
        <v>-0.03190141505097867</v>
      </c>
      <c r="Y34" s="60">
        <f aca="true" t="shared" si="22" ref="Y34:Y43">(K34-K$6)^3</f>
        <v>0.002254036579938536</v>
      </c>
      <c r="Z34" s="60">
        <f aca="true" t="shared" si="23" ref="Z34:Z43">(L34-L$6)^3</f>
        <v>0.011204722543923558</v>
      </c>
      <c r="AA34" s="60">
        <f aca="true" t="shared" si="24" ref="AA34:AA43">(M34-M$6)^3</f>
        <v>-0.0013268159304164761</v>
      </c>
      <c r="AB34" s="60">
        <f aca="true" t="shared" si="25" ref="AB34:AB43">(N34-N$6)^3</f>
        <v>-784.9943512814991</v>
      </c>
    </row>
    <row r="35" spans="1:28" s="24" customFormat="1" ht="12.75">
      <c r="A35" s="21" t="s">
        <v>83</v>
      </c>
      <c r="B35" s="22">
        <f>'DATOS MENSUALES'!E690</f>
        <v>1.894</v>
      </c>
      <c r="C35" s="22">
        <f>'DATOS MENSUALES'!E691</f>
        <v>10.124</v>
      </c>
      <c r="D35" s="22">
        <f>'DATOS MENSUALES'!E692</f>
        <v>8.163</v>
      </c>
      <c r="E35" s="22">
        <f>'DATOS MENSUALES'!E693</f>
        <v>7.649</v>
      </c>
      <c r="F35" s="22">
        <f>'DATOS MENSUALES'!E694</f>
        <v>4.242</v>
      </c>
      <c r="G35" s="22">
        <f>'DATOS MENSUALES'!E695</f>
        <v>3.538</v>
      </c>
      <c r="H35" s="22">
        <f>'DATOS MENSUALES'!E696</f>
        <v>15.352</v>
      </c>
      <c r="I35" s="22">
        <f>'DATOS MENSUALES'!E697</f>
        <v>5.064</v>
      </c>
      <c r="J35" s="22">
        <f>'DATOS MENSUALES'!E698</f>
        <v>3.315</v>
      </c>
      <c r="K35" s="22">
        <f>'DATOS MENSUALES'!E699</f>
        <v>2.642</v>
      </c>
      <c r="L35" s="22">
        <f>'DATOS MENSUALES'!E700</f>
        <v>2.097</v>
      </c>
      <c r="M35" s="22">
        <f>'DATOS MENSUALES'!E701</f>
        <v>2.314</v>
      </c>
      <c r="N35" s="22">
        <f t="shared" si="11"/>
        <v>66.394</v>
      </c>
      <c r="O35" s="23"/>
      <c r="P35" s="60">
        <f t="shared" si="12"/>
        <v>-0.5242815277722453</v>
      </c>
      <c r="Q35" s="60">
        <f t="shared" si="14"/>
        <v>219.47026652276915</v>
      </c>
      <c r="R35" s="60">
        <f t="shared" si="15"/>
        <v>-0.46465323555257304</v>
      </c>
      <c r="S35" s="60">
        <f t="shared" si="16"/>
        <v>0.00028699367745788193</v>
      </c>
      <c r="T35" s="60">
        <f t="shared" si="17"/>
        <v>-3.182261147866823</v>
      </c>
      <c r="U35" s="60">
        <f t="shared" si="18"/>
        <v>-4.719196831368387</v>
      </c>
      <c r="V35" s="60">
        <f t="shared" si="19"/>
        <v>1090.8184921839995</v>
      </c>
      <c r="W35" s="60">
        <f t="shared" si="20"/>
        <v>0.530608692572201</v>
      </c>
      <c r="X35" s="60">
        <f t="shared" si="21"/>
        <v>0.008470471096950353</v>
      </c>
      <c r="Y35" s="60">
        <f t="shared" si="22"/>
        <v>0.08938380550893235</v>
      </c>
      <c r="Z35" s="60">
        <f t="shared" si="23"/>
        <v>0.03425505191078749</v>
      </c>
      <c r="AA35" s="60">
        <f t="shared" si="24"/>
        <v>0.16921825605035282</v>
      </c>
      <c r="AB35" s="60">
        <f t="shared" si="25"/>
        <v>2744.7237559308564</v>
      </c>
    </row>
    <row r="36" spans="1:28" s="24" customFormat="1" ht="12.75">
      <c r="A36" s="21" t="s">
        <v>84</v>
      </c>
      <c r="B36" s="22">
        <f>'DATOS MENSUALES'!E702</f>
        <v>1.739</v>
      </c>
      <c r="C36" s="22">
        <f>'DATOS MENSUALES'!E703</f>
        <v>1.507</v>
      </c>
      <c r="D36" s="22">
        <f>'DATOS MENSUALES'!E704</f>
        <v>1.572</v>
      </c>
      <c r="E36" s="22">
        <f>'DATOS MENSUALES'!E705</f>
        <v>1.552</v>
      </c>
      <c r="F36" s="22">
        <f>'DATOS MENSUALES'!E706</f>
        <v>1.576</v>
      </c>
      <c r="G36" s="22">
        <f>'DATOS MENSUALES'!E707</f>
        <v>2.503</v>
      </c>
      <c r="H36" s="22">
        <f>'DATOS MENSUALES'!E708</f>
        <v>3.43</v>
      </c>
      <c r="I36" s="22">
        <f>'DATOS MENSUALES'!E709</f>
        <v>2.452</v>
      </c>
      <c r="J36" s="22">
        <f>'DATOS MENSUALES'!E710</f>
        <v>1.894</v>
      </c>
      <c r="K36" s="22">
        <f>'DATOS MENSUALES'!E711</f>
        <v>1.563</v>
      </c>
      <c r="L36" s="22">
        <f>'DATOS MENSUALES'!E712</f>
        <v>1.33</v>
      </c>
      <c r="M36" s="22">
        <f>'DATOS MENSUALES'!E713</f>
        <v>3.6</v>
      </c>
      <c r="N36" s="22">
        <f t="shared" si="11"/>
        <v>24.717999999999996</v>
      </c>
      <c r="O36" s="23"/>
      <c r="P36" s="60">
        <f t="shared" si="12"/>
        <v>-0.8884630675281616</v>
      </c>
      <c r="Q36" s="60">
        <f t="shared" si="14"/>
        <v>-17.27432266243351</v>
      </c>
      <c r="R36" s="60">
        <f t="shared" si="15"/>
        <v>-399.5889822025527</v>
      </c>
      <c r="S36" s="60">
        <f t="shared" si="16"/>
        <v>-219.36952469788042</v>
      </c>
      <c r="T36" s="60">
        <f t="shared" si="17"/>
        <v>-70.79787517511842</v>
      </c>
      <c r="U36" s="60">
        <f t="shared" si="18"/>
        <v>-19.954246929378712</v>
      </c>
      <c r="V36" s="60">
        <f t="shared" si="19"/>
        <v>-4.314825152000012</v>
      </c>
      <c r="W36" s="60">
        <f t="shared" si="20"/>
        <v>-5.855584026948509</v>
      </c>
      <c r="X36" s="60">
        <f t="shared" si="21"/>
        <v>-1.8031689789563055</v>
      </c>
      <c r="Y36" s="60">
        <f t="shared" si="22"/>
        <v>-0.25229773108722175</v>
      </c>
      <c r="Z36" s="60">
        <f t="shared" si="23"/>
        <v>-0.08648621062767396</v>
      </c>
      <c r="AA36" s="60">
        <f t="shared" si="24"/>
        <v>6.220523457414259</v>
      </c>
      <c r="AB36" s="60">
        <f t="shared" si="25"/>
        <v>-21195.907933940696</v>
      </c>
    </row>
    <row r="37" spans="1:28" s="24" customFormat="1" ht="12.75">
      <c r="A37" s="21" t="s">
        <v>85</v>
      </c>
      <c r="B37" s="22">
        <f>'DATOS MENSUALES'!E714</f>
        <v>4.81</v>
      </c>
      <c r="C37" s="22">
        <f>'DATOS MENSUALES'!E715</f>
        <v>2.33</v>
      </c>
      <c r="D37" s="22">
        <f>'DATOS MENSUALES'!E716</f>
        <v>7.074</v>
      </c>
      <c r="E37" s="22">
        <f>'DATOS MENSUALES'!E717</f>
        <v>2.389</v>
      </c>
      <c r="F37" s="22">
        <f>'DATOS MENSUALES'!E718</f>
        <v>2.319</v>
      </c>
      <c r="G37" s="22">
        <f>'DATOS MENSUALES'!E719</f>
        <v>1.99</v>
      </c>
      <c r="H37" s="22">
        <f>'DATOS MENSUALES'!E720</f>
        <v>11.533</v>
      </c>
      <c r="I37" s="22">
        <f>'DATOS MENSUALES'!E721</f>
        <v>6.266</v>
      </c>
      <c r="J37" s="22">
        <f>'DATOS MENSUALES'!E722</f>
        <v>2.705</v>
      </c>
      <c r="K37" s="22">
        <f>'DATOS MENSUALES'!E723</f>
        <v>2.18</v>
      </c>
      <c r="L37" s="22">
        <f>'DATOS MENSUALES'!E724</f>
        <v>1.748</v>
      </c>
      <c r="M37" s="22">
        <f>'DATOS MENSUALES'!E725</f>
        <v>1.451</v>
      </c>
      <c r="N37" s="22">
        <f t="shared" si="11"/>
        <v>46.79499999999999</v>
      </c>
      <c r="O37" s="23"/>
      <c r="P37" s="60">
        <f t="shared" si="12"/>
        <v>9.389308423819472</v>
      </c>
      <c r="Q37" s="60">
        <f t="shared" si="14"/>
        <v>-5.4707409639734355</v>
      </c>
      <c r="R37" s="60">
        <f t="shared" si="15"/>
        <v>-6.471650894481577</v>
      </c>
      <c r="S37" s="60">
        <f t="shared" si="16"/>
        <v>-140.12495421120434</v>
      </c>
      <c r="T37" s="60">
        <f t="shared" si="17"/>
        <v>-39.09229969171157</v>
      </c>
      <c r="U37" s="60">
        <f t="shared" si="18"/>
        <v>-33.55281743336242</v>
      </c>
      <c r="V37" s="60">
        <f t="shared" si="19"/>
        <v>271.46842187499976</v>
      </c>
      <c r="W37" s="60">
        <f t="shared" si="20"/>
        <v>8.13972877940948</v>
      </c>
      <c r="X37" s="60">
        <f t="shared" si="21"/>
        <v>-0.06699952298588992</v>
      </c>
      <c r="Y37" s="60">
        <f t="shared" si="22"/>
        <v>-3.29771296085586E-06</v>
      </c>
      <c r="Z37" s="60">
        <f t="shared" si="23"/>
        <v>-1.4226615839781212E-05</v>
      </c>
      <c r="AA37" s="60">
        <f t="shared" si="24"/>
        <v>-0.02975774699550521</v>
      </c>
      <c r="AB37" s="60">
        <f t="shared" si="25"/>
        <v>-175.40621282203705</v>
      </c>
    </row>
    <row r="38" spans="1:28" s="24" customFormat="1" ht="12.75">
      <c r="A38" s="21" t="s">
        <v>86</v>
      </c>
      <c r="B38" s="22">
        <f>'DATOS MENSUALES'!E726</f>
        <v>1.521</v>
      </c>
      <c r="C38" s="22">
        <f>'DATOS MENSUALES'!E727</f>
        <v>14.923</v>
      </c>
      <c r="D38" s="22">
        <f>'DATOS MENSUALES'!E728</f>
        <v>30.403</v>
      </c>
      <c r="E38" s="22">
        <f>'DATOS MENSUALES'!E729</f>
        <v>28.031</v>
      </c>
      <c r="F38" s="22">
        <f>'DATOS MENSUALES'!E730</f>
        <v>13.528</v>
      </c>
      <c r="G38" s="22">
        <f>'DATOS MENSUALES'!E731</f>
        <v>29.265</v>
      </c>
      <c r="H38" s="22">
        <f>'DATOS MENSUALES'!E732</f>
        <v>6.233</v>
      </c>
      <c r="I38" s="22">
        <f>'DATOS MENSUALES'!E733</f>
        <v>4.54</v>
      </c>
      <c r="J38" s="22">
        <f>'DATOS MENSUALES'!E734</f>
        <v>3.66</v>
      </c>
      <c r="K38" s="22">
        <f>'DATOS MENSUALES'!E735</f>
        <v>2.937</v>
      </c>
      <c r="L38" s="22">
        <f>'DATOS MENSUALES'!E736</f>
        <v>2.38</v>
      </c>
      <c r="M38" s="22">
        <f>'DATOS MENSUALES'!E737</f>
        <v>1.932</v>
      </c>
      <c r="N38" s="22">
        <f t="shared" si="11"/>
        <v>139.35299999999998</v>
      </c>
      <c r="O38" s="23"/>
      <c r="P38" s="60">
        <f t="shared" si="12"/>
        <v>-1.6403022669689897</v>
      </c>
      <c r="Q38" s="60">
        <f t="shared" si="14"/>
        <v>1270.5771504051045</v>
      </c>
      <c r="R38" s="60">
        <f t="shared" si="15"/>
        <v>9890.555689653911</v>
      </c>
      <c r="S38" s="60">
        <f t="shared" si="16"/>
        <v>8549.683910786125</v>
      </c>
      <c r="T38" s="60">
        <f t="shared" si="17"/>
        <v>477.31620976502336</v>
      </c>
      <c r="U38" s="60">
        <f t="shared" si="18"/>
        <v>13909.979484895155</v>
      </c>
      <c r="V38" s="60">
        <f t="shared" si="19"/>
        <v>1.622234374999992</v>
      </c>
      <c r="W38" s="60">
        <f t="shared" si="20"/>
        <v>0.02328999150119483</v>
      </c>
      <c r="X38" s="60">
        <f t="shared" si="21"/>
        <v>0.16533007982476097</v>
      </c>
      <c r="Y38" s="60">
        <f t="shared" si="22"/>
        <v>0.4087090974837838</v>
      </c>
      <c r="Z38" s="60">
        <f t="shared" si="23"/>
        <v>0.22449988789303604</v>
      </c>
      <c r="AA38" s="60">
        <f t="shared" si="24"/>
        <v>0.005010339716033222</v>
      </c>
      <c r="AB38" s="60">
        <f t="shared" si="25"/>
        <v>657600.3728094618</v>
      </c>
    </row>
    <row r="39" spans="1:28" s="24" customFormat="1" ht="12.75">
      <c r="A39" s="21" t="s">
        <v>87</v>
      </c>
      <c r="B39" s="22">
        <f>'DATOS MENSUALES'!E738</f>
        <v>1.915</v>
      </c>
      <c r="C39" s="22">
        <f>'DATOS MENSUALES'!E739</f>
        <v>1.814</v>
      </c>
      <c r="D39" s="22">
        <f>'DATOS MENSUALES'!E740</f>
        <v>1.538</v>
      </c>
      <c r="E39" s="22">
        <f>'DATOS MENSUALES'!E741</f>
        <v>1.892</v>
      </c>
      <c r="F39" s="22">
        <f>'DATOS MENSUALES'!E742</f>
        <v>1.967</v>
      </c>
      <c r="G39" s="22">
        <f>'DATOS MENSUALES'!E743</f>
        <v>2.386</v>
      </c>
      <c r="H39" s="22">
        <f>'DATOS MENSUALES'!E744</f>
        <v>2.039</v>
      </c>
      <c r="I39" s="22">
        <f>'DATOS MENSUALES'!E745</f>
        <v>2.084</v>
      </c>
      <c r="J39" s="22">
        <f>'DATOS MENSUALES'!E746</f>
        <v>1.795</v>
      </c>
      <c r="K39" s="22">
        <f>'DATOS MENSUALES'!E747</f>
        <v>1.499</v>
      </c>
      <c r="L39" s="22">
        <f>'DATOS MENSUALES'!E748</f>
        <v>1.219</v>
      </c>
      <c r="M39" s="22">
        <f>'DATOS MENSUALES'!E749</f>
        <v>1.629</v>
      </c>
      <c r="N39" s="22">
        <f t="shared" si="11"/>
        <v>21.777</v>
      </c>
      <c r="O39" s="23"/>
      <c r="P39" s="60">
        <f t="shared" si="12"/>
        <v>-0.48437683318496705</v>
      </c>
      <c r="Q39" s="60">
        <f t="shared" si="14"/>
        <v>-11.821787725647996</v>
      </c>
      <c r="R39" s="60">
        <f t="shared" si="15"/>
        <v>-405.14818319043434</v>
      </c>
      <c r="S39" s="60">
        <f t="shared" si="16"/>
        <v>-184.32089141329462</v>
      </c>
      <c r="T39" s="60">
        <f t="shared" si="17"/>
        <v>-52.560947676232296</v>
      </c>
      <c r="U39" s="60">
        <f t="shared" si="18"/>
        <v>-22.649480863936404</v>
      </c>
      <c r="V39" s="60">
        <f t="shared" si="19"/>
        <v>-27.516255859000044</v>
      </c>
      <c r="W39" s="60">
        <f t="shared" si="20"/>
        <v>-10.224290846096437</v>
      </c>
      <c r="X39" s="60">
        <f t="shared" si="21"/>
        <v>-2.279921907601276</v>
      </c>
      <c r="Y39" s="60">
        <f t="shared" si="22"/>
        <v>-0.3369858813357423</v>
      </c>
      <c r="Z39" s="60">
        <f t="shared" si="23"/>
        <v>-0.1693241792844786</v>
      </c>
      <c r="AA39" s="60">
        <f t="shared" si="24"/>
        <v>-0.0022939418860377786</v>
      </c>
      <c r="AB39" s="60">
        <f t="shared" si="25"/>
        <v>-28696.935862471633</v>
      </c>
    </row>
    <row r="40" spans="1:28" s="24" customFormat="1" ht="12.75">
      <c r="A40" s="21" t="s">
        <v>88</v>
      </c>
      <c r="B40" s="22">
        <f>'DATOS MENSUALES'!E750</f>
        <v>2.209</v>
      </c>
      <c r="C40" s="22">
        <f>'DATOS MENSUALES'!E751</f>
        <v>6.388</v>
      </c>
      <c r="D40" s="22">
        <f>'DATOS MENSUALES'!E752</f>
        <v>15.888</v>
      </c>
      <c r="E40" s="22">
        <f>'DATOS MENSUALES'!E753</f>
        <v>14.6</v>
      </c>
      <c r="F40" s="22">
        <f>'DATOS MENSUALES'!E754</f>
        <v>8.62</v>
      </c>
      <c r="G40" s="22">
        <f>'DATOS MENSUALES'!E755</f>
        <v>5.844</v>
      </c>
      <c r="H40" s="22">
        <f>'DATOS MENSUALES'!E756</f>
        <v>7.066</v>
      </c>
      <c r="I40" s="22">
        <f>'DATOS MENSUALES'!E757</f>
        <v>3.947</v>
      </c>
      <c r="J40" s="22">
        <f>'DATOS MENSUALES'!E758</f>
        <v>3.376</v>
      </c>
      <c r="K40" s="22">
        <f>'DATOS MENSUALES'!E759</f>
        <v>2.72</v>
      </c>
      <c r="L40" s="22">
        <f>'DATOS MENSUALES'!E760</f>
        <v>2.266</v>
      </c>
      <c r="M40" s="22">
        <f>'DATOS MENSUALES'!E761</f>
        <v>2.032</v>
      </c>
      <c r="N40" s="22">
        <f t="shared" si="11"/>
        <v>74.956</v>
      </c>
      <c r="O40" s="23"/>
      <c r="P40" s="60">
        <f t="shared" si="12"/>
        <v>-0.11862130088615111</v>
      </c>
      <c r="Q40" s="60">
        <f t="shared" si="14"/>
        <v>12.103022082804664</v>
      </c>
      <c r="R40" s="60">
        <f t="shared" si="15"/>
        <v>335.7692598261337</v>
      </c>
      <c r="S40" s="60">
        <f t="shared" si="16"/>
        <v>345.4993926031018</v>
      </c>
      <c r="T40" s="60">
        <f t="shared" si="17"/>
        <v>24.56896198376329</v>
      </c>
      <c r="U40" s="60">
        <f t="shared" si="18"/>
        <v>0.24844755710201655</v>
      </c>
      <c r="V40" s="60">
        <f t="shared" si="19"/>
        <v>8.096384511999979</v>
      </c>
      <c r="W40" s="60">
        <f t="shared" si="20"/>
        <v>-0.029054231660047756</v>
      </c>
      <c r="X40" s="60">
        <f t="shared" si="21"/>
        <v>0.01857723227446511</v>
      </c>
      <c r="Y40" s="60">
        <f t="shared" si="22"/>
        <v>0.1447985546243171</v>
      </c>
      <c r="Z40" s="60">
        <f t="shared" si="23"/>
        <v>0.12038491491078758</v>
      </c>
      <c r="AA40" s="60">
        <f t="shared" si="24"/>
        <v>0.019927943710116074</v>
      </c>
      <c r="AB40" s="60">
        <f t="shared" si="25"/>
        <v>11486.92685736105</v>
      </c>
    </row>
    <row r="41" spans="1:28" s="24" customFormat="1" ht="12.75">
      <c r="A41" s="21" t="s">
        <v>89</v>
      </c>
      <c r="B41" s="22">
        <f>'DATOS MENSUALES'!E762</f>
        <v>4.342</v>
      </c>
      <c r="C41" s="22">
        <f>'DATOS MENSUALES'!E763</f>
        <v>4.214</v>
      </c>
      <c r="D41" s="22">
        <f>'DATOS MENSUALES'!E764</f>
        <v>5.39</v>
      </c>
      <c r="E41" s="22">
        <f>'DATOS MENSUALES'!E765</f>
        <v>6.34</v>
      </c>
      <c r="F41" s="22">
        <f>'DATOS MENSUALES'!E766</f>
        <v>3.145</v>
      </c>
      <c r="G41" s="22">
        <f>'DATOS MENSUALES'!E767</f>
        <v>4.191</v>
      </c>
      <c r="H41" s="22">
        <f>'DATOS MENSUALES'!E768</f>
        <v>3.333</v>
      </c>
      <c r="I41" s="22">
        <f>'DATOS MENSUALES'!E769</f>
        <v>3.723</v>
      </c>
      <c r="J41" s="22">
        <f>'DATOS MENSUALES'!E770</f>
        <v>2.125</v>
      </c>
      <c r="K41" s="22">
        <f>'DATOS MENSUALES'!E771</f>
        <v>1.694</v>
      </c>
      <c r="L41" s="22">
        <f>'DATOS MENSUALES'!E772</f>
        <v>1.553</v>
      </c>
      <c r="M41" s="22">
        <f>'DATOS MENSUALES'!E773</f>
        <v>1.487</v>
      </c>
      <c r="N41" s="22">
        <f t="shared" si="11"/>
        <v>41.537</v>
      </c>
      <c r="O41" s="23"/>
      <c r="P41" s="60">
        <f t="shared" si="12"/>
        <v>4.424302015588702</v>
      </c>
      <c r="Q41" s="60">
        <f t="shared" si="14"/>
        <v>0.0018141311567478277</v>
      </c>
      <c r="R41" s="60">
        <f t="shared" si="15"/>
        <v>-44.645874899878066</v>
      </c>
      <c r="S41" s="60">
        <f t="shared" si="16"/>
        <v>-1.9206741874009507</v>
      </c>
      <c r="T41" s="60">
        <f t="shared" si="17"/>
        <v>-16.93271178010502</v>
      </c>
      <c r="U41" s="60">
        <f t="shared" si="18"/>
        <v>-1.0748310979823004</v>
      </c>
      <c r="V41" s="60">
        <f t="shared" si="19"/>
        <v>-5.132953125000013</v>
      </c>
      <c r="W41" s="60">
        <f t="shared" si="20"/>
        <v>-0.1500794497902254</v>
      </c>
      <c r="X41" s="60">
        <f t="shared" si="21"/>
        <v>-0.9590340318616302</v>
      </c>
      <c r="Y41" s="60">
        <f t="shared" si="22"/>
        <v>-0.1256646360472807</v>
      </c>
      <c r="Z41" s="60">
        <f t="shared" si="23"/>
        <v>-0.010536697769685919</v>
      </c>
      <c r="AA41" s="60">
        <f t="shared" si="24"/>
        <v>-0.020544847096096927</v>
      </c>
      <c r="AB41" s="60">
        <f t="shared" si="25"/>
        <v>-1279.3277133946895</v>
      </c>
    </row>
    <row r="42" spans="1:28" s="24" customFormat="1" ht="12.75">
      <c r="A42" s="21" t="s">
        <v>90</v>
      </c>
      <c r="B42" s="22">
        <f>'DATOS MENSUALES'!E774</f>
        <v>3.818</v>
      </c>
      <c r="C42" s="22">
        <f>'DATOS MENSUALES'!E775</f>
        <v>2.049</v>
      </c>
      <c r="D42" s="22">
        <f>'DATOS MENSUALES'!E776</f>
        <v>2.93</v>
      </c>
      <c r="E42" s="22">
        <f>'DATOS MENSUALES'!E777</f>
        <v>2.019</v>
      </c>
      <c r="F42" s="22">
        <f>'DATOS MENSUALES'!E778</f>
        <v>1.716</v>
      </c>
      <c r="G42" s="22">
        <f>'DATOS MENSUALES'!E779</f>
        <v>1.989</v>
      </c>
      <c r="H42" s="22">
        <f>'DATOS MENSUALES'!E780</f>
        <v>3.487</v>
      </c>
      <c r="I42" s="22">
        <f>'DATOS MENSUALES'!E781</f>
        <v>2.06</v>
      </c>
      <c r="J42" s="22">
        <f>'DATOS MENSUALES'!E782</f>
        <v>1.664</v>
      </c>
      <c r="K42" s="22">
        <f>'DATOS MENSUALES'!E783</f>
        <v>1.353</v>
      </c>
      <c r="L42" s="22">
        <f>'DATOS MENSUALES'!E784</f>
        <v>1.084</v>
      </c>
      <c r="M42" s="22">
        <f>'DATOS MENSUALES'!E785</f>
        <v>0.877</v>
      </c>
      <c r="N42" s="22">
        <f>SUM(B42:M42)</f>
        <v>25.046000000000003</v>
      </c>
      <c r="O42" s="23"/>
      <c r="P42" s="60">
        <f t="shared" si="12"/>
        <v>1.3961174358431407</v>
      </c>
      <c r="Q42" s="60">
        <f t="shared" si="14"/>
        <v>-8.527655114028173</v>
      </c>
      <c r="R42" s="60">
        <f t="shared" si="15"/>
        <v>-216.8151771857953</v>
      </c>
      <c r="S42" s="60">
        <f t="shared" si="16"/>
        <v>-172.25441825669245</v>
      </c>
      <c r="T42" s="60">
        <f t="shared" si="17"/>
        <v>-63.85057797568052</v>
      </c>
      <c r="U42" s="60">
        <f t="shared" si="18"/>
        <v>-33.584035683837286</v>
      </c>
      <c r="V42" s="60">
        <f t="shared" si="19"/>
        <v>-3.877292411000011</v>
      </c>
      <c r="W42" s="60">
        <f t="shared" si="20"/>
        <v>-10.567228177137858</v>
      </c>
      <c r="X42" s="60">
        <f t="shared" si="21"/>
        <v>-3.0307080991338204</v>
      </c>
      <c r="Y42" s="60">
        <f t="shared" si="22"/>
        <v>-0.5967023110132575</v>
      </c>
      <c r="Z42" s="60">
        <f t="shared" si="23"/>
        <v>-0.3259884816217566</v>
      </c>
      <c r="AA42" s="60">
        <f t="shared" si="24"/>
        <v>-0.6905366353061562</v>
      </c>
      <c r="AB42" s="60">
        <f t="shared" si="25"/>
        <v>-20451.16616716274</v>
      </c>
    </row>
    <row r="43" spans="1:28" s="24" customFormat="1" ht="12.75">
      <c r="A43" s="21" t="s">
        <v>91</v>
      </c>
      <c r="B43" s="22">
        <f>'DATOS MENSUALES'!E786</f>
        <v>1.541</v>
      </c>
      <c r="C43" s="22">
        <f>'DATOS MENSUALES'!E787</f>
        <v>1.473</v>
      </c>
      <c r="D43" s="22">
        <f>'DATOS MENSUALES'!E788</f>
        <v>2.315</v>
      </c>
      <c r="E43" s="22">
        <f>'DATOS MENSUALES'!E789</f>
        <v>1.586</v>
      </c>
      <c r="F43" s="22">
        <f>'DATOS MENSUALES'!E790</f>
        <v>2.472</v>
      </c>
      <c r="G43" s="22">
        <f>'DATOS MENSUALES'!E791</f>
        <v>3.813</v>
      </c>
      <c r="H43" s="22">
        <f>'DATOS MENSUALES'!E792</f>
        <v>3.003</v>
      </c>
      <c r="I43" s="22">
        <f>'DATOS MENSUALES'!E793</f>
        <v>2.354</v>
      </c>
      <c r="J43" s="22">
        <f>'DATOS MENSUALES'!E794</f>
        <v>1.977</v>
      </c>
      <c r="K43" s="22">
        <f>'DATOS MENSUALES'!E795</f>
        <v>1.685</v>
      </c>
      <c r="L43" s="22">
        <f>'DATOS MENSUALES'!E796</f>
        <v>1.387</v>
      </c>
      <c r="M43" s="22">
        <f>'DATOS MENSUALES'!E797</f>
        <v>1.366</v>
      </c>
      <c r="N43" s="22">
        <f>SUM(B43:M43)</f>
        <v>24.972</v>
      </c>
      <c r="O43" s="23"/>
      <c r="P43" s="60">
        <f t="shared" si="12"/>
        <v>-1.5582580413181024</v>
      </c>
      <c r="Q43" s="60">
        <f t="shared" si="14"/>
        <v>-17.9649341122767</v>
      </c>
      <c r="R43" s="60">
        <f t="shared" si="15"/>
        <v>-290.45139565150544</v>
      </c>
      <c r="S43" s="60">
        <f t="shared" si="16"/>
        <v>-215.68031169296023</v>
      </c>
      <c r="T43" s="60">
        <f t="shared" si="17"/>
        <v>-34.0400906224083</v>
      </c>
      <c r="U43" s="60">
        <f t="shared" si="18"/>
        <v>-2.7578185161686846</v>
      </c>
      <c r="V43" s="60">
        <f t="shared" si="19"/>
        <v>-8.67831637500002</v>
      </c>
      <c r="W43" s="60">
        <f t="shared" si="20"/>
        <v>-6.863582943418922</v>
      </c>
      <c r="X43" s="60">
        <f t="shared" si="21"/>
        <v>-1.4588677026781982</v>
      </c>
      <c r="Y43" s="60">
        <f t="shared" si="22"/>
        <v>-0.13256098575290196</v>
      </c>
      <c r="Z43" s="60">
        <f t="shared" si="23"/>
        <v>-0.05716930382885745</v>
      </c>
      <c r="AA43" s="60">
        <f t="shared" si="24"/>
        <v>-0.061575882121244825</v>
      </c>
      <c r="AB43" s="60">
        <f t="shared" si="25"/>
        <v>-20617.637589905797</v>
      </c>
    </row>
    <row r="44" spans="2:28" s="24" customFormat="1" ht="12.75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23"/>
      <c r="P44" s="61">
        <f>SUM(P18:P43)</f>
        <v>386.4398479995801</v>
      </c>
      <c r="Q44" s="61">
        <f aca="true" t="shared" si="26" ref="Q44:AB44">SUM(Q18:Q43)</f>
        <v>1803.4833156798097</v>
      </c>
      <c r="R44" s="61">
        <f t="shared" si="26"/>
        <v>23994.78996056119</v>
      </c>
      <c r="S44" s="61">
        <f t="shared" si="26"/>
        <v>28545.473439417652</v>
      </c>
      <c r="T44" s="61">
        <f t="shared" si="26"/>
        <v>6544.9896881751065</v>
      </c>
      <c r="U44" s="61">
        <f t="shared" si="26"/>
        <v>14654.480122579815</v>
      </c>
      <c r="V44" s="61">
        <f t="shared" si="26"/>
        <v>1382.6987743799987</v>
      </c>
      <c r="W44" s="61">
        <f t="shared" si="26"/>
        <v>220.72264694866874</v>
      </c>
      <c r="X44" s="61">
        <f t="shared" si="26"/>
        <v>1584.1759998420353</v>
      </c>
      <c r="Y44" s="61">
        <f t="shared" si="26"/>
        <v>27.216427882189326</v>
      </c>
      <c r="Z44" s="61">
        <f t="shared" si="26"/>
        <v>2.4634152587929026</v>
      </c>
      <c r="AA44" s="61">
        <f t="shared" si="26"/>
        <v>5.85888371842012</v>
      </c>
      <c r="AB44" s="61">
        <f t="shared" si="26"/>
        <v>767551.7937757436</v>
      </c>
    </row>
    <row r="45" ht="12.75">
      <c r="O45" s="10"/>
    </row>
  </sheetData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Administrador</cp:lastModifiedBy>
  <cp:lastPrinted>2009-04-02T06:09:21Z</cp:lastPrinted>
  <dcterms:created xsi:type="dcterms:W3CDTF">1996-11-27T10:00:04Z</dcterms:created>
  <dcterms:modified xsi:type="dcterms:W3CDTF">2009-04-14T09:50:30Z</dcterms:modified>
  <cp:category/>
  <cp:version/>
  <cp:contentType/>
  <cp:contentStatus/>
</cp:coreProperties>
</file>